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c r="K75" i="24" s="1"/>
  <c r="G75" i="24"/>
  <c r="F75" i="24"/>
  <c r="E75" i="24"/>
  <c r="L74" i="24"/>
  <c r="H74" i="24"/>
  <c r="K74" i="24" s="1"/>
  <c r="G74" i="24"/>
  <c r="F74" i="24"/>
  <c r="E74" i="24"/>
  <c r="L73" i="24"/>
  <c r="H73" i="24"/>
  <c r="G73" i="24"/>
  <c r="F73" i="24"/>
  <c r="E73" i="24"/>
  <c r="L72" i="24"/>
  <c r="H72" i="24"/>
  <c r="G72" i="24"/>
  <c r="F72" i="24"/>
  <c r="E72" i="24"/>
  <c r="L71" i="24"/>
  <c r="H71" i="24"/>
  <c r="G71" i="24"/>
  <c r="F71" i="24"/>
  <c r="E71" i="24"/>
  <c r="L70" i="24"/>
  <c r="H70" i="24"/>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s="1"/>
  <c r="G53" i="24"/>
  <c r="F53" i="24"/>
  <c r="E53" i="24"/>
  <c r="L52" i="24"/>
  <c r="H52" i="24"/>
  <c r="G52" i="24"/>
  <c r="F52" i="24"/>
  <c r="E52" i="24"/>
  <c r="L51" i="24"/>
  <c r="H51" i="24" s="1"/>
  <c r="G51" i="24"/>
  <c r="F51" i="24"/>
  <c r="E51" i="24"/>
  <c r="M44" i="24"/>
  <c r="I44" i="24"/>
  <c r="E44" i="24"/>
  <c r="C44" i="24"/>
  <c r="L44" i="24" s="1"/>
  <c r="B44" i="24"/>
  <c r="D44" i="24" s="1"/>
  <c r="M43" i="24"/>
  <c r="I43" i="24"/>
  <c r="H43" i="24"/>
  <c r="G43" i="24"/>
  <c r="F43" i="24"/>
  <c r="E43" i="24"/>
  <c r="C43" i="24"/>
  <c r="L43" i="24" s="1"/>
  <c r="B43" i="24"/>
  <c r="D43" i="24" s="1"/>
  <c r="M42" i="24"/>
  <c r="I42" i="24"/>
  <c r="E42" i="24"/>
  <c r="C42" i="24"/>
  <c r="L42" i="24" s="1"/>
  <c r="B42" i="24"/>
  <c r="D42" i="24" s="1"/>
  <c r="M41" i="24"/>
  <c r="K41" i="24"/>
  <c r="I41" i="24"/>
  <c r="H41" i="24"/>
  <c r="G41" i="24"/>
  <c r="F41" i="24"/>
  <c r="E41" i="24"/>
  <c r="C41" i="24"/>
  <c r="L41" i="24" s="1"/>
  <c r="B41" i="24"/>
  <c r="D41" i="24" s="1"/>
  <c r="M40" i="24"/>
  <c r="I40" i="24"/>
  <c r="E40" i="24"/>
  <c r="C40" i="24"/>
  <c r="L40" i="24" s="1"/>
  <c r="B40" i="24"/>
  <c r="D40" i="24" s="1"/>
  <c r="M36" i="24"/>
  <c r="L36" i="24"/>
  <c r="K36" i="24"/>
  <c r="J36" i="24"/>
  <c r="I36" i="24"/>
  <c r="H36" i="24"/>
  <c r="G36" i="24"/>
  <c r="F36" i="24"/>
  <c r="E36" i="24"/>
  <c r="D36" i="24"/>
  <c r="G17" i="24"/>
  <c r="K57" i="15"/>
  <c r="L57" i="15" s="1"/>
  <c r="C38" i="24"/>
  <c r="C37" i="24"/>
  <c r="I37" i="24" s="1"/>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K34" i="24" s="1"/>
  <c r="B33" i="24"/>
  <c r="B32" i="24"/>
  <c r="B31" i="24"/>
  <c r="B30" i="24"/>
  <c r="B29" i="24"/>
  <c r="B28" i="24"/>
  <c r="B27" i="24"/>
  <c r="B26" i="24"/>
  <c r="B25" i="24"/>
  <c r="B24" i="24"/>
  <c r="H24" i="24" s="1"/>
  <c r="B23" i="24"/>
  <c r="B22" i="24"/>
  <c r="B21" i="24"/>
  <c r="B20" i="24"/>
  <c r="B19" i="24"/>
  <c r="D19" i="24" s="1"/>
  <c r="B18" i="24"/>
  <c r="B17" i="24"/>
  <c r="B16" i="24"/>
  <c r="B15" i="24"/>
  <c r="B9" i="24"/>
  <c r="B8" i="24"/>
  <c r="B7" i="24"/>
  <c r="M37" i="24" l="1"/>
  <c r="I32" i="24"/>
  <c r="M32" i="24"/>
  <c r="E32" i="24"/>
  <c r="L32" i="24"/>
  <c r="G32" i="24"/>
  <c r="I8" i="24"/>
  <c r="M8" i="24"/>
  <c r="E8" i="24"/>
  <c r="L8" i="24"/>
  <c r="G8" i="24"/>
  <c r="M21" i="24"/>
  <c r="E21" i="24"/>
  <c r="I21" i="24"/>
  <c r="L21" i="24"/>
  <c r="G21" i="24"/>
  <c r="J8" i="24"/>
  <c r="F8" i="24"/>
  <c r="D8" i="24"/>
  <c r="K8" i="24"/>
  <c r="H8" i="24"/>
  <c r="D38" i="24"/>
  <c r="K38" i="24"/>
  <c r="J38" i="24"/>
  <c r="H38" i="24"/>
  <c r="F38" i="24"/>
  <c r="K51" i="24"/>
  <c r="J51" i="24"/>
  <c r="I51" i="24"/>
  <c r="F21" i="24"/>
  <c r="J21" i="24"/>
  <c r="H21" i="24"/>
  <c r="K21" i="24"/>
  <c r="D21" i="24"/>
  <c r="M15" i="24"/>
  <c r="E15" i="24"/>
  <c r="I15" i="24"/>
  <c r="L15" i="24"/>
  <c r="G15" i="24"/>
  <c r="I18" i="24"/>
  <c r="M18" i="24"/>
  <c r="E18" i="24"/>
  <c r="L18" i="24"/>
  <c r="G18" i="24"/>
  <c r="M31" i="24"/>
  <c r="E31" i="24"/>
  <c r="L31" i="24"/>
  <c r="I31" i="24"/>
  <c r="G31" i="24"/>
  <c r="I34" i="24"/>
  <c r="M34" i="24"/>
  <c r="E34" i="24"/>
  <c r="L34" i="24"/>
  <c r="G34" i="24"/>
  <c r="F15" i="24"/>
  <c r="J15" i="24"/>
  <c r="H15" i="24"/>
  <c r="D15" i="24"/>
  <c r="J18" i="24"/>
  <c r="F18" i="24"/>
  <c r="D18" i="24"/>
  <c r="K18" i="24"/>
  <c r="H18" i="24"/>
  <c r="F31" i="24"/>
  <c r="D31" i="24"/>
  <c r="J31" i="24"/>
  <c r="H31" i="24"/>
  <c r="K31" i="24"/>
  <c r="J34" i="24"/>
  <c r="H34" i="24"/>
  <c r="F34" i="24"/>
  <c r="D34" i="24"/>
  <c r="M25" i="24"/>
  <c r="E25" i="24"/>
  <c r="L25" i="24"/>
  <c r="I25" i="24"/>
  <c r="G25" i="24"/>
  <c r="I28" i="24"/>
  <c r="M28" i="24"/>
  <c r="E28" i="24"/>
  <c r="L28" i="24"/>
  <c r="G28" i="24"/>
  <c r="K53" i="24"/>
  <c r="J53" i="24"/>
  <c r="I53" i="24"/>
  <c r="K58" i="24"/>
  <c r="J58" i="24"/>
  <c r="I58" i="24"/>
  <c r="K66" i="24"/>
  <c r="J66" i="24"/>
  <c r="I66" i="24"/>
  <c r="F7" i="24"/>
  <c r="J7" i="24"/>
  <c r="H7" i="24"/>
  <c r="K7" i="24"/>
  <c r="D7" i="24"/>
  <c r="F25" i="24"/>
  <c r="J25" i="24"/>
  <c r="H25" i="24"/>
  <c r="K25" i="24"/>
  <c r="D25" i="24"/>
  <c r="J28" i="24"/>
  <c r="H28" i="24"/>
  <c r="F28" i="24"/>
  <c r="D28" i="24"/>
  <c r="K28" i="24"/>
  <c r="M19" i="24"/>
  <c r="E19" i="24"/>
  <c r="I19" i="24"/>
  <c r="L19" i="24"/>
  <c r="G19" i="24"/>
  <c r="I22" i="24"/>
  <c r="M22" i="24"/>
  <c r="E22" i="24"/>
  <c r="L22" i="24"/>
  <c r="G22" i="24"/>
  <c r="M35" i="24"/>
  <c r="E35" i="24"/>
  <c r="L35" i="24"/>
  <c r="I35" i="24"/>
  <c r="G35" i="24"/>
  <c r="C45" i="24"/>
  <c r="C39" i="24"/>
  <c r="F19" i="24"/>
  <c r="J19" i="24"/>
  <c r="H19" i="24"/>
  <c r="K19" i="24"/>
  <c r="J22" i="24"/>
  <c r="F22" i="24"/>
  <c r="D22" i="24"/>
  <c r="H22" i="24"/>
  <c r="F35" i="24"/>
  <c r="D35" i="24"/>
  <c r="J35" i="24"/>
  <c r="H35" i="24"/>
  <c r="K35" i="24"/>
  <c r="B45" i="24"/>
  <c r="B39" i="24"/>
  <c r="I16" i="24"/>
  <c r="M16" i="24"/>
  <c r="E16" i="24"/>
  <c r="L16" i="24"/>
  <c r="G16" i="24"/>
  <c r="M29" i="24"/>
  <c r="E29" i="24"/>
  <c r="L29" i="24"/>
  <c r="I29" i="24"/>
  <c r="K22" i="24"/>
  <c r="F9" i="24"/>
  <c r="J9" i="24"/>
  <c r="H9" i="24"/>
  <c r="D9" i="24"/>
  <c r="K9" i="24"/>
  <c r="J16" i="24"/>
  <c r="F16" i="24"/>
  <c r="D16" i="24"/>
  <c r="K16" i="24"/>
  <c r="H16" i="24"/>
  <c r="F29" i="24"/>
  <c r="D29" i="24"/>
  <c r="J29" i="24"/>
  <c r="H29" i="24"/>
  <c r="K29" i="24"/>
  <c r="J32" i="24"/>
  <c r="H32" i="24"/>
  <c r="F32" i="24"/>
  <c r="D32" i="24"/>
  <c r="K32" i="24"/>
  <c r="M23" i="24"/>
  <c r="E23" i="24"/>
  <c r="I23" i="24"/>
  <c r="L23" i="24"/>
  <c r="G23" i="24"/>
  <c r="I26" i="24"/>
  <c r="M26" i="24"/>
  <c r="E26" i="24"/>
  <c r="L26" i="24"/>
  <c r="G26" i="24"/>
  <c r="J24" i="24"/>
  <c r="F24" i="24"/>
  <c r="D24" i="24"/>
  <c r="K24" i="24"/>
  <c r="F23" i="24"/>
  <c r="J23" i="24"/>
  <c r="H23" i="24"/>
  <c r="K23" i="24"/>
  <c r="D23" i="24"/>
  <c r="J26" i="24"/>
  <c r="H26" i="24"/>
  <c r="F26" i="24"/>
  <c r="D26" i="24"/>
  <c r="M7" i="24"/>
  <c r="E7" i="24"/>
  <c r="I7" i="24"/>
  <c r="G7" i="24"/>
  <c r="L7" i="24"/>
  <c r="M9" i="24"/>
  <c r="E9" i="24"/>
  <c r="I9" i="24"/>
  <c r="G9" i="24"/>
  <c r="M17" i="24"/>
  <c r="E17" i="24"/>
  <c r="I17" i="24"/>
  <c r="L17" i="24"/>
  <c r="I20" i="24"/>
  <c r="M20" i="24"/>
  <c r="E20" i="24"/>
  <c r="L20" i="24"/>
  <c r="G20" i="24"/>
  <c r="M33" i="24"/>
  <c r="E33" i="24"/>
  <c r="L33" i="24"/>
  <c r="I33" i="24"/>
  <c r="G33" i="24"/>
  <c r="K26" i="24"/>
  <c r="F17" i="24"/>
  <c r="J17" i="24"/>
  <c r="H17" i="24"/>
  <c r="K17" i="24"/>
  <c r="D17" i="24"/>
  <c r="J20" i="24"/>
  <c r="F20" i="24"/>
  <c r="D20" i="24"/>
  <c r="H20" i="24"/>
  <c r="K20" i="24"/>
  <c r="F33" i="24"/>
  <c r="D33" i="24"/>
  <c r="J33" i="24"/>
  <c r="H33" i="24"/>
  <c r="K33" i="24"/>
  <c r="H37" i="24"/>
  <c r="F37" i="24"/>
  <c r="D37" i="24"/>
  <c r="K37" i="24"/>
  <c r="J37" i="24"/>
  <c r="C14" i="24"/>
  <c r="C6" i="24"/>
  <c r="M27" i="24"/>
  <c r="E27" i="24"/>
  <c r="L27" i="24"/>
  <c r="I27" i="24"/>
  <c r="G27" i="24"/>
  <c r="I30" i="24"/>
  <c r="M30" i="24"/>
  <c r="E30" i="24"/>
  <c r="L30" i="24"/>
  <c r="G30" i="24"/>
  <c r="L9" i="24"/>
  <c r="G29" i="24"/>
  <c r="B14" i="24"/>
  <c r="B6" i="24"/>
  <c r="F27" i="24"/>
  <c r="D27" i="24"/>
  <c r="J27" i="24"/>
  <c r="H27" i="24"/>
  <c r="K27" i="24"/>
  <c r="J30" i="24"/>
  <c r="H30" i="24"/>
  <c r="F30" i="24"/>
  <c r="D30" i="24"/>
  <c r="K30" i="24"/>
  <c r="I24" i="24"/>
  <c r="M24" i="24"/>
  <c r="E24" i="24"/>
  <c r="L24" i="24"/>
  <c r="G24" i="24"/>
  <c r="L38" i="24"/>
  <c r="G38" i="24"/>
  <c r="M38" i="24"/>
  <c r="I38" i="24"/>
  <c r="E38" i="24"/>
  <c r="K15" i="24"/>
  <c r="K61" i="24"/>
  <c r="J61" i="24"/>
  <c r="I61" i="24"/>
  <c r="K69" i="24"/>
  <c r="J69" i="24"/>
  <c r="I69" i="24"/>
  <c r="K55" i="24"/>
  <c r="J55" i="24"/>
  <c r="I55" i="24"/>
  <c r="K63" i="24"/>
  <c r="J63" i="24"/>
  <c r="I63" i="24"/>
  <c r="K71" i="24"/>
  <c r="J71" i="24"/>
  <c r="I71" i="24"/>
  <c r="K52" i="24"/>
  <c r="J52" i="24"/>
  <c r="I52" i="24"/>
  <c r="K60" i="24"/>
  <c r="J60" i="24"/>
  <c r="I60" i="24"/>
  <c r="K68" i="24"/>
  <c r="J68" i="24"/>
  <c r="I68" i="24"/>
  <c r="K57" i="24"/>
  <c r="J57" i="24"/>
  <c r="I57" i="24"/>
  <c r="K65" i="24"/>
  <c r="J65" i="24"/>
  <c r="I65" i="24"/>
  <c r="K73" i="24"/>
  <c r="K77" i="24" s="1"/>
  <c r="J73" i="24"/>
  <c r="I73" i="24"/>
  <c r="G37" i="24"/>
  <c r="L37" i="24"/>
  <c r="K54" i="24"/>
  <c r="J54" i="24"/>
  <c r="I54" i="24"/>
  <c r="K62" i="24"/>
  <c r="J62" i="24"/>
  <c r="I62" i="24"/>
  <c r="K70" i="24"/>
  <c r="J70" i="24"/>
  <c r="I70" i="24"/>
  <c r="K59" i="24"/>
  <c r="J59" i="24"/>
  <c r="I59" i="24"/>
  <c r="K67" i="24"/>
  <c r="J67" i="24"/>
  <c r="I67" i="24"/>
  <c r="E37" i="24"/>
  <c r="K56" i="24"/>
  <c r="J56" i="24"/>
  <c r="I56" i="24"/>
  <c r="K64" i="24"/>
  <c r="J64" i="24"/>
  <c r="I64" i="24"/>
  <c r="K72" i="24"/>
  <c r="J72" i="24"/>
  <c r="I72" i="24"/>
  <c r="F40" i="24"/>
  <c r="J41" i="24"/>
  <c r="F42" i="24"/>
  <c r="J43" i="24"/>
  <c r="F44" i="24"/>
  <c r="I74" i="24"/>
  <c r="I75" i="24"/>
  <c r="G40" i="24"/>
  <c r="G42" i="24"/>
  <c r="K43" i="24"/>
  <c r="G44" i="24"/>
  <c r="J74" i="24"/>
  <c r="J75" i="24"/>
  <c r="H40" i="24"/>
  <c r="H42" i="24"/>
  <c r="H44" i="24"/>
  <c r="J40" i="24"/>
  <c r="J42" i="24"/>
  <c r="J44" i="24"/>
  <c r="K40" i="24"/>
  <c r="K42" i="24"/>
  <c r="K44" i="24"/>
  <c r="K79" i="24" l="1"/>
  <c r="H45" i="24"/>
  <c r="F45" i="24"/>
  <c r="D45" i="24"/>
  <c r="K45" i="24"/>
  <c r="J45" i="24"/>
  <c r="I6" i="24"/>
  <c r="M6" i="24"/>
  <c r="E6" i="24"/>
  <c r="L6" i="24"/>
  <c r="G6" i="24"/>
  <c r="I77" i="24"/>
  <c r="I14" i="24"/>
  <c r="M14" i="24"/>
  <c r="E14" i="24"/>
  <c r="L14" i="24"/>
  <c r="G14" i="24"/>
  <c r="J6" i="24"/>
  <c r="F6" i="24"/>
  <c r="D6" i="24"/>
  <c r="K6" i="24"/>
  <c r="H6" i="24"/>
  <c r="G39" i="24"/>
  <c r="L39" i="24"/>
  <c r="M39" i="24"/>
  <c r="I39" i="24"/>
  <c r="E39" i="24"/>
  <c r="J77" i="24"/>
  <c r="J14" i="24"/>
  <c r="F14" i="24"/>
  <c r="D14" i="24"/>
  <c r="K14" i="24"/>
  <c r="H14" i="24"/>
  <c r="H39" i="24"/>
  <c r="F39" i="24"/>
  <c r="D39" i="24"/>
  <c r="K39" i="24"/>
  <c r="J39" i="24"/>
  <c r="G45" i="24"/>
  <c r="L45" i="24"/>
  <c r="M45" i="24"/>
  <c r="E45" i="24"/>
  <c r="I45" i="24"/>
  <c r="J79" i="24" l="1"/>
  <c r="J78" i="24"/>
  <c r="I78" i="24"/>
  <c r="I79" i="24"/>
  <c r="K78" i="24"/>
  <c r="I83" i="24" l="1"/>
  <c r="I82" i="24"/>
  <c r="I81" i="24"/>
</calcChain>
</file>

<file path=xl/sharedStrings.xml><?xml version="1.0" encoding="utf-8"?>
<sst xmlns="http://schemas.openxmlformats.org/spreadsheetml/2006/main" count="1653" uniqueCount="522">
  <si>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</si>
  <si>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</si>
  <si>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</si>
  <si>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</si>
  <si>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</si>
  <si>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</si>
  <si>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</si>
  <si>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</si>
  <si>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</si>
  <si>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</si>
  <si>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</si>
  <si>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</si>
  <si>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</si>
  <si>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Landau (543)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</si>
  <si>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</si>
  <si>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</si>
  <si>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</si>
  <si>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</si>
  <si>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</si>
  <si>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</si>
  <si>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</si>
  <si>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</si>
  <si>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</si>
  <si>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</si>
  <si>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</si>
  <si>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</si>
  <si>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</si>
  <si>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</si>
  <si>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</si>
  <si>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</si>
  <si>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</si>
  <si>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</si>
  <si>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</si>
  <si>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</si>
  <si>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</si>
  <si>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</si>
  <si>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</si>
  <si>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</si>
  <si>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</si>
  <si>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</si>
  <si>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</si>
  <si>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</si>
  <si>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</si>
  <si>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</si>
  <si>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</si>
  <si>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</si>
  <si>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</si>
  <si>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</si>
  <si>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</si>
  <si>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</si>
  <si>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</si>
  <si>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</si>
  <si>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</si>
  <si>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</si>
  <si>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</si>
  <si>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</si>
  <si>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</si>
  <si>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</si>
  <si>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</si>
  <si>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</si>
  <si>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</si>
  <si>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</si>
  <si>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</si>
  <si>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</si>
  <si>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</si>
  <si>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</si>
  <si>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</si>
  <si>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</si>
  <si>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</si>
  <si>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</si>
  <si>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</si>
  <si>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</si>
  <si>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</si>
  <si>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</si>
  <si>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</si>
  <si>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</si>
  <si>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</si>
  <si>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</si>
  <si>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</si>
  <si>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</si>
  <si>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</si>
  <si>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</si>
  <si>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</si>
  <si>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</si>
  <si>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</si>
  <si>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</si>
  <si>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</si>
  <si>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</si>
  <si>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</si>
  <si>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</si>
  <si>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</si>
  <si>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</si>
  <si>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Landau (543);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</si>
  <si>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</si>
  <si>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</si>
  <si>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</si>
  <si>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</si>
  <si>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</si>
  <si>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</si>
  <si>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</si>
  <si>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</si>
  <si>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</si>
  <si>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</si>
  <si>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</si>
  <si>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</si>
  <si>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</si>
  <si>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</si>
  <si>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</si>
  <si>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</si>
  <si>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</si>
  <si>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</si>
  <si>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</si>
  <si>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</si>
  <si>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</si>
  <si>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</si>
  <si>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</si>
  <si>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</si>
  <si>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</si>
  <si>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</si>
  <si>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</si>
  <si>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</si>
  <si>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</si>
  <si>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</si>
  <si>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</si>
  <si>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</si>
  <si>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</si>
  <si>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</si>
  <si>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</si>
  <si>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</si>
  <si>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Rheinland-Pfalz/Saarland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</si>
  <si>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</si>
  <si>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</si>
  <si>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</si>
  <si>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</si>
  <si>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</si>
  <si>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</si>
  <si>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</si>
  <si>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</si>
  <si>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</si>
  <si>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</si>
  <si>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</si>
  <si>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</si>
  <si>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</si>
  <si>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</si>
  <si>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</si>
  <si>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</si>
  <si>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</si>
  <si>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</si>
  <si>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</si>
  <si>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</si>
  <si>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</si>
  <si>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</si>
  <si>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</si>
  <si>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</si>
  <si>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</si>
  <si>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</si>
  <si>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</si>
  <si>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</si>
  <si>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</si>
  <si>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</si>
  <si>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</si>
  <si>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</si>
  <si>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</si>
  <si>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</si>
  <si>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</si>
  <si>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</si>
  <si>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</si>
  <si>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</si>
  <si>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</si>
  <si>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</si>
  <si>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</si>
  <si>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</si>
  <si>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</si>
  <si>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</si>
  <si>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</si>
  <si>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</si>
  <si>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</si>
  <si>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</si>
  <si>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</si>
  <si>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</si>
  <si>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</si>
  <si>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</si>
  <si>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</si>
  <si>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Landau (543)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</si>
  <si>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</si>
  <si>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</si>
  <si>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</si>
  <si>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</si>
  <si>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</si>
  <si>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</si>
  <si>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</si>
  <si>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</si>
  <si>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</si>
  <si>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</si>
  <si>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</si>
  <si>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</si>
  <si>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</si>
  <si>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</si>
  <si>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</si>
  <si>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</si>
  <si>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</si>
  <si>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</si>
  <si>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</si>
  <si>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</si>
  <si>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</si>
  <si>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</si>
  <si>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</si>
  <si>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</si>
  <si>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</si>
  <si>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</si>
  <si>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</si>
  <si>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</si>
  <si>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</si>
  <si>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</si>
  <si>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</si>
  <si>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</si>
  <si>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</si>
  <si>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</si>
  <si>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</si>
  <si>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</si>
  <si>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</si>
  <si>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</si>
  <si>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</si>
  <si>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</si>
  <si>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</si>
  <si>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</si>
  <si>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</si>
  <si>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</si>
  <si>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</si>
  <si>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</si>
  <si>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</si>
  <si>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</si>
  <si>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</si>
  <si>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</si>
  <si>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</si>
  <si>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</si>
  <si>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</si>
  <si>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</si>
  <si>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</si>
  <si>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</si>
  <si>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</si>
  <si>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</si>
  <si>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</si>
  <si>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</si>
  <si>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</si>
  <si>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</si>
  <si>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</si>
  <si>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</si>
  <si>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</si>
  <si>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</si>
  <si>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</si>
  <si>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</si>
  <si>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</si>
  <si>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</si>
  <si>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</si>
  <si>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</si>
  <si>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</si>
  <si>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</si>
  <si>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</si>
  <si>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</si>
  <si>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</si>
  <si>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</si>
  <si>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</si>
  <si>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</si>
  <si>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</si>
  <si>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</si>
  <si>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</si>
  <si>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</si>
  <si>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</si>
  <si>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</si>
  <si>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</si>
  <si>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</si>
  <si>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</si>
  <si>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</si>
  <si>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</si>
  <si>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</si>
  <si>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</si>
  <si>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</si>
  <si>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</si>
  <si>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</si>
  <si>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</si>
  <si>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</si>
  <si>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</si>
  <si>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</si>
  <si>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</si>
  <si>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</si>
  <si>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</si>
  <si>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</si>
  <si>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</si>
  <si>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</si>
  <si>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</si>
  <si>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</si>
  <si>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</si>
  <si>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</si>
  <si>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</si>
  <si>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</si>
  <si>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</si>
  <si>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</si>
  <si>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</si>
  <si>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</si>
  <si>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</si>
  <si>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</si>
  <si>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</si>
  <si>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</si>
  <si>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</si>
  <si>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</si>
  <si>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</si>
  <si>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</si>
  <si>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</si>
  <si>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</si>
  <si>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</si>
  <si>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</si>
  <si>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</si>
  <si>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</si>
  <si>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</si>
  <si>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</si>
  <si>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</si>
  <si>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</si>
  <si>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</si>
  <si>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</si>
  <si>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</si>
  <si>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</si>
  <si>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</si>
  <si>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</si>
  <si>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</si>
  <si>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</si>
  <si>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</si>
  <si>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Landau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</si>
  <si>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</si>
  <si>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</si>
  <si>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</si>
  <si>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</si>
  <si>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</si>
  <si>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</si>
  <si>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</si>
  <si>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</si>
  <si>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</si>
  <si>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</si>
  <si>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</si>
  <si>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</si>
  <si>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</si>
  <si>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</si>
  <si>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</si>
  <si>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</si>
  <si>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</si>
  <si>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</si>
  <si>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</si>
  <si>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</si>
  <si>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</si>
  <si>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</si>
  <si>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</si>
  <si>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</si>
  <si>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</si>
  <si>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</si>
  <si>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</si>
  <si>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</si>
  <si>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</si>
  <si>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</si>
  <si>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</si>
  <si>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</si>
  <si>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</si>
  <si>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</si>
  <si>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</si>
  <si>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</si>
  <si>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</si>
  <si>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</si>
  <si>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</si>
  <si>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</si>
  <si>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</si>
  <si>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</si>
  <si>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</si>
  <si>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</si>
  <si>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</si>
  <si>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</si>
  <si>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Landau (543);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</si>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</sst>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{87CAC64C-72A2-4756-B6D4-945562DCD5E6}</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D7E6-4322-BCE8-B1CF04C0F01B}"/>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{56A34ABA-C7EE-4F87-81F3-7A9E35755C24}</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D7E6-4322-BCE8-B1CF04C0F01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{F3C4839E-EB3F-4F7D-BE8E-2D90A4B8CBC1}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7E6-4322-BCE8-B1CF04C0F01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{DDD18A6F-1FED-4F2E-A258-A61D32C8DB60}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7E6-4322-BCE8-B1CF04C0F01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0.53209487477193562</c:v>
                </c:pt>
                <c:pt idx="1">
                  <c:v>0.53680001360515106</c:v>
                </c:pt>
                <c:pt idx="2">
                  <c:v>1.1186464311118853</c:v>
                </c:pt>
                <c:pt idx="3">
                  <c:v>1.0875687030768</c:v>
                </c:pt>
              </c:numCache>
            </c:numRef>
          </c:val>
          <c:extLst>
            <c:ext xmlns:c16="http://schemas.microsoft.com/office/drawing/2014/chart" uri="{C3380CC4-5D6E-409C-BE32-E72D297353CC}">
              <c16:uniqueId val="{00000004-D7E6-4322-BCE8-B1CF04C0F01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{B346A3DF-DD7A-4070-90B1-3C0734200453}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7E6-4322-BCE8-B1CF04C0F01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{26F81560-A897-458D-AC03-72D9F4ABE4B6}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7E6-4322-BCE8-B1CF04C0F01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{349F4688-8EC8-4477-B622-5D94388A68D6}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7E6-4322-BCE8-B1CF04C0F01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{70BAA627-B542-4EFB-929E-BC1A1C61969B}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7E6-4322-BCE8-B1CF04C0F01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7E6-4322-BCE8-B1CF04C0F01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7E6-4322-BCE8-B1CF04C0F01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{BCBFC449-B212-4B85-A13B-B4EB397DDC8D}</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D3A1-4C68-A318-83594DEEECD5}"/>
                </c:ext>
              </c:extLst>
            </c:dLbl>
            <c:dLbl>
              <c:idx val="1"/>
              <c:tx>
                <c:strRef>
                  <c:f>Daten_Diagramme!$E$7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{C14A2655-BBF5-410E-ACB3-3D64EE19C3FA}</c15:txfldGUID>
                      <c15:f>Daten_Diagramme!$E$7</c15:f>
                      <c15:dlblFieldTableCache>
                        <c:ptCount val="1"/>
                        <c:pt idx="0">
                          <c:v>-3.5</c:v>
                        </c:pt>
                      </c15:dlblFieldTableCache>
                    </c15:dlblFTEntry>
                  </c15:dlblFieldTable>
                  <c15:showDataLabelsRange val="0"/>
                </c:ext>
                <c:ext xmlns:c16="http://schemas.microsoft.com/office/drawing/2014/chart" uri="{C3380CC4-5D6E-409C-BE32-E72D297353CC}">
                  <c16:uniqueId val="{00000001-D3A1-4C68-A318-83594DEEECD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{AAA16E21-37D5-4E49-9BDC-F8F9459B8E9B}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3A1-4C68-A318-83594DEEECD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{7C497554-69DA-476C-A00E-8B196175DA48}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3A1-4C68-A318-83594DEEEC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-2.4439627450513326</c:v>
                </c:pt>
                <c:pt idx="1">
                  <c:v>-3.4559128396490926</c:v>
                </c:pt>
                <c:pt idx="2">
                  <c:v>-2.7637010795899166</c:v>
                </c:pt>
                <c:pt idx="3">
                  <c:v>-2.8655893304673015</c:v>
                </c:pt>
              </c:numCache>
            </c:numRef>
          </c:val>
          <c:extLst>
            <c:ext xmlns:c16="http://schemas.microsoft.com/office/drawing/2014/chart" uri="{C3380CC4-5D6E-409C-BE32-E72D297353CC}">
              <c16:uniqueId val="{00000004-D3A1-4C68-A318-83594DEEECD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{D8EC9AB2-8FAB-42B1-A3C2-A86159E19804}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3A1-4C68-A318-83594DEEECD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{3DCA7B9A-26F4-4ED3-8FC2-5B2554208472}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3A1-4C68-A318-83594DEEECD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{85F7AAB9-FDB0-420A-A3D3-9CC9B7824F60}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3A1-4C68-A318-83594DEEECD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{084E7AF7-223C-4319-A9A0-D98DFA0A39FC}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3A1-4C68-A318-83594DEEEC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3A1-4C68-A318-83594DEEECD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3A1-4C68-A318-83594DEEECD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{57B2FD67-7170-425A-8DCB-E9D469EC57EC}</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1A8A-4933-9896-FD2842BB61C1}"/>
                </c:ext>
              </c:extLst>
            </c:dLbl>
            <c:dLbl>
              <c:idx val="1"/>
              <c:tx>
                <c:strRef>
                  <c:f>Daten_Diagramme!$D$15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{A080C1C6-D367-4938-B249-CF3D0E393B24}</c15:txfldGUID>
                      <c15:f>Daten_Diagramme!$D$15</c15:f>
                      <c15:dlblFieldTableCache>
                        <c:ptCount val="1"/>
                        <c:pt idx="0">
                          <c:v>5.8</c:v>
                        </c:pt>
                      </c15:dlblFieldTableCache>
                    </c15:dlblFTEntry>
                  </c15:dlblFieldTable>
                  <c15:showDataLabelsRange val="0"/>
                </c:ext>
                <c:ext xmlns:c16="http://schemas.microsoft.com/office/drawing/2014/chart" uri="{C3380CC4-5D6E-409C-BE32-E72D297353CC}">
                  <c16:uniqueId val="{00000001-1A8A-4933-9896-FD2842BB61C1}"/>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{97158187-F9BC-40F3-9E75-5F3639AAA8AB}</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1A8A-4933-9896-FD2842BB61C1}"/>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{9DC27437-6744-4128-8970-41523DCA3E03}</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1A8A-4933-9896-FD2842BB61C1}"/>
                </c:ext>
              </c:extLst>
            </c:dLbl>
            <c:dLbl>
              <c:idx val="4"/>
              <c:tx>
                <c:strRef>
                  <c:f>Daten_Diagramme!$D$18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{0A9F1B99-93FC-4B4A-ACCC-2224C56A0EA5}</c15:txfldGUID>
                      <c15:f>Daten_Diagramme!$D$18</c15:f>
                      <c15:dlblFieldTableCache>
                        <c:ptCount val="1"/>
                        <c:pt idx="0">
                          <c:v>4.1</c:v>
                        </c:pt>
                      </c15:dlblFieldTableCache>
                    </c15:dlblFTEntry>
                  </c15:dlblFieldTable>
                  <c15:showDataLabelsRange val="0"/>
                </c:ext>
                <c:ext xmlns:c16="http://schemas.microsoft.com/office/drawing/2014/chart" uri="{C3380CC4-5D6E-409C-BE32-E72D297353CC}">
                  <c16:uniqueId val="{00000004-1A8A-4933-9896-FD2842BB61C1}"/>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{ECC66C9B-A67C-4A35-8597-7832EAA7343B}</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1A8A-4933-9896-FD2842BB61C1}"/>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{2817B1FB-B8EA-4FF9-9326-31BF46C25E09}</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1A8A-4933-9896-FD2842BB61C1}"/>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{D888464A-A5A7-415A-886B-5CD447608EF3}</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1A8A-4933-9896-FD2842BB61C1}"/>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{08957F43-0499-41C5-A97F-8A8BA0B1F409}</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1A8A-4933-9896-FD2842BB61C1}"/>
                </c:ext>
              </c:extLst>
            </c:dLbl>
            <c:dLbl>
              <c:idx val="9"/>
              <c:tx>
                <c:strRef>
                  <c:f>Daten_Diagramme!$D$23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{B61DE390-6C24-45BD-BF51-A1F865023923}</c15:txfldGUID>
                      <c15:f>Daten_Diagramme!$D$23</c15:f>
                      <c15:dlblFieldTableCache>
                        <c:ptCount val="1"/>
                        <c:pt idx="0">
                          <c:v>5.0</c:v>
                        </c:pt>
                      </c15:dlblFieldTableCache>
                    </c15:dlblFTEntry>
                  </c15:dlblFieldTable>
                  <c15:showDataLabelsRange val="0"/>
                </c:ext>
                <c:ext xmlns:c16="http://schemas.microsoft.com/office/drawing/2014/chart" uri="{C3380CC4-5D6E-409C-BE32-E72D297353CC}">
                  <c16:uniqueId val="{00000009-1A8A-4933-9896-FD2842BB61C1}"/>
                </c:ext>
              </c:extLst>
            </c:dLbl>
            <c:dLbl>
              <c:idx val="10"/>
              <c:tx>
                <c:strRef>
                  <c:f>Daten_Diagramme!$D$24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{4E48E417-9ABA-42A7-8DEA-F5F6C906106B}</c15:txfldGUID>
                      <c15:f>Daten_Diagramme!$D$24</c15:f>
                      <c15:dlblFieldTableCache>
                        <c:ptCount val="1"/>
                        <c:pt idx="0">
                          <c:v>-2.2</c:v>
                        </c:pt>
                      </c15:dlblFieldTableCache>
                    </c15:dlblFTEntry>
                  </c15:dlblFieldTable>
                  <c15:showDataLabelsRange val="0"/>
                </c:ext>
                <c:ext xmlns:c16="http://schemas.microsoft.com/office/drawing/2014/chart" uri="{C3380CC4-5D6E-409C-BE32-E72D297353CC}">
                  <c16:uniqueId val="{0000000A-1A8A-4933-9896-FD2842BB61C1}"/>
                </c:ext>
              </c:extLst>
            </c:dLbl>
            <c:dLbl>
              <c:idx val="11"/>
              <c:tx>
                <c:strRef>
                  <c:f>Daten_Diagramme!$D$25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{B2AD7049-C64E-425B-93F4-BC2058FF550B}</c15:txfldGUID>
                      <c15:f>Daten_Diagramme!$D$25</c15:f>
                      <c15:dlblFieldTableCache>
                        <c:ptCount val="1"/>
                        <c:pt idx="0">
                          <c:v>0.8</c:v>
                        </c:pt>
                      </c15:dlblFieldTableCache>
                    </c15:dlblFTEntry>
                  </c15:dlblFieldTable>
                  <c15:showDataLabelsRange val="0"/>
                </c:ext>
                <c:ext xmlns:c16="http://schemas.microsoft.com/office/drawing/2014/chart" uri="{C3380CC4-5D6E-409C-BE32-E72D297353CC}">
                  <c16:uniqueId val="{0000000B-1A8A-4933-9896-FD2842BB61C1}"/>
                </c:ext>
              </c:extLst>
            </c:dLbl>
            <c:dLbl>
              <c:idx val="12"/>
              <c:tx>
                <c:strRef>
                  <c:f>Daten_Diagramme!$D$26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{8F8FAA72-CA28-4454-A6DA-EF27AED56FB7}</c15:txfldGUID>
                      <c15:f>Daten_Diagramme!$D$26</c15:f>
                      <c15:dlblFieldTableCache>
                        <c:ptCount val="1"/>
                        <c:pt idx="0">
                          <c:v>-2.9</c:v>
                        </c:pt>
                      </c15:dlblFieldTableCache>
                    </c15:dlblFTEntry>
                  </c15:dlblFieldTable>
                  <c15:showDataLabelsRange val="0"/>
                </c:ext>
                <c:ext xmlns:c16="http://schemas.microsoft.com/office/drawing/2014/chart" uri="{C3380CC4-5D6E-409C-BE32-E72D297353CC}">
                  <c16:uniqueId val="{0000000C-1A8A-4933-9896-FD2842BB61C1}"/>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{F4AE268E-A383-4719-A61E-01F9DE53951C}</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1A8A-4933-9896-FD2842BB61C1}"/>
                </c:ext>
              </c:extLst>
            </c:dLbl>
            <c:dLbl>
              <c:idx val="14"/>
              <c:tx>
                <c:strRef>
                  <c:f>Daten_Diagramme!$D$28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{4A2A41DA-5081-4664-A086-F7407E4FCA72}</c15:txfldGUID>
                      <c15:f>Daten_Diagramme!$D$28</c15:f>
                      <c15:dlblFieldTableCache>
                        <c:ptCount val="1"/>
                        <c:pt idx="0">
                          <c:v>4.1</c:v>
                        </c:pt>
                      </c15:dlblFieldTableCache>
                    </c15:dlblFTEntry>
                  </c15:dlblFieldTable>
                  <c15:showDataLabelsRange val="0"/>
                </c:ext>
                <c:ext xmlns:c16="http://schemas.microsoft.com/office/drawing/2014/chart" uri="{C3380CC4-5D6E-409C-BE32-E72D297353CC}">
                  <c16:uniqueId val="{0000000E-1A8A-4933-9896-FD2842BB61C1}"/>
                </c:ext>
              </c:extLst>
            </c:dLbl>
            <c:dLbl>
              <c:idx val="15"/>
              <c:tx>
                <c:strRef>
                  <c:f>Daten_Diagramme!$D$29</c:f>
                  <c:strCache>
                    <c:ptCount val="1"/>
                    <c:pt idx="0">
                      <c:v>-21.9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{61171DE6-C43B-4DAE-BC10-A89EDA70277D}</c15:txfldGUID>
                      <c15:f>Daten_Diagramme!$D$29</c15:f>
                      <c15:dlblFieldTableCache>
                        <c:ptCount val="1"/>
                        <c:pt idx="0">
                          <c:v>-21.9</c:v>
                        </c:pt>
                      </c15:dlblFieldTableCache>
                    </c15:dlblFTEntry>
                  </c15:dlblFieldTable>
                  <c15:showDataLabelsRange val="0"/>
                </c:ext>
                <c:ext xmlns:c16="http://schemas.microsoft.com/office/drawing/2014/chart" uri="{C3380CC4-5D6E-409C-BE32-E72D297353CC}">
                  <c16:uniqueId val="{0000000F-1A8A-4933-9896-FD2842BB61C1}"/>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{43523F26-1213-4D8F-AAA2-5E733DB3B62D}</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1A8A-4933-9896-FD2842BB61C1}"/>
                </c:ext>
              </c:extLst>
            </c:dLbl>
            <c:dLbl>
              <c:idx val="17"/>
              <c:tx>
                <c:strRef>
                  <c:f>Daten_Diagramme!$D$31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{FB068EE9-3095-44DB-A5F2-B505A56F7C8E}</c15:txfldGUID>
                      <c15:f>Daten_Diagramme!$D$31</c15:f>
                      <c15:dlblFieldTableCache>
                        <c:ptCount val="1"/>
                        <c:pt idx="0">
                          <c:v>6.1</c:v>
                        </c:pt>
                      </c15:dlblFieldTableCache>
                    </c15:dlblFTEntry>
                  </c15:dlblFieldTable>
                  <c15:showDataLabelsRange val="0"/>
                </c:ext>
                <c:ext xmlns:c16="http://schemas.microsoft.com/office/drawing/2014/chart" uri="{C3380CC4-5D6E-409C-BE32-E72D297353CC}">
                  <c16:uniqueId val="{00000011-1A8A-4933-9896-FD2842BB61C1}"/>
                </c:ext>
              </c:extLst>
            </c:dLbl>
            <c:dLbl>
              <c:idx val="18"/>
              <c:tx>
                <c:strRef>
                  <c:f>Daten_Diagramme!$D$32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{663C476B-EF0E-4E40-BA86-2CF75230F6DE}</c15:txfldGUID>
                      <c15:f>Daten_Diagramme!$D$32</c15:f>
                      <c15:dlblFieldTableCache>
                        <c:ptCount val="1"/>
                        <c:pt idx="0">
                          <c:v>2.0</c:v>
                        </c:pt>
                      </c15:dlblFieldTableCache>
                    </c15:dlblFTEntry>
                  </c15:dlblFieldTable>
                  <c15:showDataLabelsRange val="0"/>
                </c:ext>
                <c:ext xmlns:c16="http://schemas.microsoft.com/office/drawing/2014/chart" uri="{C3380CC4-5D6E-409C-BE32-E72D297353CC}">
                  <c16:uniqueId val="{00000012-1A8A-4933-9896-FD2842BB61C1}"/>
                </c:ext>
              </c:extLst>
            </c:dLbl>
            <c:dLbl>
              <c:idx val="19"/>
              <c:tx>
                <c:strRef>
                  <c:f>Daten_Diagramme!$D$33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{095F44E7-7B2B-4937-92D0-E32CD868732E}</c15:txfldGUID>
                      <c15:f>Daten_Diagramme!$D$33</c15:f>
                      <c15:dlblFieldTableCache>
                        <c:ptCount val="1"/>
                        <c:pt idx="0">
                          <c:v>-0.7</c:v>
                        </c:pt>
                      </c15:dlblFieldTableCache>
                    </c15:dlblFTEntry>
                  </c15:dlblFieldTable>
                  <c15:showDataLabelsRange val="0"/>
                </c:ext>
                <c:ext xmlns:c16="http://schemas.microsoft.com/office/drawing/2014/chart" uri="{C3380CC4-5D6E-409C-BE32-E72D297353CC}">
                  <c16:uniqueId val="{00000013-1A8A-4933-9896-FD2842BB61C1}"/>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{DBBEE59D-6439-451C-B496-F990F9511FB2}</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1A8A-4933-9896-FD2842BB61C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{34FB3DDC-6836-4328-9CAC-5F4DEFF4AACA}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A8A-4933-9896-FD2842BB61C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{2A21844B-18B4-435E-AEA6-43DAC6105DC1}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A8A-4933-9896-FD2842BB61C1}"/>
                </c:ext>
              </c:extLst>
            </c:dLbl>
            <c:dLbl>
              <c:idx val="23"/>
              <c:tx>
                <c:strRef>
                  <c:f>Daten_Diagramme!$D$37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{2FBAAEE2-0F3F-41CA-9958-C102D90CB605}</c15:txfldGUID>
                      <c15:f>Daten_Diagramme!$D$37</c15:f>
                      <c15:dlblFieldTableCache>
                        <c:ptCount val="1"/>
                        <c:pt idx="0">
                          <c:v>5.8</c:v>
                        </c:pt>
                      </c15:dlblFieldTableCache>
                    </c15:dlblFTEntry>
                  </c15:dlblFieldTable>
                  <c15:showDataLabelsRange val="0"/>
                </c:ext>
                <c:ext xmlns:c16="http://schemas.microsoft.com/office/drawing/2014/chart" uri="{C3380CC4-5D6E-409C-BE32-E72D297353CC}">
                  <c16:uniqueId val="{00000017-1A8A-4933-9896-FD2842BB61C1}"/>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{10ADB31D-5AEA-4F4E-A67A-D73AF9AEF9EE}</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1A8A-4933-9896-FD2842BB61C1}"/>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{051B39F1-0C2F-4017-9336-37C5D25FF372}</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1A8A-4933-9896-FD2842BB61C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{A956AF3F-3359-4657-8C49-0933EC020855}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A8A-4933-9896-FD2842BB61C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{FE370EAA-2E4E-4E55-A431-22917799BBE8}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A8A-4933-9896-FD2842BB61C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{D27598E6-6C2D-4180-874C-7827F26C45F8}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A8A-4933-9896-FD2842BB61C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{392A7CFC-E52C-4FFE-B735-1B050CF10422}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A8A-4933-9896-FD2842BB61C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{12690818-61F6-4918-B8E2-17622D4FE740}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A8A-4933-9896-FD2842BB61C1}"/>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{9F10D2C0-1D3C-4F65-81C3-73FB801FA4F5}</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1A8A-4933-9896-FD2842BB61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0.53209487477193562</c:v>
                </c:pt>
                <c:pt idx="1">
                  <c:v>5.8493589743589745</c:v>
                </c:pt>
                <c:pt idx="2">
                  <c:v>0.49358341559723595</c:v>
                </c:pt>
                <c:pt idx="3">
                  <c:v>-1.3776722090261282</c:v>
                </c:pt>
                <c:pt idx="4">
                  <c:v>4.0662035145075599</c:v>
                </c:pt>
                <c:pt idx="5">
                  <c:v>-2.6477502371427395</c:v>
                </c:pt>
                <c:pt idx="6">
                  <c:v>-0.46265697290152014</c:v>
                </c:pt>
                <c:pt idx="7">
                  <c:v>0.88531596621552866</c:v>
                </c:pt>
                <c:pt idx="8">
                  <c:v>2.4833195151802281</c:v>
                </c:pt>
                <c:pt idx="9">
                  <c:v>5.0167224080267561</c:v>
                </c:pt>
                <c:pt idx="10">
                  <c:v>-2.2306855277475517</c:v>
                </c:pt>
                <c:pt idx="11">
                  <c:v>0.78316201664219287</c:v>
                </c:pt>
                <c:pt idx="12">
                  <c:v>-2.8779358253390672</c:v>
                </c:pt>
                <c:pt idx="13">
                  <c:v>0.30740127689761171</c:v>
                </c:pt>
                <c:pt idx="14">
                  <c:v>4.0963188486022695</c:v>
                </c:pt>
                <c:pt idx="15">
                  <c:v>-21.91958495460441</c:v>
                </c:pt>
                <c:pt idx="16">
                  <c:v>1.6662836129625374</c:v>
                </c:pt>
                <c:pt idx="17">
                  <c:v>6.1088435374149661</c:v>
                </c:pt>
                <c:pt idx="18">
                  <c:v>2.0027488709994108</c:v>
                </c:pt>
                <c:pt idx="19">
                  <c:v>-0.69406104582380312</c:v>
                </c:pt>
                <c:pt idx="20">
                  <c:v>0.59952038369304561</c:v>
                </c:pt>
                <c:pt idx="21">
                  <c:v>0</c:v>
                </c:pt>
                <c:pt idx="23">
                  <c:v>5.8493589743589745</c:v>
                </c:pt>
                <c:pt idx="24">
                  <c:v>-0.80600882876155755</c:v>
                </c:pt>
                <c:pt idx="25">
                  <c:v>0.99614395886889462</c:v>
                </c:pt>
              </c:numCache>
            </c:numRef>
          </c:val>
          <c:extLst>
            <c:ext xmlns:c16="http://schemas.microsoft.com/office/drawing/2014/chart" uri="{C3380CC4-5D6E-409C-BE32-E72D297353CC}">
              <c16:uniqueId val="{00000020-1A8A-4933-9896-FD2842BB61C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{312ACF3F-AE95-4176-87C1-875D7EEB6735}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A8A-4933-9896-FD2842BB61C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{699FDC48-DA43-430B-B915-A63017E626B1}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A8A-4933-9896-FD2842BB61C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{9DE8B5C1-8D78-401E-9F7A-AC9D0551DE7A}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A8A-4933-9896-FD2842BB61C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{7A30DF69-4FFD-417D-9468-49862A696720}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A8A-4933-9896-FD2842BB61C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{E9926EC6-9A84-4052-849D-F033EC6990A2}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A8A-4933-9896-FD2842BB61C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{6226ADE7-7097-4665-9C28-D9DAA9CEC1FB}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A8A-4933-9896-FD2842BB61C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{738CBC64-4649-4ABA-830A-737999474121}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A8A-4933-9896-FD2842BB61C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{9D7B529D-F1CA-4C31-AFAE-61FD1DC4657C}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A8A-4933-9896-FD2842BB61C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{F34218AC-F78E-4310-8109-69E75EC5541A}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A8A-4933-9896-FD2842BB61C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{1686E93C-7700-4606-9B02-D856DFE58885}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A8A-4933-9896-FD2842BB61C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{EDD0932D-67B6-4EA4-80A1-8446FFCD0350}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A8A-4933-9896-FD2842BB61C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{B0B2D4FF-F4E9-40EA-B6E8-CAA43694FFF7}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A8A-4933-9896-FD2842BB61C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{5532A84A-DF4C-457D-957B-5D6BFD8AA999}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A8A-4933-9896-FD2842BB61C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{80FAEE7A-2969-4EA1-9927-99873B6D1BAE}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A8A-4933-9896-FD2842BB61C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{3F5AB203-5D84-4212-AB7E-7D6F11D6120E}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A8A-4933-9896-FD2842BB61C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{C505E4F1-B969-4F0D-95C1-1B0AD2E6E6AA}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A8A-4933-9896-FD2842BB61C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{8C24BE7C-B3C8-4157-85B0-BA2CA8B6D276}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A8A-4933-9896-FD2842BB61C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{0594CD61-AF55-473E-AA6E-D39AA39C0F74}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A8A-4933-9896-FD2842BB61C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{8B0D4CDC-21B6-4C9D-B576-7DA8F757DA95}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A8A-4933-9896-FD2842BB61C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{E093E2FF-A7BC-4625-BDDE-79BF3416D8A8}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A8A-4933-9896-FD2842BB61C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{F1048686-BA7F-47ED-95BC-85AB167DBF66}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A8A-4933-9896-FD2842BB61C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{5008B04E-1274-4CAD-8F9A-A05E9CAD9731}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A8A-4933-9896-FD2842BB61C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{6A5BD739-D7EB-4968-9F68-E8A32DA9D2B7}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A8A-4933-9896-FD2842BB61C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{97048EE6-9DE8-49B1-BFE1-5E38F71B0B78}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A8A-4933-9896-FD2842BB61C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{3FF050B0-FF60-4896-A6C4-2581C7E733DA}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A8A-4933-9896-FD2842BB61C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{B262B623-09D0-4C3A-B5D7-1EFAD9BF83C0}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A8A-4933-9896-FD2842BB61C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{9AFCD2A7-1096-4590-85A1-3576ED8F3909}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A8A-4933-9896-FD2842BB61C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{88152DDC-EAB4-49FA-BE29-87700AF6DA3D}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A8A-4933-9896-FD2842BB61C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{2A6FB399-14A5-4270-8B9D-F2BD5CABA432}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A8A-4933-9896-FD2842BB61C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{DF016556-6FB6-4002-B9A8-018974A0B83B}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A8A-4933-9896-FD2842BB61C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{FBF8F55A-6EED-451F-B5CF-5537342BC0F5}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A8A-4933-9896-FD2842BB61C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{3F0DB4D3-48D7-4F58-951B-FFC654D41BD0}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A8A-4933-9896-FD2842BB61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A8A-4933-9896-FD2842BB61C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A8A-4933-9896-FD2842BB61C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{4B9032F6-168A-40AB-852F-95A882C8C0B0}</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FF57-4E9E-A525-22701FF93B75}"/>
                </c:ext>
              </c:extLst>
            </c:dLbl>
            <c:dLbl>
              <c:idx val="1"/>
              <c:tx>
                <c:strRef>
                  <c:f>Daten_Diagramme!$E$15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{A4934A05-27F3-4058-8CCB-FD96B50C9876}</c15:txfldGUID>
                      <c15:f>Daten_Diagramme!$E$15</c15:f>
                      <c15:dlblFieldTableCache>
                        <c:ptCount val="1"/>
                        <c:pt idx="0">
                          <c:v>-0.1</c:v>
                        </c:pt>
                      </c15:dlblFieldTableCache>
                    </c15:dlblFTEntry>
                  </c15:dlblFieldTable>
                  <c15:showDataLabelsRange val="0"/>
                </c:ext>
                <c:ext xmlns:c16="http://schemas.microsoft.com/office/drawing/2014/chart" uri="{C3380CC4-5D6E-409C-BE32-E72D297353CC}">
                  <c16:uniqueId val="{00000001-FF57-4E9E-A525-22701FF93B75}"/>
                </c:ext>
              </c:extLst>
            </c:dLbl>
            <c:dLbl>
              <c:idx val="2"/>
              <c:tx>
                <c:strRef>
                  <c:f>Daten_Diagramme!$E$16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{0E554CFF-C96D-48AF-A693-CBCE42BC548A}</c15:txfldGUID>
                      <c15:f>Daten_Diagramme!$E$16</c15:f>
                      <c15:dlblFieldTableCache>
                        <c:ptCount val="1"/>
                        <c:pt idx="0">
                          <c:v>-4.1</c:v>
                        </c:pt>
                      </c15:dlblFieldTableCache>
                    </c15:dlblFTEntry>
                  </c15:dlblFieldTable>
                  <c15:showDataLabelsRange val="0"/>
                </c:ext>
                <c:ext xmlns:c16="http://schemas.microsoft.com/office/drawing/2014/chart" uri="{C3380CC4-5D6E-409C-BE32-E72D297353CC}">
                  <c16:uniqueId val="{00000002-FF57-4E9E-A525-22701FF93B75}"/>
                </c:ext>
              </c:extLst>
            </c:dLbl>
            <c:dLbl>
              <c:idx val="3"/>
              <c:tx>
                <c:strRef>
                  <c:f>Daten_Diagramme!$E$17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{585681AB-580E-43E3-9844-62B7F042BE0F}</c15:txfldGUID>
                      <c15:f>Daten_Diagramme!$E$17</c15:f>
                      <c15:dlblFieldTableCache>
                        <c:ptCount val="1"/>
                        <c:pt idx="0">
                          <c:v>0.9</c:v>
                        </c:pt>
                      </c15:dlblFieldTableCache>
                    </c15:dlblFTEntry>
                  </c15:dlblFieldTable>
                  <c15:showDataLabelsRange val="0"/>
                </c:ext>
                <c:ext xmlns:c16="http://schemas.microsoft.com/office/drawing/2014/chart" uri="{C3380CC4-5D6E-409C-BE32-E72D297353CC}">
                  <c16:uniqueId val="{00000003-FF57-4E9E-A525-22701FF93B75}"/>
                </c:ext>
              </c:extLst>
            </c:dLbl>
            <c:dLbl>
              <c:idx val="4"/>
              <c:tx>
                <c:strRef>
                  <c:f>Daten_Diagramme!$E$18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{F1BFCFA1-4394-4DD6-ACE5-D0381CD268BD}</c15:txfldGUID>
                      <c15:f>Daten_Diagramme!$E$18</c15:f>
                      <c15:dlblFieldTableCache>
                        <c:ptCount val="1"/>
                        <c:pt idx="0">
                          <c:v>4.6</c:v>
                        </c:pt>
                      </c15:dlblFieldTableCache>
                    </c15:dlblFTEntry>
                  </c15:dlblFieldTable>
                  <c15:showDataLabelsRange val="0"/>
                </c:ext>
                <c:ext xmlns:c16="http://schemas.microsoft.com/office/drawing/2014/chart" uri="{C3380CC4-5D6E-409C-BE32-E72D297353CC}">
                  <c16:uniqueId val="{00000004-FF57-4E9E-A525-22701FF93B75}"/>
                </c:ext>
              </c:extLst>
            </c:dLbl>
            <c:dLbl>
              <c:idx val="5"/>
              <c:tx>
                <c:strRef>
                  <c:f>Daten_Diagramme!$E$19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{CE111093-FECF-4B74-91A5-8D3C9B98B472}</c15:txfldGUID>
                      <c15:f>Daten_Diagramme!$E$19</c15:f>
                      <c15:dlblFieldTableCache>
                        <c:ptCount val="1"/>
                        <c:pt idx="0">
                          <c:v>-4.0</c:v>
                        </c:pt>
                      </c15:dlblFieldTableCache>
                    </c15:dlblFTEntry>
                  </c15:dlblFieldTable>
                  <c15:showDataLabelsRange val="0"/>
                </c:ext>
                <c:ext xmlns:c16="http://schemas.microsoft.com/office/drawing/2014/chart" uri="{C3380CC4-5D6E-409C-BE32-E72D297353CC}">
                  <c16:uniqueId val="{00000005-FF57-4E9E-A525-22701FF93B75}"/>
                </c:ext>
              </c:extLst>
            </c:dLbl>
            <c:dLbl>
              <c:idx val="6"/>
              <c:tx>
                <c:strRef>
                  <c:f>Daten_Diagramme!$E$20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{39DEFE47-FC3F-4615-8C8A-29E3C530BEEE}</c15:txfldGUID>
                      <c15:f>Daten_Diagramme!$E$20</c15:f>
                      <c15:dlblFieldTableCache>
                        <c:ptCount val="1"/>
                        <c:pt idx="0">
                          <c:v>-1.8</c:v>
                        </c:pt>
                      </c15:dlblFieldTableCache>
                    </c15:dlblFTEntry>
                  </c15:dlblFieldTable>
                  <c15:showDataLabelsRange val="0"/>
                </c:ext>
                <c:ext xmlns:c16="http://schemas.microsoft.com/office/drawing/2014/chart" uri="{C3380CC4-5D6E-409C-BE32-E72D297353CC}">
                  <c16:uniqueId val="{00000006-FF57-4E9E-A525-22701FF93B75}"/>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{8CA09348-E9E2-400F-ACBD-78DDD94C93CB}</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FF57-4E9E-A525-22701FF93B75}"/>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{F5607E75-E896-4DCA-91E1-1113D5471F18}</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FF57-4E9E-A525-22701FF93B75}"/>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{94C5193E-185D-4A70-B52E-159CEA89A1BE}</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FF57-4E9E-A525-22701FF93B75}"/>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{ADF59AB4-309C-4B15-9860-6EA6517E921B}</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FF57-4E9E-A525-22701FF93B75}"/>
                </c:ext>
              </c:extLst>
            </c:dLbl>
            <c:dLbl>
              <c:idx val="11"/>
              <c:tx>
                <c:strRef>
                  <c:f>Daten_Diagramme!$E$25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{27B8736A-AAC3-4FDA-8C05-E7C1E83FA751}</c15:txfldGUID>
                      <c15:f>Daten_Diagramme!$E$25</c15:f>
                      <c15:dlblFieldTableCache>
                        <c:ptCount val="1"/>
                        <c:pt idx="0">
                          <c:v>-5.4</c:v>
                        </c:pt>
                      </c15:dlblFieldTableCache>
                    </c15:dlblFTEntry>
                  </c15:dlblFieldTable>
                  <c15:showDataLabelsRange val="0"/>
                </c:ext>
                <c:ext xmlns:c16="http://schemas.microsoft.com/office/drawing/2014/chart" uri="{C3380CC4-5D6E-409C-BE32-E72D297353CC}">
                  <c16:uniqueId val="{0000000B-FF57-4E9E-A525-22701FF93B75}"/>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{B9AFD2DE-B240-46B4-995D-26A846BD6BE6}</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FF57-4E9E-A525-22701FF93B75}"/>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{87952944-1A9E-441B-8970-E030EC415263}</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FF57-4E9E-A525-22701FF93B75}"/>
                </c:ext>
              </c:extLst>
            </c:dLbl>
            <c:dLbl>
              <c:idx val="14"/>
              <c:tx>
                <c:strRef>
                  <c:f>Daten_Diagramme!$E$28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{539D6FFB-5BF3-4BE0-9703-0B2678F60AB6}</c15:txfldGUID>
                      <c15:f>Daten_Diagramme!$E$28</c15:f>
                      <c15:dlblFieldTableCache>
                        <c:ptCount val="1"/>
                        <c:pt idx="0">
                          <c:v>2.1</c:v>
                        </c:pt>
                      </c15:dlblFieldTableCache>
                    </c15:dlblFTEntry>
                  </c15:dlblFieldTable>
                  <c15:showDataLabelsRange val="0"/>
                </c:ext>
                <c:ext xmlns:c16="http://schemas.microsoft.com/office/drawing/2014/chart" uri="{C3380CC4-5D6E-409C-BE32-E72D297353CC}">
                  <c16:uniqueId val="{0000000E-FF57-4E9E-A525-22701FF93B75}"/>
                </c:ext>
              </c:extLst>
            </c:dLbl>
            <c:dLbl>
              <c:idx val="15"/>
              <c:tx>
                <c:strRef>
                  <c:f>Daten_Diagramme!$E$29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{FC23D4FA-DCD7-4417-B629-BD8694E52A92}</c15:txfldGUID>
                      <c15:f>Daten_Diagramme!$E$29</c15:f>
                      <c15:dlblFieldTableCache>
                        <c:ptCount val="1"/>
                        <c:pt idx="0">
                          <c:v>-1.2</c:v>
                        </c:pt>
                      </c15:dlblFieldTableCache>
                    </c15:dlblFTEntry>
                  </c15:dlblFieldTable>
                  <c15:showDataLabelsRange val="0"/>
                </c:ext>
                <c:ext xmlns:c16="http://schemas.microsoft.com/office/drawing/2014/chart" uri="{C3380CC4-5D6E-409C-BE32-E72D297353CC}">
                  <c16:uniqueId val="{0000000F-FF57-4E9E-A525-22701FF93B75}"/>
                </c:ext>
              </c:extLst>
            </c:dLbl>
            <c:dLbl>
              <c:idx val="16"/>
              <c:tx>
                <c:strRef>
                  <c:f>Daten_Diagramme!$E$30</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{70C36266-638D-42EE-92D8-DFC32E0618C6}</c15:txfldGUID>
                      <c15:f>Daten_Diagramme!$E$30</c15:f>
                      <c15:dlblFieldTableCache>
                        <c:ptCount val="1"/>
                        <c:pt idx="0">
                          <c:v>9.4</c:v>
                        </c:pt>
                      </c15:dlblFieldTableCache>
                    </c15:dlblFTEntry>
                  </c15:dlblFieldTable>
                  <c15:showDataLabelsRange val="0"/>
                </c:ext>
                <c:ext xmlns:c16="http://schemas.microsoft.com/office/drawing/2014/chart" uri="{C3380CC4-5D6E-409C-BE32-E72D297353CC}">
                  <c16:uniqueId val="{00000010-FF57-4E9E-A525-22701FF93B75}"/>
                </c:ext>
              </c:extLst>
            </c:dLbl>
            <c:dLbl>
              <c:idx val="17"/>
              <c:tx>
                <c:strRef>
                  <c:f>Daten_Diagramme!$E$31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{1C19DA5E-39C7-4622-B08F-9C835165D286}</c15:txfldGUID>
                      <c15:f>Daten_Diagramme!$E$31</c15:f>
                      <c15:dlblFieldTableCache>
                        <c:ptCount val="1"/>
                        <c:pt idx="0">
                          <c:v>2.4</c:v>
                        </c:pt>
                      </c15:dlblFieldTableCache>
                    </c15:dlblFTEntry>
                  </c15:dlblFieldTable>
                  <c15:showDataLabelsRange val="0"/>
                </c:ext>
                <c:ext xmlns:c16="http://schemas.microsoft.com/office/drawing/2014/chart" uri="{C3380CC4-5D6E-409C-BE32-E72D297353CC}">
                  <c16:uniqueId val="{00000011-FF57-4E9E-A525-22701FF93B75}"/>
                </c:ext>
              </c:extLst>
            </c:dLbl>
            <c:dLbl>
              <c:idx val="18"/>
              <c:tx>
                <c:strRef>
                  <c:f>Daten_Diagramme!$E$32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{EFFDC29B-1925-40C5-81CA-6D8DA2187CE7}</c15:txfldGUID>
                      <c15:f>Daten_Diagramme!$E$32</c15:f>
                      <c15:dlblFieldTableCache>
                        <c:ptCount val="1"/>
                        <c:pt idx="0">
                          <c:v>-3.8</c:v>
                        </c:pt>
                      </c15:dlblFieldTableCache>
                    </c15:dlblFTEntry>
                  </c15:dlblFieldTable>
                  <c15:showDataLabelsRange val="0"/>
                </c:ext>
                <c:ext xmlns:c16="http://schemas.microsoft.com/office/drawing/2014/chart" uri="{C3380CC4-5D6E-409C-BE32-E72D297353CC}">
                  <c16:uniqueId val="{00000012-FF57-4E9E-A525-22701FF93B75}"/>
                </c:ext>
              </c:extLst>
            </c:dLbl>
            <c:dLbl>
              <c:idx val="19"/>
              <c:tx>
                <c:strRef>
                  <c:f>Daten_Diagramme!$E$33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{E7C61E8F-5048-480C-8B34-CC3E2ABF9A02}</c15:txfldGUID>
                      <c15:f>Daten_Diagramme!$E$33</c15:f>
                      <c15:dlblFieldTableCache>
                        <c:ptCount val="1"/>
                        <c:pt idx="0">
                          <c:v>-3.0</c:v>
                        </c:pt>
                      </c15:dlblFieldTableCache>
                    </c15:dlblFTEntry>
                  </c15:dlblFieldTable>
                  <c15:showDataLabelsRange val="0"/>
                </c:ext>
                <c:ext xmlns:c16="http://schemas.microsoft.com/office/drawing/2014/chart" uri="{C3380CC4-5D6E-409C-BE32-E72D297353CC}">
                  <c16:uniqueId val="{00000013-FF57-4E9E-A525-22701FF93B75}"/>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{F79030C6-F90F-4294-B462-54BC8A3DA491}</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FF57-4E9E-A525-22701FF93B7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{3DA1CCDC-C705-4EB5-B799-AB34E3AE8E33}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F57-4E9E-A525-22701FF93B7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{EDCACAF6-EC9F-4786-91E9-9E1F842DA033}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F57-4E9E-A525-22701FF93B75}"/>
                </c:ext>
              </c:extLst>
            </c:dLbl>
            <c:dLbl>
              <c:idx val="23"/>
              <c:tx>
                <c:strRef>
                  <c:f>Daten_Diagramme!$E$37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{A214FA41-09A4-4B54-B1BC-618654F958F7}</c15:txfldGUID>
                      <c15:f>Daten_Diagramme!$E$37</c15:f>
                      <c15:dlblFieldTableCache>
                        <c:ptCount val="1"/>
                        <c:pt idx="0">
                          <c:v>-0.1</c:v>
                        </c:pt>
                      </c15:dlblFieldTableCache>
                    </c15:dlblFTEntry>
                  </c15:dlblFieldTable>
                  <c15:showDataLabelsRange val="0"/>
                </c:ext>
                <c:ext xmlns:c16="http://schemas.microsoft.com/office/drawing/2014/chart" uri="{C3380CC4-5D6E-409C-BE32-E72D297353CC}">
                  <c16:uniqueId val="{00000017-FF57-4E9E-A525-22701FF93B75}"/>
                </c:ext>
              </c:extLst>
            </c:dLbl>
            <c:dLbl>
              <c:idx val="24"/>
              <c:tx>
                <c:strRef>
                  <c:f>Daten_Diagramme!$E$38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{39CACC31-3BB1-435E-8AB2-518E393912AE}</c15:txfldGUID>
                      <c15:f>Daten_Diagramme!$E$38</c15:f>
                      <c15:dlblFieldTableCache>
                        <c:ptCount val="1"/>
                        <c:pt idx="0">
                          <c:v>0.5</c:v>
                        </c:pt>
                      </c15:dlblFieldTableCache>
                    </c15:dlblFTEntry>
                  </c15:dlblFieldTable>
                  <c15:showDataLabelsRange val="0"/>
                </c:ext>
                <c:ext xmlns:c16="http://schemas.microsoft.com/office/drawing/2014/chart" uri="{C3380CC4-5D6E-409C-BE32-E72D297353CC}">
                  <c16:uniqueId val="{00000018-FF57-4E9E-A525-22701FF93B75}"/>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{10E988CE-0E52-414F-8F7A-CFF71B6F2256}</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FF57-4E9E-A525-22701FF93B7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{1B9958FF-9FB5-47DB-91D3-E8B0E55A2C5A}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F57-4E9E-A525-22701FF93B7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{FD626D4F-F851-4AA6-9096-21BA364EA02E}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F57-4E9E-A525-22701FF93B7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{04DF7757-1E1D-4D32-BA51-ED729A7BDC28}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F57-4E9E-A525-22701FF93B7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{0986FA2C-9E10-49CB-804A-42D2EEE1B3E4}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F57-4E9E-A525-22701FF93B7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{F0292B12-A269-427A-AD32-1F3BF50DA9D4}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F57-4E9E-A525-22701FF93B75}"/>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{89248A97-46A1-44F8-86C0-E49264E26560}</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FF57-4E9E-A525-22701FF93B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-2.4439627450513326</c:v>
                </c:pt>
                <c:pt idx="1">
                  <c:v>-0.14587892049598833</c:v>
                </c:pt>
                <c:pt idx="2">
                  <c:v>-4.0892193308550189</c:v>
                </c:pt>
                <c:pt idx="3">
                  <c:v>0.88046054859464951</c:v>
                </c:pt>
                <c:pt idx="4">
                  <c:v>4.5934202358783365</c:v>
                </c:pt>
                <c:pt idx="5">
                  <c:v>-4.0149393090569561</c:v>
                </c:pt>
                <c:pt idx="6">
                  <c:v>-1.8450184501845019</c:v>
                </c:pt>
                <c:pt idx="7">
                  <c:v>0.65425264217413182</c:v>
                </c:pt>
                <c:pt idx="8">
                  <c:v>-0.6611095142282265</c:v>
                </c:pt>
                <c:pt idx="9">
                  <c:v>-2.3391812865497075</c:v>
                </c:pt>
                <c:pt idx="10">
                  <c:v>-13.331331631887105</c:v>
                </c:pt>
                <c:pt idx="11">
                  <c:v>-5.376344086021505</c:v>
                </c:pt>
                <c:pt idx="12">
                  <c:v>0</c:v>
                </c:pt>
                <c:pt idx="13">
                  <c:v>0.1466275659824047</c:v>
                </c:pt>
                <c:pt idx="14">
                  <c:v>2.0731707317073171</c:v>
                </c:pt>
                <c:pt idx="15">
                  <c:v>-1.1799410029498525</c:v>
                </c:pt>
                <c:pt idx="16">
                  <c:v>9.3600764087870107</c:v>
                </c:pt>
                <c:pt idx="17">
                  <c:v>2.4371069182389937</c:v>
                </c:pt>
                <c:pt idx="18">
                  <c:v>-3.8336052202283848</c:v>
                </c:pt>
                <c:pt idx="19">
                  <c:v>-3.0323450134770891</c:v>
                </c:pt>
                <c:pt idx="20">
                  <c:v>-1.0804769001490313</c:v>
                </c:pt>
                <c:pt idx="21">
                  <c:v>0</c:v>
                </c:pt>
                <c:pt idx="23">
                  <c:v>-0.14587892049598833</c:v>
                </c:pt>
                <c:pt idx="24">
                  <c:v>0.53753119600691113</c:v>
                </c:pt>
                <c:pt idx="25">
                  <c:v>-2.974492245981752</c:v>
                </c:pt>
              </c:numCache>
            </c:numRef>
          </c:val>
          <c:extLst>
            <c:ext xmlns:c16="http://schemas.microsoft.com/office/drawing/2014/chart" uri="{C3380CC4-5D6E-409C-BE32-E72D297353CC}">
              <c16:uniqueId val="{00000020-FF57-4E9E-A525-22701FF93B7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{2383A282-E91C-48CD-8DC1-5FB6F18ADF9C}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F57-4E9E-A525-22701FF93B7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{47C6E273-39DF-4C4F-9D7B-7C401EBFA543}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F57-4E9E-A525-22701FF93B7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{0E27CB19-DBCA-457F-818E-097265B496C0}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F57-4E9E-A525-22701FF93B7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{D14B823A-35B1-4AD1-BF31-A78B6C9EF374}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F57-4E9E-A525-22701FF93B7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{FBC35926-6108-4EB2-897C-9C739E1A0629}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F57-4E9E-A525-22701FF93B7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{B14FC3E8-C1BB-4228-9439-95AB1FA3169D}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F57-4E9E-A525-22701FF93B7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{D723A34E-F67F-41A1-8F15-5A19B8E37CCC}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F57-4E9E-A525-22701FF93B7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{96A0C1E7-CF55-4DEF-AA6E-F4A2AE1F31B4}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F57-4E9E-A525-22701FF93B7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{18C4AB06-945F-4884-9B92-EF9CCAA7E6DC}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F57-4E9E-A525-22701FF93B7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{9B5E98AA-7553-4E81-A5D6-F9A88A36BEA8}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F57-4E9E-A525-22701FF93B7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{9F397529-9DED-4883-9811-7FD71BEC4A85}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F57-4E9E-A525-22701FF93B7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{5724295E-D797-43C6-B503-CE5EA9792441}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F57-4E9E-A525-22701FF93B7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{7E75F39A-DAAA-4585-9F6B-0A4A1D69B1E8}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F57-4E9E-A525-22701FF93B7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{088347DD-F682-464C-B04C-AB39DCA591F2}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F57-4E9E-A525-22701FF93B7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{DA740C37-7116-4BD6-914C-C32577838DE8}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F57-4E9E-A525-22701FF93B7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{D2E3DDC7-176A-4894-A692-A5C6616A953C}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F57-4E9E-A525-22701FF93B7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{D42069C0-9A20-4405-B29B-A53C6D7031C7}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F57-4E9E-A525-22701FF93B7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{BF6EBC89-3D51-44BA-BCE3-F4615C4E4EF7}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F57-4E9E-A525-22701FF93B7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{A92C30F7-D5A3-432B-BEFF-4B9FE623387E}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F57-4E9E-A525-22701FF93B7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{FB87C6D6-341C-407A-BACB-5203AD63E6F3}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F57-4E9E-A525-22701FF93B7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{EC70C624-31DB-4175-8D40-C61DCEFD89DC}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F57-4E9E-A525-22701FF93B7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{01E875CE-39EB-4C0C-BE1C-04DC6546C31E}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F57-4E9E-A525-22701FF93B7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{0F9F6F5F-3FA5-4512-807E-8F3557B9773C}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F57-4E9E-A525-22701FF93B7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{E1E9FA22-EBA7-4090-98AA-1E9F6D5D3A78}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F57-4E9E-A525-22701FF93B7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{A4CCA280-13A0-451B-AED8-AACE8E8EF1AD}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F57-4E9E-A525-22701FF93B7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{EF9E8F43-6856-40E1-8E08-27F6BC211F46}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F57-4E9E-A525-22701FF93B7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{ADB6E41D-255C-4AB0-95E8-BB4028199151}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F57-4E9E-A525-22701FF93B7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{2590201B-2B2D-455E-BC56-91B226FB173A}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F57-4E9E-A525-22701FF93B7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{147B178A-E1CD-42C1-BED3-E74324BFEA8D}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F57-4E9E-A525-22701FF93B7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{77623A9A-A20B-435D-AF6F-A33D03D9A0DD}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F57-4E9E-A525-22701FF93B7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{FCB34171-4EB4-4ADE-8FA3-A0D91F48D30F}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F57-4E9E-A525-22701FF93B7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{D996FBD8-64B4-4D04-96F5-1A58A689258E}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F57-4E9E-A525-22701FF93B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F57-4E9E-A525-22701FF93B7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F57-4E9E-A525-22701FF93B7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{C00B2E5F-7AE3-44DC-88CB-F11F28E1EF94}</c15:txfldGUID>
                      <c15:f>Diagramm!$I$46</c15:f>
                      <c15:dlblFieldTableCache>
                        <c:ptCount val="1"/>
                      </c15:dlblFieldTableCache>
                    </c15:dlblFTEntry>
                  </c15:dlblFieldTable>
                  <c15:showDataLabelsRange val="0"/>
                </c:ext>
                <c:ext xmlns:c16="http://schemas.microsoft.com/office/drawing/2014/chart" uri="{C3380CC4-5D6E-409C-BE32-E72D297353CC}">
                  <c16:uniqueId val="{00000000-150C-48ED-BE41-3B4DCD9BA5A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{1395DDEA-B68A-4552-B0EE-CFD8E8FED53D}</c15:txfldGUID>
                      <c15:f>Diagramm!$I$47</c15:f>
                      <c15:dlblFieldTableCache>
                        <c:ptCount val="1"/>
                      </c15:dlblFieldTableCache>
                    </c15:dlblFTEntry>
                  </c15:dlblFieldTable>
                  <c15:showDataLabelsRange val="0"/>
                </c:ext>
                <c:ext xmlns:c16="http://schemas.microsoft.com/office/drawing/2014/chart" uri="{C3380CC4-5D6E-409C-BE32-E72D297353CC}">
                  <c16:uniqueId val="{00000001-150C-48ED-BE41-3B4DCD9BA5A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{1BE1B301-8E61-4D22-8DE5-A118B451DB54}</c15:txfldGUID>
                      <c15:f>Diagramm!$I$48</c15:f>
                      <c15:dlblFieldTableCache>
                        <c:ptCount val="1"/>
                      </c15:dlblFieldTableCache>
                    </c15:dlblFTEntry>
                  </c15:dlblFieldTable>
                  <c15:showDataLabelsRange val="0"/>
                </c:ext>
                <c:ext xmlns:c16="http://schemas.microsoft.com/office/drawing/2014/chart" uri="{C3380CC4-5D6E-409C-BE32-E72D297353CC}">
                  <c16:uniqueId val="{00000002-150C-48ED-BE41-3B4DCD9BA5A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{89EA4543-1E51-4CB2-AD79-70E879F0B6C0}</c15:txfldGUID>
                      <c15:f>Diagramm!$I$49</c15:f>
                      <c15:dlblFieldTableCache>
                        <c:ptCount val="1"/>
                      </c15:dlblFieldTableCache>
                    </c15:dlblFTEntry>
                  </c15:dlblFieldTable>
                  <c15:showDataLabelsRange val="0"/>
                </c:ext>
                <c:ext xmlns:c16="http://schemas.microsoft.com/office/drawing/2014/chart" uri="{C3380CC4-5D6E-409C-BE32-E72D297353CC}">
                  <c16:uniqueId val="{00000003-150C-48ED-BE41-3B4DCD9BA5A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{FAB19040-BE54-4825-87A2-BBDD81C3D6F3}</c15:txfldGUID>
                      <c15:f>Diagramm!$I$50</c15:f>
                      <c15:dlblFieldTableCache>
                        <c:ptCount val="1"/>
                      </c15:dlblFieldTableCache>
                    </c15:dlblFTEntry>
                  </c15:dlblFieldTable>
                  <c15:showDataLabelsRange val="0"/>
                </c:ext>
                <c:ext xmlns:c16="http://schemas.microsoft.com/office/drawing/2014/chart" uri="{C3380CC4-5D6E-409C-BE32-E72D297353CC}">
                  <c16:uniqueId val="{00000004-150C-48ED-BE41-3B4DCD9BA5A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{FDC867F8-93EA-4347-B57F-12EB0DF29305}</c15:txfldGUID>
                      <c15:f>Diagramm!$I$51</c15:f>
                      <c15:dlblFieldTableCache>
                        <c:ptCount val="1"/>
                      </c15:dlblFieldTableCache>
                    </c15:dlblFTEntry>
                  </c15:dlblFieldTable>
                  <c15:showDataLabelsRange val="0"/>
                </c:ext>
                <c:ext xmlns:c16="http://schemas.microsoft.com/office/drawing/2014/chart" uri="{C3380CC4-5D6E-409C-BE32-E72D297353CC}">
                  <c16:uniqueId val="{00000005-150C-48ED-BE41-3B4DCD9BA5A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{143E8100-EF28-4C8C-ADD6-85A2244CBDC9}</c15:txfldGUID>
                      <c15:f>Diagramm!$I$52</c15:f>
                      <c15:dlblFieldTableCache>
                        <c:ptCount val="1"/>
                      </c15:dlblFieldTableCache>
                    </c15:dlblFTEntry>
                  </c15:dlblFieldTable>
                  <c15:showDataLabelsRange val="0"/>
                </c:ext>
                <c:ext xmlns:c16="http://schemas.microsoft.com/office/drawing/2014/chart" uri="{C3380CC4-5D6E-409C-BE32-E72D297353CC}">
                  <c16:uniqueId val="{00000006-150C-48ED-BE41-3B4DCD9BA5A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{C884B8F6-33C7-44F8-8748-C624F397FDAE}</c15:txfldGUID>
                      <c15:f>Diagramm!$I$53</c15:f>
                      <c15:dlblFieldTableCache>
                        <c:ptCount val="1"/>
                      </c15:dlblFieldTableCache>
                    </c15:dlblFTEntry>
                  </c15:dlblFieldTable>
                  <c15:showDataLabelsRange val="0"/>
                </c:ext>
                <c:ext xmlns:c16="http://schemas.microsoft.com/office/drawing/2014/chart" uri="{C3380CC4-5D6E-409C-BE32-E72D297353CC}">
                  <c16:uniqueId val="{00000007-150C-48ED-BE41-3B4DCD9BA5A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{B54C2E45-83BC-4C60-AC19-25062AC5A9C8}</c15:txfldGUID>
                      <c15:f>Diagramm!$I$54</c15:f>
                      <c15:dlblFieldTableCache>
                        <c:ptCount val="1"/>
                      </c15:dlblFieldTableCache>
                    </c15:dlblFTEntry>
                  </c15:dlblFieldTable>
                  <c15:showDataLabelsRange val="0"/>
                </c:ext>
                <c:ext xmlns:c16="http://schemas.microsoft.com/office/drawing/2014/chart" uri="{C3380CC4-5D6E-409C-BE32-E72D297353CC}">
                  <c16:uniqueId val="{00000008-150C-48ED-BE41-3B4DCD9BA5A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{64FD6E53-0CEF-4D6E-9A2F-108C5E05A1A5}</c15:txfldGUID>
                      <c15:f>Diagramm!$I$55</c15:f>
                      <c15:dlblFieldTableCache>
                        <c:ptCount val="1"/>
                      </c15:dlblFieldTableCache>
                    </c15:dlblFTEntry>
                  </c15:dlblFieldTable>
                  <c15:showDataLabelsRange val="0"/>
                </c:ext>
                <c:ext xmlns:c16="http://schemas.microsoft.com/office/drawing/2014/chart" uri="{C3380CC4-5D6E-409C-BE32-E72D297353CC}">
                  <c16:uniqueId val="{00000009-150C-48ED-BE41-3B4DCD9BA5A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{9360280B-B014-4490-9244-9D30686C6586}</c15:txfldGUID>
                      <c15:f>Diagramm!$I$56</c15:f>
                      <c15:dlblFieldTableCache>
                        <c:ptCount val="1"/>
                      </c15:dlblFieldTableCache>
                    </c15:dlblFTEntry>
                  </c15:dlblFieldTable>
                  <c15:showDataLabelsRange val="0"/>
                </c:ext>
                <c:ext xmlns:c16="http://schemas.microsoft.com/office/drawing/2014/chart" uri="{C3380CC4-5D6E-409C-BE32-E72D297353CC}">
                  <c16:uniqueId val="{0000000A-150C-48ED-BE41-3B4DCD9BA5A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{A6606689-0ACE-4A76-AA55-DA28864B550A}</c15:txfldGUID>
                      <c15:f>Diagramm!$I$57</c15:f>
                      <c15:dlblFieldTableCache>
                        <c:ptCount val="1"/>
                      </c15:dlblFieldTableCache>
                    </c15:dlblFTEntry>
                  </c15:dlblFieldTable>
                  <c15:showDataLabelsRange val="0"/>
                </c:ext>
                <c:ext xmlns:c16="http://schemas.microsoft.com/office/drawing/2014/chart" uri="{C3380CC4-5D6E-409C-BE32-E72D297353CC}">
                  <c16:uniqueId val="{0000000B-150C-48ED-BE41-3B4DCD9BA5A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{444D399E-3554-44E8-84BF-AD84DFB140A2}</c15:txfldGUID>
                      <c15:f>Diagramm!$I$58</c15:f>
                      <c15:dlblFieldTableCache>
                        <c:ptCount val="1"/>
                      </c15:dlblFieldTableCache>
                    </c15:dlblFTEntry>
                  </c15:dlblFieldTable>
                  <c15:showDataLabelsRange val="0"/>
                </c:ext>
                <c:ext xmlns:c16="http://schemas.microsoft.com/office/drawing/2014/chart" uri="{C3380CC4-5D6E-409C-BE32-E72D297353CC}">
                  <c16:uniqueId val="{0000000C-150C-48ED-BE41-3B4DCD9BA5A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{0246CE23-B438-441C-AE40-D249B899B3D5}</c15:txfldGUID>
                      <c15:f>Diagramm!$I$59</c15:f>
                      <c15:dlblFieldTableCache>
                        <c:ptCount val="1"/>
                      </c15:dlblFieldTableCache>
                    </c15:dlblFTEntry>
                  </c15:dlblFieldTable>
                  <c15:showDataLabelsRange val="0"/>
                </c:ext>
                <c:ext xmlns:c16="http://schemas.microsoft.com/office/drawing/2014/chart" uri="{C3380CC4-5D6E-409C-BE32-E72D297353CC}">
                  <c16:uniqueId val="{0000000D-150C-48ED-BE41-3B4DCD9BA5A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{83481A85-EA0E-4E0C-B7F3-805ADB08622D}</c15:txfldGUID>
                      <c15:f>Diagramm!$I$60</c15:f>
                      <c15:dlblFieldTableCache>
                        <c:ptCount val="1"/>
                      </c15:dlblFieldTableCache>
                    </c15:dlblFTEntry>
                  </c15:dlblFieldTable>
                  <c15:showDataLabelsRange val="0"/>
                </c:ext>
                <c:ext xmlns:c16="http://schemas.microsoft.com/office/drawing/2014/chart" uri="{C3380CC4-5D6E-409C-BE32-E72D297353CC}">
                  <c16:uniqueId val="{0000000E-150C-48ED-BE41-3B4DCD9BA5A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{1CA4CC8D-CF97-4E35-A4B8-B752C534862F}</c15:txfldGUID>
                      <c15:f>Diagramm!$I$61</c15:f>
                      <c15:dlblFieldTableCache>
                        <c:ptCount val="1"/>
                      </c15:dlblFieldTableCache>
                    </c15:dlblFTEntry>
                  </c15:dlblFieldTable>
                  <c15:showDataLabelsRange val="0"/>
                </c:ext>
                <c:ext xmlns:c16="http://schemas.microsoft.com/office/drawing/2014/chart" uri="{C3380CC4-5D6E-409C-BE32-E72D297353CC}">
                  <c16:uniqueId val="{0000000F-150C-48ED-BE41-3B4DCD9BA5A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{1BC0351A-AC01-439D-883C-6E5EA610E3C3}</c15:txfldGUID>
                      <c15:f>Diagramm!$I$62</c15:f>
                      <c15:dlblFieldTableCache>
                        <c:ptCount val="1"/>
                      </c15:dlblFieldTableCache>
                    </c15:dlblFTEntry>
                  </c15:dlblFieldTable>
                  <c15:showDataLabelsRange val="0"/>
                </c:ext>
                <c:ext xmlns:c16="http://schemas.microsoft.com/office/drawing/2014/chart" uri="{C3380CC4-5D6E-409C-BE32-E72D297353CC}">
                  <c16:uniqueId val="{00000010-150C-48ED-BE41-3B4DCD9BA5A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{28744BE1-E777-435F-9A95-FCFBB7DC537B}</c15:txfldGUID>
                      <c15:f>Diagramm!$I$63</c15:f>
                      <c15:dlblFieldTableCache>
                        <c:ptCount val="1"/>
                      </c15:dlblFieldTableCache>
                    </c15:dlblFTEntry>
                  </c15:dlblFieldTable>
                  <c15:showDataLabelsRange val="0"/>
                </c:ext>
                <c:ext xmlns:c16="http://schemas.microsoft.com/office/drawing/2014/chart" uri="{C3380CC4-5D6E-409C-BE32-E72D297353CC}">
                  <c16:uniqueId val="{00000011-150C-48ED-BE41-3B4DCD9BA5A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{0648482E-DBF2-4D30-9B5C-E3F6CBD55292}</c15:txfldGUID>
                      <c15:f>Diagramm!$I$64</c15:f>
                      <c15:dlblFieldTableCache>
                        <c:ptCount val="1"/>
                      </c15:dlblFieldTableCache>
                    </c15:dlblFTEntry>
                  </c15:dlblFieldTable>
                  <c15:showDataLabelsRange val="0"/>
                </c:ext>
                <c:ext xmlns:c16="http://schemas.microsoft.com/office/drawing/2014/chart" uri="{C3380CC4-5D6E-409C-BE32-E72D297353CC}">
                  <c16:uniqueId val="{00000012-150C-48ED-BE41-3B4DCD9BA5A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{28447B1E-B868-43D8-A210-C545DBA53E2E}</c15:txfldGUID>
                      <c15:f>Diagramm!$I$65</c15:f>
                      <c15:dlblFieldTableCache>
                        <c:ptCount val="1"/>
                      </c15:dlblFieldTableCache>
                    </c15:dlblFTEntry>
                  </c15:dlblFieldTable>
                  <c15:showDataLabelsRange val="0"/>
                </c:ext>
                <c:ext xmlns:c16="http://schemas.microsoft.com/office/drawing/2014/chart" uri="{C3380CC4-5D6E-409C-BE32-E72D297353CC}">
                  <c16:uniqueId val="{00000013-150C-48ED-BE41-3B4DCD9BA5A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{A70F5D11-2036-413C-8C18-E32DBFCDED58}</c15:txfldGUID>
                      <c15:f>Diagramm!$I$66</c15:f>
                      <c15:dlblFieldTableCache>
                        <c:ptCount val="1"/>
                      </c15:dlblFieldTableCache>
                    </c15:dlblFTEntry>
                  </c15:dlblFieldTable>
                  <c15:showDataLabelsRange val="0"/>
                </c:ext>
                <c:ext xmlns:c16="http://schemas.microsoft.com/office/drawing/2014/chart" uri="{C3380CC4-5D6E-409C-BE32-E72D297353CC}">
                  <c16:uniqueId val="{00000014-150C-48ED-BE41-3B4DCD9BA5A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{531DBDF2-ADB8-4D18-ADBC-5D55D42C1194}</c15:txfldGUID>
                      <c15:f>Diagramm!$I$67</c15:f>
                      <c15:dlblFieldTableCache>
                        <c:ptCount val="1"/>
                      </c15:dlblFieldTableCache>
                    </c15:dlblFTEntry>
                  </c15:dlblFieldTable>
                  <c15:showDataLabelsRange val="0"/>
                </c:ext>
                <c:ext xmlns:c16="http://schemas.microsoft.com/office/drawing/2014/chart" uri="{C3380CC4-5D6E-409C-BE32-E72D297353CC}">
                  <c16:uniqueId val="{00000015-150C-48ED-BE41-3B4DCD9BA5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50C-48ED-BE41-3B4DCD9BA5A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{F28C753B-DC23-41FE-9F34-3CAF498794BF}</c15:txfldGUID>
                      <c15:f>Diagramm!$K$46</c15:f>
                      <c15:dlblFieldTableCache>
                        <c:ptCount val="1"/>
                      </c15:dlblFieldTableCache>
                    </c15:dlblFTEntry>
                  </c15:dlblFieldTable>
                  <c15:showDataLabelsRange val="0"/>
                </c:ext>
                <c:ext xmlns:c16="http://schemas.microsoft.com/office/drawing/2014/chart" uri="{C3380CC4-5D6E-409C-BE32-E72D297353CC}">
                  <c16:uniqueId val="{00000017-150C-48ED-BE41-3B4DCD9BA5A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{050E5275-E43C-4D9C-8A1A-AE1FB0C08CF3}</c15:txfldGUID>
                      <c15:f>Diagramm!$K$47</c15:f>
                      <c15:dlblFieldTableCache>
                        <c:ptCount val="1"/>
                      </c15:dlblFieldTableCache>
                    </c15:dlblFTEntry>
                  </c15:dlblFieldTable>
                  <c15:showDataLabelsRange val="0"/>
                </c:ext>
                <c:ext xmlns:c16="http://schemas.microsoft.com/office/drawing/2014/chart" uri="{C3380CC4-5D6E-409C-BE32-E72D297353CC}">
                  <c16:uniqueId val="{00000018-150C-48ED-BE41-3B4DCD9BA5A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{5DAE6520-AA06-4287-A8D0-E91EFD737EBF}</c15:txfldGUID>
                      <c15:f>Diagramm!$K$48</c15:f>
                      <c15:dlblFieldTableCache>
                        <c:ptCount val="1"/>
                      </c15:dlblFieldTableCache>
                    </c15:dlblFTEntry>
                  </c15:dlblFieldTable>
                  <c15:showDataLabelsRange val="0"/>
                </c:ext>
                <c:ext xmlns:c16="http://schemas.microsoft.com/office/drawing/2014/chart" uri="{C3380CC4-5D6E-409C-BE32-E72D297353CC}">
                  <c16:uniqueId val="{00000019-150C-48ED-BE41-3B4DCD9BA5A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{A5DB0D36-40F3-4670-BADA-1233D855188B}</c15:txfldGUID>
                      <c15:f>Diagramm!$K$49</c15:f>
                      <c15:dlblFieldTableCache>
                        <c:ptCount val="1"/>
                      </c15:dlblFieldTableCache>
                    </c15:dlblFTEntry>
                  </c15:dlblFieldTable>
                  <c15:showDataLabelsRange val="0"/>
                </c:ext>
                <c:ext xmlns:c16="http://schemas.microsoft.com/office/drawing/2014/chart" uri="{C3380CC4-5D6E-409C-BE32-E72D297353CC}">
                  <c16:uniqueId val="{0000001A-150C-48ED-BE41-3B4DCD9BA5A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{3A0E7C05-D7E4-42A9-8A00-61A10E075179}</c15:txfldGUID>
                      <c15:f>Diagramm!$K$50</c15:f>
                      <c15:dlblFieldTableCache>
                        <c:ptCount val="1"/>
                      </c15:dlblFieldTableCache>
                    </c15:dlblFTEntry>
                  </c15:dlblFieldTable>
                  <c15:showDataLabelsRange val="0"/>
                </c:ext>
                <c:ext xmlns:c16="http://schemas.microsoft.com/office/drawing/2014/chart" uri="{C3380CC4-5D6E-409C-BE32-E72D297353CC}">
                  <c16:uniqueId val="{0000001B-150C-48ED-BE41-3B4DCD9BA5A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{11DB4CAD-6704-4AAE-878D-90CB0C0B3CF9}</c15:txfldGUID>
                      <c15:f>Diagramm!$K$51</c15:f>
                      <c15:dlblFieldTableCache>
                        <c:ptCount val="1"/>
                      </c15:dlblFieldTableCache>
                    </c15:dlblFTEntry>
                  </c15:dlblFieldTable>
                  <c15:showDataLabelsRange val="0"/>
                </c:ext>
                <c:ext xmlns:c16="http://schemas.microsoft.com/office/drawing/2014/chart" uri="{C3380CC4-5D6E-409C-BE32-E72D297353CC}">
                  <c16:uniqueId val="{0000001C-150C-48ED-BE41-3B4DCD9BA5A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{CF33DFF9-C84D-4C3A-8411-EF0A90923072}</c15:txfldGUID>
                      <c15:f>Diagramm!$K$52</c15:f>
                      <c15:dlblFieldTableCache>
                        <c:ptCount val="1"/>
                      </c15:dlblFieldTableCache>
                    </c15:dlblFTEntry>
                  </c15:dlblFieldTable>
                  <c15:showDataLabelsRange val="0"/>
                </c:ext>
                <c:ext xmlns:c16="http://schemas.microsoft.com/office/drawing/2014/chart" uri="{C3380CC4-5D6E-409C-BE32-E72D297353CC}">
                  <c16:uniqueId val="{0000001D-150C-48ED-BE41-3B4DCD9BA5A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{34A8C9E0-8769-44EE-8980-017CD3D5BFD3}</c15:txfldGUID>
                      <c15:f>Diagramm!$K$53</c15:f>
                      <c15:dlblFieldTableCache>
                        <c:ptCount val="1"/>
                      </c15:dlblFieldTableCache>
                    </c15:dlblFTEntry>
                  </c15:dlblFieldTable>
                  <c15:showDataLabelsRange val="0"/>
                </c:ext>
                <c:ext xmlns:c16="http://schemas.microsoft.com/office/drawing/2014/chart" uri="{C3380CC4-5D6E-409C-BE32-E72D297353CC}">
                  <c16:uniqueId val="{0000001E-150C-48ED-BE41-3B4DCD9BA5A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{815DE855-EBF2-4202-91F0-86036827A108}</c15:txfldGUID>
                      <c15:f>Diagramm!$K$54</c15:f>
                      <c15:dlblFieldTableCache>
                        <c:ptCount val="1"/>
                      </c15:dlblFieldTableCache>
                    </c15:dlblFTEntry>
                  </c15:dlblFieldTable>
                  <c15:showDataLabelsRange val="0"/>
                </c:ext>
                <c:ext xmlns:c16="http://schemas.microsoft.com/office/drawing/2014/chart" uri="{C3380CC4-5D6E-409C-BE32-E72D297353CC}">
                  <c16:uniqueId val="{0000001F-150C-48ED-BE41-3B4DCD9BA5A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{D117DF99-133E-4C29-84FD-E06045972F9C}</c15:txfldGUID>
                      <c15:f>Diagramm!$K$55</c15:f>
                      <c15:dlblFieldTableCache>
                        <c:ptCount val="1"/>
                      </c15:dlblFieldTableCache>
                    </c15:dlblFTEntry>
                  </c15:dlblFieldTable>
                  <c15:showDataLabelsRange val="0"/>
                </c:ext>
                <c:ext xmlns:c16="http://schemas.microsoft.com/office/drawing/2014/chart" uri="{C3380CC4-5D6E-409C-BE32-E72D297353CC}">
                  <c16:uniqueId val="{00000020-150C-48ED-BE41-3B4DCD9BA5A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{B68452EA-FAF3-4972-B79F-ED26AE58A2DE}</c15:txfldGUID>
                      <c15:f>Diagramm!$K$56</c15:f>
                      <c15:dlblFieldTableCache>
                        <c:ptCount val="1"/>
                      </c15:dlblFieldTableCache>
                    </c15:dlblFTEntry>
                  </c15:dlblFieldTable>
                  <c15:showDataLabelsRange val="0"/>
                </c:ext>
                <c:ext xmlns:c16="http://schemas.microsoft.com/office/drawing/2014/chart" uri="{C3380CC4-5D6E-409C-BE32-E72D297353CC}">
                  <c16:uniqueId val="{00000021-150C-48ED-BE41-3B4DCD9BA5A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{81391F04-D1D3-4856-BAFF-FA002B8A1F62}</c15:txfldGUID>
                      <c15:f>Diagramm!$K$57</c15:f>
                      <c15:dlblFieldTableCache>
                        <c:ptCount val="1"/>
                      </c15:dlblFieldTableCache>
                    </c15:dlblFTEntry>
                  </c15:dlblFieldTable>
                  <c15:showDataLabelsRange val="0"/>
                </c:ext>
                <c:ext xmlns:c16="http://schemas.microsoft.com/office/drawing/2014/chart" uri="{C3380CC4-5D6E-409C-BE32-E72D297353CC}">
                  <c16:uniqueId val="{00000022-150C-48ED-BE41-3B4DCD9BA5A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{6CAFB434-711E-424F-AD6E-A92A6EA5031F}</c15:txfldGUID>
                      <c15:f>Diagramm!$K$58</c15:f>
                      <c15:dlblFieldTableCache>
                        <c:ptCount val="1"/>
                      </c15:dlblFieldTableCache>
                    </c15:dlblFTEntry>
                  </c15:dlblFieldTable>
                  <c15:showDataLabelsRange val="0"/>
                </c:ext>
                <c:ext xmlns:c16="http://schemas.microsoft.com/office/drawing/2014/chart" uri="{C3380CC4-5D6E-409C-BE32-E72D297353CC}">
                  <c16:uniqueId val="{00000023-150C-48ED-BE41-3B4DCD9BA5A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{F1FF5212-5902-4F02-92B9-6945E0427C20}</c15:txfldGUID>
                      <c15:f>Diagramm!$K$59</c15:f>
                      <c15:dlblFieldTableCache>
                        <c:ptCount val="1"/>
                      </c15:dlblFieldTableCache>
                    </c15:dlblFTEntry>
                  </c15:dlblFieldTable>
                  <c15:showDataLabelsRange val="0"/>
                </c:ext>
                <c:ext xmlns:c16="http://schemas.microsoft.com/office/drawing/2014/chart" uri="{C3380CC4-5D6E-409C-BE32-E72D297353CC}">
                  <c16:uniqueId val="{00000024-150C-48ED-BE41-3B4DCD9BA5A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{78737918-EC40-4D8B-9979-70A6937688E4}</c15:txfldGUID>
                      <c15:f>Diagramm!$K$60</c15:f>
                      <c15:dlblFieldTableCache>
                        <c:ptCount val="1"/>
                      </c15:dlblFieldTableCache>
                    </c15:dlblFTEntry>
                  </c15:dlblFieldTable>
                  <c15:showDataLabelsRange val="0"/>
                </c:ext>
                <c:ext xmlns:c16="http://schemas.microsoft.com/office/drawing/2014/chart" uri="{C3380CC4-5D6E-409C-BE32-E72D297353CC}">
                  <c16:uniqueId val="{00000025-150C-48ED-BE41-3B4DCD9BA5A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{06676A4C-431A-445B-B7EB-073B454449D1}</c15:txfldGUID>
                      <c15:f>Diagramm!$K$61</c15:f>
                      <c15:dlblFieldTableCache>
                        <c:ptCount val="1"/>
                      </c15:dlblFieldTableCache>
                    </c15:dlblFTEntry>
                  </c15:dlblFieldTable>
                  <c15:showDataLabelsRange val="0"/>
                </c:ext>
                <c:ext xmlns:c16="http://schemas.microsoft.com/office/drawing/2014/chart" uri="{C3380CC4-5D6E-409C-BE32-E72D297353CC}">
                  <c16:uniqueId val="{00000026-150C-48ED-BE41-3B4DCD9BA5A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{D4B50EC1-3B76-4570-8544-F6501EE24898}</c15:txfldGUID>
                      <c15:f>Diagramm!$K$62</c15:f>
                      <c15:dlblFieldTableCache>
                        <c:ptCount val="1"/>
                      </c15:dlblFieldTableCache>
                    </c15:dlblFTEntry>
                  </c15:dlblFieldTable>
                  <c15:showDataLabelsRange val="0"/>
                </c:ext>
                <c:ext xmlns:c16="http://schemas.microsoft.com/office/drawing/2014/chart" uri="{C3380CC4-5D6E-409C-BE32-E72D297353CC}">
                  <c16:uniqueId val="{00000027-150C-48ED-BE41-3B4DCD9BA5A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{F04A8217-409E-428F-B3E0-5789CB80917D}</c15:txfldGUID>
                      <c15:f>Diagramm!$K$63</c15:f>
                      <c15:dlblFieldTableCache>
                        <c:ptCount val="1"/>
                      </c15:dlblFieldTableCache>
                    </c15:dlblFTEntry>
                  </c15:dlblFieldTable>
                  <c15:showDataLabelsRange val="0"/>
                </c:ext>
                <c:ext xmlns:c16="http://schemas.microsoft.com/office/drawing/2014/chart" uri="{C3380CC4-5D6E-409C-BE32-E72D297353CC}">
                  <c16:uniqueId val="{00000028-150C-48ED-BE41-3B4DCD9BA5A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{EC416284-AFD7-46FB-BF4C-1FA36B3D5594}</c15:txfldGUID>
                      <c15:f>Diagramm!$K$64</c15:f>
                      <c15:dlblFieldTableCache>
                        <c:ptCount val="1"/>
                      </c15:dlblFieldTableCache>
                    </c15:dlblFTEntry>
                  </c15:dlblFieldTable>
                  <c15:showDataLabelsRange val="0"/>
                </c:ext>
                <c:ext xmlns:c16="http://schemas.microsoft.com/office/drawing/2014/chart" uri="{C3380CC4-5D6E-409C-BE32-E72D297353CC}">
                  <c16:uniqueId val="{00000029-150C-48ED-BE41-3B4DCD9BA5A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{4BE564CC-4979-4A86-A96C-C909C2D8AE06}</c15:txfldGUID>
                      <c15:f>Diagramm!$K$65</c15:f>
                      <c15:dlblFieldTableCache>
                        <c:ptCount val="1"/>
                      </c15:dlblFieldTableCache>
                    </c15:dlblFTEntry>
                  </c15:dlblFieldTable>
                  <c15:showDataLabelsRange val="0"/>
                </c:ext>
                <c:ext xmlns:c16="http://schemas.microsoft.com/office/drawing/2014/chart" uri="{C3380CC4-5D6E-409C-BE32-E72D297353CC}">
                  <c16:uniqueId val="{0000002A-150C-48ED-BE41-3B4DCD9BA5A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{A33C5363-56E6-45EF-9868-825C5BA49C63}</c15:txfldGUID>
                      <c15:f>Diagramm!$K$66</c15:f>
                      <c15:dlblFieldTableCache>
                        <c:ptCount val="1"/>
                      </c15:dlblFieldTableCache>
                    </c15:dlblFTEntry>
                  </c15:dlblFieldTable>
                  <c15:showDataLabelsRange val="0"/>
                </c:ext>
                <c:ext xmlns:c16="http://schemas.microsoft.com/office/drawing/2014/chart" uri="{C3380CC4-5D6E-409C-BE32-E72D297353CC}">
                  <c16:uniqueId val="{0000002B-150C-48ED-BE41-3B4DCD9BA5A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{EEEAE8CB-58F2-4452-9A06-BD3D6AE306A5}</c15:txfldGUID>
                      <c15:f>Diagramm!$K$67</c15:f>
                      <c15:dlblFieldTableCache>
                        <c:ptCount val="1"/>
                      </c15:dlblFieldTableCache>
                    </c15:dlblFTEntry>
                  </c15:dlblFieldTable>
                  <c15:showDataLabelsRange val="0"/>
                </c:ext>
                <c:ext xmlns:c16="http://schemas.microsoft.com/office/drawing/2014/chart" uri="{C3380CC4-5D6E-409C-BE32-E72D297353CC}">
                  <c16:uniqueId val="{0000002C-150C-48ED-BE41-3B4DCD9BA5A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50C-48ED-BE41-3B4DCD9BA5A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{10324E4D-92EC-4A07-B7B2-1605D253A5F8}</c15:txfldGUID>
                      <c15:f>Diagramm!$J$46</c15:f>
                      <c15:dlblFieldTableCache>
                        <c:ptCount val="1"/>
                      </c15:dlblFieldTableCache>
                    </c15:dlblFTEntry>
                  </c15:dlblFieldTable>
                  <c15:showDataLabelsRange val="0"/>
                </c:ext>
                <c:ext xmlns:c16="http://schemas.microsoft.com/office/drawing/2014/chart" uri="{C3380CC4-5D6E-409C-BE32-E72D297353CC}">
                  <c16:uniqueId val="{0000002E-150C-48ED-BE41-3B4DCD9BA5A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{E3094F61-FB8E-429D-9E6B-EF2C80BCA1AB}</c15:txfldGUID>
                      <c15:f>Diagramm!$J$47</c15:f>
                      <c15:dlblFieldTableCache>
                        <c:ptCount val="1"/>
                      </c15:dlblFieldTableCache>
                    </c15:dlblFTEntry>
                  </c15:dlblFieldTable>
                  <c15:showDataLabelsRange val="0"/>
                </c:ext>
                <c:ext xmlns:c16="http://schemas.microsoft.com/office/drawing/2014/chart" uri="{C3380CC4-5D6E-409C-BE32-E72D297353CC}">
                  <c16:uniqueId val="{0000002F-150C-48ED-BE41-3B4DCD9BA5A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{7F493C5A-9E57-4413-8C03-C1A2E30585C0}</c15:txfldGUID>
                      <c15:f>Diagramm!$J$48</c15:f>
                      <c15:dlblFieldTableCache>
                        <c:ptCount val="1"/>
                      </c15:dlblFieldTableCache>
                    </c15:dlblFTEntry>
                  </c15:dlblFieldTable>
                  <c15:showDataLabelsRange val="0"/>
                </c:ext>
                <c:ext xmlns:c16="http://schemas.microsoft.com/office/drawing/2014/chart" uri="{C3380CC4-5D6E-409C-BE32-E72D297353CC}">
                  <c16:uniqueId val="{00000030-150C-48ED-BE41-3B4DCD9BA5A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{D41F22FD-9343-4E3C-B901-3255474D514E}</c15:txfldGUID>
                      <c15:f>Diagramm!$J$49</c15:f>
                      <c15:dlblFieldTableCache>
                        <c:ptCount val="1"/>
                      </c15:dlblFieldTableCache>
                    </c15:dlblFTEntry>
                  </c15:dlblFieldTable>
                  <c15:showDataLabelsRange val="0"/>
                </c:ext>
                <c:ext xmlns:c16="http://schemas.microsoft.com/office/drawing/2014/chart" uri="{C3380CC4-5D6E-409C-BE32-E72D297353CC}">
                  <c16:uniqueId val="{00000031-150C-48ED-BE41-3B4DCD9BA5A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{5BF2D78E-F696-4490-8EAE-4DD480528374}</c15:txfldGUID>
                      <c15:f>Diagramm!$J$50</c15:f>
                      <c15:dlblFieldTableCache>
                        <c:ptCount val="1"/>
                      </c15:dlblFieldTableCache>
                    </c15:dlblFTEntry>
                  </c15:dlblFieldTable>
                  <c15:showDataLabelsRange val="0"/>
                </c:ext>
                <c:ext xmlns:c16="http://schemas.microsoft.com/office/drawing/2014/chart" uri="{C3380CC4-5D6E-409C-BE32-E72D297353CC}">
                  <c16:uniqueId val="{00000032-150C-48ED-BE41-3B4DCD9BA5A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{965EFF9B-12B2-4700-AF94-6DA7F16B174A}</c15:txfldGUID>
                      <c15:f>Diagramm!$J$51</c15:f>
                      <c15:dlblFieldTableCache>
                        <c:ptCount val="1"/>
                      </c15:dlblFieldTableCache>
                    </c15:dlblFTEntry>
                  </c15:dlblFieldTable>
                  <c15:showDataLabelsRange val="0"/>
                </c:ext>
                <c:ext xmlns:c16="http://schemas.microsoft.com/office/drawing/2014/chart" uri="{C3380CC4-5D6E-409C-BE32-E72D297353CC}">
                  <c16:uniqueId val="{00000033-150C-48ED-BE41-3B4DCD9BA5A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{7F81953D-F098-4341-BF77-B50CE71A7FFC}</c15:txfldGUID>
                      <c15:f>Diagramm!$J$52</c15:f>
                      <c15:dlblFieldTableCache>
                        <c:ptCount val="1"/>
                      </c15:dlblFieldTableCache>
                    </c15:dlblFTEntry>
                  </c15:dlblFieldTable>
                  <c15:showDataLabelsRange val="0"/>
                </c:ext>
                <c:ext xmlns:c16="http://schemas.microsoft.com/office/drawing/2014/chart" uri="{C3380CC4-5D6E-409C-BE32-E72D297353CC}">
                  <c16:uniqueId val="{00000034-150C-48ED-BE41-3B4DCD9BA5A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{93EACFE7-4097-4F94-8603-1BC0D6C39FA9}</c15:txfldGUID>
                      <c15:f>Diagramm!$J$53</c15:f>
                      <c15:dlblFieldTableCache>
                        <c:ptCount val="1"/>
                      </c15:dlblFieldTableCache>
                    </c15:dlblFTEntry>
                  </c15:dlblFieldTable>
                  <c15:showDataLabelsRange val="0"/>
                </c:ext>
                <c:ext xmlns:c16="http://schemas.microsoft.com/office/drawing/2014/chart" uri="{C3380CC4-5D6E-409C-BE32-E72D297353CC}">
                  <c16:uniqueId val="{00000035-150C-48ED-BE41-3B4DCD9BA5A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{D69ABDAB-426E-4F1F-82E0-8B4DEA3B77EE}</c15:txfldGUID>
                      <c15:f>Diagramm!$J$54</c15:f>
                      <c15:dlblFieldTableCache>
                        <c:ptCount val="1"/>
                      </c15:dlblFieldTableCache>
                    </c15:dlblFTEntry>
                  </c15:dlblFieldTable>
                  <c15:showDataLabelsRange val="0"/>
                </c:ext>
                <c:ext xmlns:c16="http://schemas.microsoft.com/office/drawing/2014/chart" uri="{C3380CC4-5D6E-409C-BE32-E72D297353CC}">
                  <c16:uniqueId val="{00000036-150C-48ED-BE41-3B4DCD9BA5A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{020428D0-E903-4D8A-8C1E-9B655221A1CD}</c15:txfldGUID>
                      <c15:f>Diagramm!$J$55</c15:f>
                      <c15:dlblFieldTableCache>
                        <c:ptCount val="1"/>
                      </c15:dlblFieldTableCache>
                    </c15:dlblFTEntry>
                  </c15:dlblFieldTable>
                  <c15:showDataLabelsRange val="0"/>
                </c:ext>
                <c:ext xmlns:c16="http://schemas.microsoft.com/office/drawing/2014/chart" uri="{C3380CC4-5D6E-409C-BE32-E72D297353CC}">
                  <c16:uniqueId val="{00000037-150C-48ED-BE41-3B4DCD9BA5A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{1242166D-9331-4D3C-8014-312EB07E3001}</c15:txfldGUID>
                      <c15:f>Diagramm!$J$56</c15:f>
                      <c15:dlblFieldTableCache>
                        <c:ptCount val="1"/>
                      </c15:dlblFieldTableCache>
                    </c15:dlblFTEntry>
                  </c15:dlblFieldTable>
                  <c15:showDataLabelsRange val="0"/>
                </c:ext>
                <c:ext xmlns:c16="http://schemas.microsoft.com/office/drawing/2014/chart" uri="{C3380CC4-5D6E-409C-BE32-E72D297353CC}">
                  <c16:uniqueId val="{00000038-150C-48ED-BE41-3B4DCD9BA5A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{05365648-27D7-4D4B-B200-77E93A8B5C4A}</c15:txfldGUID>
                      <c15:f>Diagramm!$J$57</c15:f>
                      <c15:dlblFieldTableCache>
                        <c:ptCount val="1"/>
                      </c15:dlblFieldTableCache>
                    </c15:dlblFTEntry>
                  </c15:dlblFieldTable>
                  <c15:showDataLabelsRange val="0"/>
                </c:ext>
                <c:ext xmlns:c16="http://schemas.microsoft.com/office/drawing/2014/chart" uri="{C3380CC4-5D6E-409C-BE32-E72D297353CC}">
                  <c16:uniqueId val="{00000039-150C-48ED-BE41-3B4DCD9BA5A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{78ADF03D-0CF6-43DC-B250-ADB4A3B8A195}</c15:txfldGUID>
                      <c15:f>Diagramm!$J$58</c15:f>
                      <c15:dlblFieldTableCache>
                        <c:ptCount val="1"/>
                      </c15:dlblFieldTableCache>
                    </c15:dlblFTEntry>
                  </c15:dlblFieldTable>
                  <c15:showDataLabelsRange val="0"/>
                </c:ext>
                <c:ext xmlns:c16="http://schemas.microsoft.com/office/drawing/2014/chart" uri="{C3380CC4-5D6E-409C-BE32-E72D297353CC}">
                  <c16:uniqueId val="{0000003A-150C-48ED-BE41-3B4DCD9BA5A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{7B435FB3-2CB0-40AB-9DF1-1B2B705DC060}</c15:txfldGUID>
                      <c15:f>Diagramm!$J$59</c15:f>
                      <c15:dlblFieldTableCache>
                        <c:ptCount val="1"/>
                      </c15:dlblFieldTableCache>
                    </c15:dlblFTEntry>
                  </c15:dlblFieldTable>
                  <c15:showDataLabelsRange val="0"/>
                </c:ext>
                <c:ext xmlns:c16="http://schemas.microsoft.com/office/drawing/2014/chart" uri="{C3380CC4-5D6E-409C-BE32-E72D297353CC}">
                  <c16:uniqueId val="{0000003B-150C-48ED-BE41-3B4DCD9BA5A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{9392641B-CF24-416B-A0DA-477D0A21BE5E}</c15:txfldGUID>
                      <c15:f>Diagramm!$J$60</c15:f>
                      <c15:dlblFieldTableCache>
                        <c:ptCount val="1"/>
                      </c15:dlblFieldTableCache>
                    </c15:dlblFTEntry>
                  </c15:dlblFieldTable>
                  <c15:showDataLabelsRange val="0"/>
                </c:ext>
                <c:ext xmlns:c16="http://schemas.microsoft.com/office/drawing/2014/chart" uri="{C3380CC4-5D6E-409C-BE32-E72D297353CC}">
                  <c16:uniqueId val="{0000003C-150C-48ED-BE41-3B4DCD9BA5A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{D9E4EE9A-22C3-428E-870C-31FD6619A049}</c15:txfldGUID>
                      <c15:f>Diagramm!$J$61</c15:f>
                      <c15:dlblFieldTableCache>
                        <c:ptCount val="1"/>
                      </c15:dlblFieldTableCache>
                    </c15:dlblFTEntry>
                  </c15:dlblFieldTable>
                  <c15:showDataLabelsRange val="0"/>
                </c:ext>
                <c:ext xmlns:c16="http://schemas.microsoft.com/office/drawing/2014/chart" uri="{C3380CC4-5D6E-409C-BE32-E72D297353CC}">
                  <c16:uniqueId val="{0000003D-150C-48ED-BE41-3B4DCD9BA5A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{E6727285-719D-4895-8FAD-B968A876A410}</c15:txfldGUID>
                      <c15:f>Diagramm!$J$62</c15:f>
                      <c15:dlblFieldTableCache>
                        <c:ptCount val="1"/>
                      </c15:dlblFieldTableCache>
                    </c15:dlblFTEntry>
                  </c15:dlblFieldTable>
                  <c15:showDataLabelsRange val="0"/>
                </c:ext>
                <c:ext xmlns:c16="http://schemas.microsoft.com/office/drawing/2014/chart" uri="{C3380CC4-5D6E-409C-BE32-E72D297353CC}">
                  <c16:uniqueId val="{0000003E-150C-48ED-BE41-3B4DCD9BA5A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{71E0E476-8CED-4D3B-9EC3-EEE99DED2BD1}</c15:txfldGUID>
                      <c15:f>Diagramm!$J$63</c15:f>
                      <c15:dlblFieldTableCache>
                        <c:ptCount val="1"/>
                      </c15:dlblFieldTableCache>
                    </c15:dlblFTEntry>
                  </c15:dlblFieldTable>
                  <c15:showDataLabelsRange val="0"/>
                </c:ext>
                <c:ext xmlns:c16="http://schemas.microsoft.com/office/drawing/2014/chart" uri="{C3380CC4-5D6E-409C-BE32-E72D297353CC}">
                  <c16:uniqueId val="{0000003F-150C-48ED-BE41-3B4DCD9BA5A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{391DB531-6401-4FB1-AE55-9CC9181ADEBB}</c15:txfldGUID>
                      <c15:f>Diagramm!$J$64</c15:f>
                      <c15:dlblFieldTableCache>
                        <c:ptCount val="1"/>
                      </c15:dlblFieldTableCache>
                    </c15:dlblFTEntry>
                  </c15:dlblFieldTable>
                  <c15:showDataLabelsRange val="0"/>
                </c:ext>
                <c:ext xmlns:c16="http://schemas.microsoft.com/office/drawing/2014/chart" uri="{C3380CC4-5D6E-409C-BE32-E72D297353CC}">
                  <c16:uniqueId val="{00000040-150C-48ED-BE41-3B4DCD9BA5A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{6099A86C-59A6-4975-935E-076708C54A49}</c15:txfldGUID>
                      <c15:f>Diagramm!$J$65</c15:f>
                      <c15:dlblFieldTableCache>
                        <c:ptCount val="1"/>
                      </c15:dlblFieldTableCache>
                    </c15:dlblFTEntry>
                  </c15:dlblFieldTable>
                  <c15:showDataLabelsRange val="0"/>
                </c:ext>
                <c:ext xmlns:c16="http://schemas.microsoft.com/office/drawing/2014/chart" uri="{C3380CC4-5D6E-409C-BE32-E72D297353CC}">
                  <c16:uniqueId val="{00000041-150C-48ED-BE41-3B4DCD9BA5A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{4792F231-F87C-4340-AEA0-D82569D4EEAC}</c15:txfldGUID>
                      <c15:f>Diagramm!$J$66</c15:f>
                      <c15:dlblFieldTableCache>
                        <c:ptCount val="1"/>
                      </c15:dlblFieldTableCache>
                    </c15:dlblFTEntry>
                  </c15:dlblFieldTable>
                  <c15:showDataLabelsRange val="0"/>
                </c:ext>
                <c:ext xmlns:c16="http://schemas.microsoft.com/office/drawing/2014/chart" uri="{C3380CC4-5D6E-409C-BE32-E72D297353CC}">
                  <c16:uniqueId val="{00000042-150C-48ED-BE41-3B4DCD9BA5A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{60473FE5-C757-427B-9BB5-AC7CD83619DD}</c15:txfldGUID>
                      <c15:f>Diagramm!$J$67</c15:f>
                      <c15:dlblFieldTableCache>
                        <c:ptCount val="1"/>
                      </c15:dlblFieldTableCache>
                    </c15:dlblFTEntry>
                  </c15:dlblFieldTable>
                  <c15:showDataLabelsRange val="0"/>
                </c:ext>
                <c:ext xmlns:c16="http://schemas.microsoft.com/office/drawing/2014/chart" uri="{C3380CC4-5D6E-409C-BE32-E72D297353CC}">
                  <c16:uniqueId val="{00000043-150C-48ED-BE41-3B4DCD9BA5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50C-48ED-BE41-3B4DCD9BA5A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63-4364-9794-341D971336E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63-4364-9794-341D971336E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63-4364-9794-341D971336E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63-4364-9794-341D971336E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63-4364-9794-341D971336E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63-4364-9794-341D971336E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63-4364-9794-341D971336E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63-4364-9794-341D971336E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63-4364-9794-341D971336E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63-4364-9794-341D971336E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63-4364-9794-341D971336E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D63-4364-9794-341D971336E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D63-4364-9794-341D971336E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D63-4364-9794-341D971336E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D63-4364-9794-341D971336E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D63-4364-9794-341D971336E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D63-4364-9794-341D971336E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D63-4364-9794-341D971336E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D63-4364-9794-341D971336E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D63-4364-9794-341D971336E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D63-4364-9794-341D971336E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D63-4364-9794-341D971336E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D63-4364-9794-341D971336E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D63-4364-9794-341D971336E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D63-4364-9794-341D971336E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D63-4364-9794-341D971336E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D63-4364-9794-341D971336E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D63-4364-9794-341D971336E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D63-4364-9794-341D971336E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D63-4364-9794-341D971336E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D63-4364-9794-341D971336E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D63-4364-9794-341D971336E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D63-4364-9794-341D971336E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D63-4364-9794-341D971336E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D63-4364-9794-341D971336E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D63-4364-9794-341D971336E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D63-4364-9794-341D971336E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D63-4364-9794-341D971336E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D63-4364-9794-341D971336E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D63-4364-9794-341D971336E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D63-4364-9794-341D971336E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D63-4364-9794-341D971336E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D63-4364-9794-341D971336E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D63-4364-9794-341D971336E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D63-4364-9794-341D971336E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D63-4364-9794-341D971336E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D63-4364-9794-341D971336E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D63-4364-9794-341D971336E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D63-4364-9794-341D971336E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D63-4364-9794-341D971336E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D63-4364-9794-341D971336E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D63-4364-9794-341D971336E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D63-4364-9794-341D971336E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D63-4364-9794-341D971336E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D63-4364-9794-341D971336E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D63-4364-9794-341D971336E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D63-4364-9794-341D971336E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D63-4364-9794-341D971336E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D63-4364-9794-341D971336E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D63-4364-9794-341D971336E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D63-4364-9794-341D971336E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D63-4364-9794-341D971336E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D63-4364-9794-341D971336E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D63-4364-9794-341D971336E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D63-4364-9794-341D971336E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D63-4364-9794-341D971336E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D63-4364-9794-341D971336E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D63-4364-9794-341D971336E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D63-4364-9794-341D971336E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101.32402803307141</c:v>
                </c:pt>
                <c:pt idx="2">
                  <c:v>102.92633629433261</c:v>
                </c:pt>
                <c:pt idx="3">
                  <c:v>101.02231368040249</c:v>
                </c:pt>
                <c:pt idx="4">
                  <c:v>102.27384239086655</c:v>
                </c:pt>
                <c:pt idx="5">
                  <c:v>103.16287448829394</c:v>
                </c:pt>
                <c:pt idx="6">
                  <c:v>104.98487766654705</c:v>
                </c:pt>
                <c:pt idx="7">
                  <c:v>103.14090499659471</c:v>
                </c:pt>
                <c:pt idx="8">
                  <c:v>103.58688567808836</c:v>
                </c:pt>
                <c:pt idx="9">
                  <c:v>104.86477777859147</c:v>
                </c:pt>
                <c:pt idx="10">
                  <c:v>106.10971564154576</c:v>
                </c:pt>
                <c:pt idx="11">
                  <c:v>104.86624241137142</c:v>
                </c:pt>
                <c:pt idx="12">
                  <c:v>105.49530219035832</c:v>
                </c:pt>
                <c:pt idx="13">
                  <c:v>106.56741338527897</c:v>
                </c:pt>
                <c:pt idx="14">
                  <c:v>108.59153588716468</c:v>
                </c:pt>
                <c:pt idx="15">
                  <c:v>107.06245926490081</c:v>
                </c:pt>
                <c:pt idx="16">
                  <c:v>107.46376864660607</c:v>
                </c:pt>
                <c:pt idx="17">
                  <c:v>108.57103102824543</c:v>
                </c:pt>
                <c:pt idx="18">
                  <c:v>110.60320901042087</c:v>
                </c:pt>
                <c:pt idx="19">
                  <c:v>109.97927544616377</c:v>
                </c:pt>
                <c:pt idx="20">
                  <c:v>110.37838787869912</c:v>
                </c:pt>
                <c:pt idx="21">
                  <c:v>110.92982212034887</c:v>
                </c:pt>
                <c:pt idx="22">
                  <c:v>113.20805840955526</c:v>
                </c:pt>
                <c:pt idx="23">
                  <c:v>111.13706765871127</c:v>
                </c:pt>
                <c:pt idx="24">
                  <c:v>110.96570562345755</c:v>
                </c:pt>
              </c:numCache>
            </c:numRef>
          </c:val>
          <c:smooth val="0"/>
          <c:extLst>
            <c:ext xmlns:c16="http://schemas.microsoft.com/office/drawing/2014/chart" uri="{C3380CC4-5D6E-409C-BE32-E72D297353CC}">
              <c16:uniqueId val="{00000000-1093-43F6-9857-49593D57DFA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102.38025487036766</c:v>
                </c:pt>
                <c:pt idx="2">
                  <c:v>105.45627654899663</c:v>
                </c:pt>
                <c:pt idx="3">
                  <c:v>102.9368683169767</c:v>
                </c:pt>
                <c:pt idx="4">
                  <c:v>101.06928372638055</c:v>
                </c:pt>
                <c:pt idx="5">
                  <c:v>104.32107807235975</c:v>
                </c:pt>
                <c:pt idx="6">
                  <c:v>107.03090669400908</c:v>
                </c:pt>
                <c:pt idx="7">
                  <c:v>105.73458327230117</c:v>
                </c:pt>
                <c:pt idx="8">
                  <c:v>105.1852936868317</c:v>
                </c:pt>
                <c:pt idx="9">
                  <c:v>107.72667350227039</c:v>
                </c:pt>
                <c:pt idx="10">
                  <c:v>111.41789951662517</c:v>
                </c:pt>
                <c:pt idx="11">
                  <c:v>108.97905375714076</c:v>
                </c:pt>
                <c:pt idx="12">
                  <c:v>109.01567306283873</c:v>
                </c:pt>
                <c:pt idx="13">
                  <c:v>112.88267174454371</c:v>
                </c:pt>
                <c:pt idx="14">
                  <c:v>116.15643767394171</c:v>
                </c:pt>
                <c:pt idx="15">
                  <c:v>113.61505785850301</c:v>
                </c:pt>
                <c:pt idx="16">
                  <c:v>112.28211513109711</c:v>
                </c:pt>
                <c:pt idx="17">
                  <c:v>115.79024461696206</c:v>
                </c:pt>
                <c:pt idx="18">
                  <c:v>118.58795957228652</c:v>
                </c:pt>
                <c:pt idx="19">
                  <c:v>116.58122162003808</c:v>
                </c:pt>
                <c:pt idx="20">
                  <c:v>116.82290903764465</c:v>
                </c:pt>
                <c:pt idx="21">
                  <c:v>119.74512963234216</c:v>
                </c:pt>
                <c:pt idx="22">
                  <c:v>123.50959425809287</c:v>
                </c:pt>
                <c:pt idx="23">
                  <c:v>121.40032224989015</c:v>
                </c:pt>
                <c:pt idx="24">
                  <c:v>116.3541819247107</c:v>
                </c:pt>
              </c:numCache>
            </c:numRef>
          </c:val>
          <c:smooth val="0"/>
          <c:extLst>
            <c:ext xmlns:c16="http://schemas.microsoft.com/office/drawing/2014/chart" uri="{C3380CC4-5D6E-409C-BE32-E72D297353CC}">
              <c16:uniqueId val="{00000001-1093-43F6-9857-49593D57DFA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102.9975082747592</c:v>
                </c:pt>
                <c:pt idx="2">
                  <c:v>102.54751013425565</c:v>
                </c:pt>
                <c:pt idx="3">
                  <c:v>101.56941500241734</c:v>
                </c:pt>
                <c:pt idx="4">
                  <c:v>98.709509464836913</c:v>
                </c:pt>
                <c:pt idx="5">
                  <c:v>100.9483431886645</c:v>
                </c:pt>
                <c:pt idx="6">
                  <c:v>100.12644575848859</c:v>
                </c:pt>
                <c:pt idx="7">
                  <c:v>99.669009632191603</c:v>
                </c:pt>
                <c:pt idx="8">
                  <c:v>99.118598683476506</c:v>
                </c:pt>
                <c:pt idx="9">
                  <c:v>101.72189371118301</c:v>
                </c:pt>
                <c:pt idx="10">
                  <c:v>100.12644575848859</c:v>
                </c:pt>
                <c:pt idx="11">
                  <c:v>99.085127747406005</c:v>
                </c:pt>
                <c:pt idx="12">
                  <c:v>98.464055933653171</c:v>
                </c:pt>
                <c:pt idx="13">
                  <c:v>100.54297296292165</c:v>
                </c:pt>
                <c:pt idx="14">
                  <c:v>99.338019264383206</c:v>
                </c:pt>
                <c:pt idx="15">
                  <c:v>98.196288445089081</c:v>
                </c:pt>
                <c:pt idx="16">
                  <c:v>97.586373610026399</c:v>
                </c:pt>
                <c:pt idx="17">
                  <c:v>100.49090706236751</c:v>
                </c:pt>
                <c:pt idx="18">
                  <c:v>98.263230317230096</c:v>
                </c:pt>
                <c:pt idx="19">
                  <c:v>97.590092602923136</c:v>
                </c:pt>
                <c:pt idx="20">
                  <c:v>96.805385101714464</c:v>
                </c:pt>
                <c:pt idx="21">
                  <c:v>99.014466882368254</c:v>
                </c:pt>
                <c:pt idx="22">
                  <c:v>97.705381382721555</c:v>
                </c:pt>
                <c:pt idx="23">
                  <c:v>96.492989698389678</c:v>
                </c:pt>
                <c:pt idx="24">
                  <c:v>93.227713935066376</c:v>
                </c:pt>
              </c:numCache>
            </c:numRef>
          </c:val>
          <c:smooth val="0"/>
          <c:extLst>
            <c:ext xmlns:c16="http://schemas.microsoft.com/office/drawing/2014/chart" uri="{C3380CC4-5D6E-409C-BE32-E72D297353CC}">
              <c16:uniqueId val="{00000002-1093-43F6-9857-49593D57DFA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093-43F6-9857-49593D57DFA4}"/>
                </c:ext>
              </c:extLst>
            </c:dLbl>
            <c:dLbl>
              <c:idx val="1"/>
              <c:delete val="1"/>
              <c:extLst>
                <c:ext xmlns:c15="http://schemas.microsoft.com/office/drawing/2012/chart" uri="{CE6537A1-D6FC-4f65-9D91-7224C49458BB}"/>
                <c:ext xmlns:c16="http://schemas.microsoft.com/office/drawing/2014/chart" uri="{C3380CC4-5D6E-409C-BE32-E72D297353CC}">
                  <c16:uniqueId val="{00000004-1093-43F6-9857-49593D57DFA4}"/>
                </c:ext>
              </c:extLst>
            </c:dLbl>
            <c:dLbl>
              <c:idx val="2"/>
              <c:delete val="1"/>
              <c:extLst>
                <c:ext xmlns:c15="http://schemas.microsoft.com/office/drawing/2012/chart" uri="{CE6537A1-D6FC-4f65-9D91-7224C49458BB}"/>
                <c:ext xmlns:c16="http://schemas.microsoft.com/office/drawing/2014/chart" uri="{C3380CC4-5D6E-409C-BE32-E72D297353CC}">
                  <c16:uniqueId val="{00000005-1093-43F6-9857-49593D57DFA4}"/>
                </c:ext>
              </c:extLst>
            </c:dLbl>
            <c:dLbl>
              <c:idx val="3"/>
              <c:delete val="1"/>
              <c:extLst>
                <c:ext xmlns:c15="http://schemas.microsoft.com/office/drawing/2012/chart" uri="{CE6537A1-D6FC-4f65-9D91-7224C49458BB}"/>
                <c:ext xmlns:c16="http://schemas.microsoft.com/office/drawing/2014/chart" uri="{C3380CC4-5D6E-409C-BE32-E72D297353CC}">
                  <c16:uniqueId val="{00000006-1093-43F6-9857-49593D57DFA4}"/>
                </c:ext>
              </c:extLst>
            </c:dLbl>
            <c:dLbl>
              <c:idx val="4"/>
              <c:delete val="1"/>
              <c:extLst>
                <c:ext xmlns:c15="http://schemas.microsoft.com/office/drawing/2012/chart" uri="{CE6537A1-D6FC-4f65-9D91-7224C49458BB}"/>
                <c:ext xmlns:c16="http://schemas.microsoft.com/office/drawing/2014/chart" uri="{C3380CC4-5D6E-409C-BE32-E72D297353CC}">
                  <c16:uniqueId val="{00000007-1093-43F6-9857-49593D57DFA4}"/>
                </c:ext>
              </c:extLst>
            </c:dLbl>
            <c:dLbl>
              <c:idx val="5"/>
              <c:delete val="1"/>
              <c:extLst>
                <c:ext xmlns:c15="http://schemas.microsoft.com/office/drawing/2012/chart" uri="{CE6537A1-D6FC-4f65-9D91-7224C49458BB}"/>
                <c:ext xmlns:c16="http://schemas.microsoft.com/office/drawing/2014/chart" uri="{C3380CC4-5D6E-409C-BE32-E72D297353CC}">
                  <c16:uniqueId val="{00000008-1093-43F6-9857-49593D57DFA4}"/>
                </c:ext>
              </c:extLst>
            </c:dLbl>
            <c:dLbl>
              <c:idx val="6"/>
              <c:delete val="1"/>
              <c:extLst>
                <c:ext xmlns:c15="http://schemas.microsoft.com/office/drawing/2012/chart" uri="{CE6537A1-D6FC-4f65-9D91-7224C49458BB}"/>
                <c:ext xmlns:c16="http://schemas.microsoft.com/office/drawing/2014/chart" uri="{C3380CC4-5D6E-409C-BE32-E72D297353CC}">
                  <c16:uniqueId val="{00000009-1093-43F6-9857-49593D57DFA4}"/>
                </c:ext>
              </c:extLst>
            </c:dLbl>
            <c:dLbl>
              <c:idx val="7"/>
              <c:delete val="1"/>
              <c:extLst>
                <c:ext xmlns:c15="http://schemas.microsoft.com/office/drawing/2012/chart" uri="{CE6537A1-D6FC-4f65-9D91-7224C49458BB}"/>
                <c:ext xmlns:c16="http://schemas.microsoft.com/office/drawing/2014/chart" uri="{C3380CC4-5D6E-409C-BE32-E72D297353CC}">
                  <c16:uniqueId val="{0000000A-1093-43F6-9857-49593D57DFA4}"/>
                </c:ext>
              </c:extLst>
            </c:dLbl>
            <c:dLbl>
              <c:idx val="8"/>
              <c:delete val="1"/>
              <c:extLst>
                <c:ext xmlns:c15="http://schemas.microsoft.com/office/drawing/2012/chart" uri="{CE6537A1-D6FC-4f65-9D91-7224C49458BB}"/>
                <c:ext xmlns:c16="http://schemas.microsoft.com/office/drawing/2014/chart" uri="{C3380CC4-5D6E-409C-BE32-E72D297353CC}">
                  <c16:uniqueId val="{0000000B-1093-43F6-9857-49593D57DFA4}"/>
                </c:ext>
              </c:extLst>
            </c:dLbl>
            <c:dLbl>
              <c:idx val="9"/>
              <c:delete val="1"/>
              <c:extLst>
                <c:ext xmlns:c15="http://schemas.microsoft.com/office/drawing/2012/chart" uri="{CE6537A1-D6FC-4f65-9D91-7224C49458BB}"/>
                <c:ext xmlns:c16="http://schemas.microsoft.com/office/drawing/2014/chart" uri="{C3380CC4-5D6E-409C-BE32-E72D297353CC}">
                  <c16:uniqueId val="{0000000C-1093-43F6-9857-49593D57DFA4}"/>
                </c:ext>
              </c:extLst>
            </c:dLbl>
            <c:dLbl>
              <c:idx val="10"/>
              <c:delete val="1"/>
              <c:extLst>
                <c:ext xmlns:c15="http://schemas.microsoft.com/office/drawing/2012/chart" uri="{CE6537A1-D6FC-4f65-9D91-7224C49458BB}"/>
                <c:ext xmlns:c16="http://schemas.microsoft.com/office/drawing/2014/chart" uri="{C3380CC4-5D6E-409C-BE32-E72D297353CC}">
                  <c16:uniqueId val="{0000000D-1093-43F6-9857-49593D57DFA4}"/>
                </c:ext>
              </c:extLst>
            </c:dLbl>
            <c:dLbl>
              <c:idx val="11"/>
              <c:delete val="1"/>
              <c:extLst>
                <c:ext xmlns:c15="http://schemas.microsoft.com/office/drawing/2012/chart" uri="{CE6537A1-D6FC-4f65-9D91-7224C49458BB}"/>
                <c:ext xmlns:c16="http://schemas.microsoft.com/office/drawing/2014/chart" uri="{C3380CC4-5D6E-409C-BE32-E72D297353CC}">
                  <c16:uniqueId val="{0000000E-1093-43F6-9857-49593D57DFA4}"/>
                </c:ext>
              </c:extLst>
            </c:dLbl>
            <c:dLbl>
              <c:idx val="12"/>
              <c:delete val="1"/>
              <c:extLst>
                <c:ext xmlns:c15="http://schemas.microsoft.com/office/drawing/2012/chart" uri="{CE6537A1-D6FC-4f65-9D91-7224C49458BB}"/>
                <c:ext xmlns:c16="http://schemas.microsoft.com/office/drawing/2014/chart" uri="{C3380CC4-5D6E-409C-BE32-E72D297353CC}">
                  <c16:uniqueId val="{0000000F-1093-43F6-9857-49593D57DFA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093-43F6-9857-49593D57DFA4}"/>
                </c:ext>
              </c:extLst>
            </c:dLbl>
            <c:dLbl>
              <c:idx val="14"/>
              <c:delete val="1"/>
              <c:extLst>
                <c:ext xmlns:c15="http://schemas.microsoft.com/office/drawing/2012/chart" uri="{CE6537A1-D6FC-4f65-9D91-7224C49458BB}"/>
                <c:ext xmlns:c16="http://schemas.microsoft.com/office/drawing/2014/chart" uri="{C3380CC4-5D6E-409C-BE32-E72D297353CC}">
                  <c16:uniqueId val="{00000011-1093-43F6-9857-49593D57DFA4}"/>
                </c:ext>
              </c:extLst>
            </c:dLbl>
            <c:dLbl>
              <c:idx val="15"/>
              <c:delete val="1"/>
              <c:extLst>
                <c:ext xmlns:c15="http://schemas.microsoft.com/office/drawing/2012/chart" uri="{CE6537A1-D6FC-4f65-9D91-7224C49458BB}"/>
                <c:ext xmlns:c16="http://schemas.microsoft.com/office/drawing/2014/chart" uri="{C3380CC4-5D6E-409C-BE32-E72D297353CC}">
                  <c16:uniqueId val="{00000012-1093-43F6-9857-49593D57DFA4}"/>
                </c:ext>
              </c:extLst>
            </c:dLbl>
            <c:dLbl>
              <c:idx val="16"/>
              <c:delete val="1"/>
              <c:extLst>
                <c:ext xmlns:c15="http://schemas.microsoft.com/office/drawing/2012/chart" uri="{CE6537A1-D6FC-4f65-9D91-7224C49458BB}"/>
                <c:ext xmlns:c16="http://schemas.microsoft.com/office/drawing/2014/chart" uri="{C3380CC4-5D6E-409C-BE32-E72D297353CC}">
                  <c16:uniqueId val="{00000013-1093-43F6-9857-49593D57DFA4}"/>
                </c:ext>
              </c:extLst>
            </c:dLbl>
            <c:dLbl>
              <c:idx val="17"/>
              <c:delete val="1"/>
              <c:extLst>
                <c:ext xmlns:c15="http://schemas.microsoft.com/office/drawing/2012/chart" uri="{CE6537A1-D6FC-4f65-9D91-7224C49458BB}"/>
                <c:ext xmlns:c16="http://schemas.microsoft.com/office/drawing/2014/chart" uri="{C3380CC4-5D6E-409C-BE32-E72D297353CC}">
                  <c16:uniqueId val="{00000014-1093-43F6-9857-49593D57DFA4}"/>
                </c:ext>
              </c:extLst>
            </c:dLbl>
            <c:dLbl>
              <c:idx val="18"/>
              <c:delete val="1"/>
              <c:extLst>
                <c:ext xmlns:c15="http://schemas.microsoft.com/office/drawing/2012/chart" uri="{CE6537A1-D6FC-4f65-9D91-7224C49458BB}"/>
                <c:ext xmlns:c16="http://schemas.microsoft.com/office/drawing/2014/chart" uri="{C3380CC4-5D6E-409C-BE32-E72D297353CC}">
                  <c16:uniqueId val="{00000015-1093-43F6-9857-49593D57DFA4}"/>
                </c:ext>
              </c:extLst>
            </c:dLbl>
            <c:dLbl>
              <c:idx val="19"/>
              <c:delete val="1"/>
              <c:extLst>
                <c:ext xmlns:c15="http://schemas.microsoft.com/office/drawing/2012/chart" uri="{CE6537A1-D6FC-4f65-9D91-7224C49458BB}"/>
                <c:ext xmlns:c16="http://schemas.microsoft.com/office/drawing/2014/chart" uri="{C3380CC4-5D6E-409C-BE32-E72D297353CC}">
                  <c16:uniqueId val="{00000016-1093-43F6-9857-49593D57DFA4}"/>
                </c:ext>
              </c:extLst>
            </c:dLbl>
            <c:dLbl>
              <c:idx val="20"/>
              <c:delete val="1"/>
              <c:extLst>
                <c:ext xmlns:c15="http://schemas.microsoft.com/office/drawing/2012/chart" uri="{CE6537A1-D6FC-4f65-9D91-7224C49458BB}"/>
                <c:ext xmlns:c16="http://schemas.microsoft.com/office/drawing/2014/chart" uri="{C3380CC4-5D6E-409C-BE32-E72D297353CC}">
                  <c16:uniqueId val="{00000017-1093-43F6-9857-49593D57DFA4}"/>
                </c:ext>
              </c:extLst>
            </c:dLbl>
            <c:dLbl>
              <c:idx val="21"/>
              <c:delete val="1"/>
              <c:extLst>
                <c:ext xmlns:c15="http://schemas.microsoft.com/office/drawing/2012/chart" uri="{CE6537A1-D6FC-4f65-9D91-7224C49458BB}"/>
                <c:ext xmlns:c16="http://schemas.microsoft.com/office/drawing/2014/chart" uri="{C3380CC4-5D6E-409C-BE32-E72D297353CC}">
                  <c16:uniqueId val="{00000018-1093-43F6-9857-49593D57DFA4}"/>
                </c:ext>
              </c:extLst>
            </c:dLbl>
            <c:dLbl>
              <c:idx val="22"/>
              <c:delete val="1"/>
              <c:extLst>
                <c:ext xmlns:c15="http://schemas.microsoft.com/office/drawing/2012/chart" uri="{CE6537A1-D6FC-4f65-9D91-7224C49458BB}"/>
                <c:ext xmlns:c16="http://schemas.microsoft.com/office/drawing/2014/chart" uri="{C3380CC4-5D6E-409C-BE32-E72D297353CC}">
                  <c16:uniqueId val="{00000019-1093-43F6-9857-49593D57DFA4}"/>
                </c:ext>
              </c:extLst>
            </c:dLbl>
            <c:dLbl>
              <c:idx val="23"/>
              <c:delete val="1"/>
              <c:extLst>
                <c:ext xmlns:c15="http://schemas.microsoft.com/office/drawing/2012/chart" uri="{CE6537A1-D6FC-4f65-9D91-7224C49458BB}"/>
                <c:ext xmlns:c16="http://schemas.microsoft.com/office/drawing/2014/chart" uri="{C3380CC4-5D6E-409C-BE32-E72D297353CC}">
                  <c16:uniqueId val="{0000001A-1093-43F6-9857-49593D57DFA4}"/>
                </c:ext>
              </c:extLst>
            </c:dLbl>
            <c:dLbl>
              <c:idx val="24"/>
              <c:delete val="1"/>
              <c:extLst>
                <c:ext xmlns:c15="http://schemas.microsoft.com/office/drawing/2012/chart" uri="{CE6537A1-D6FC-4f65-9D91-7224C49458BB}"/>
                <c:ext xmlns:c16="http://schemas.microsoft.com/office/drawing/2014/chart" uri="{C3380CC4-5D6E-409C-BE32-E72D297353CC}">
                  <c16:uniqueId val="{0000001B-1093-43F6-9857-49593D57DFA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093-43F6-9857-49593D57DFA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Landau (543)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151527</v>
      </c>
      <c r="F11" s="238">
        <v>151761</v>
      </c>
      <c r="G11" s="238">
        <v>154589</v>
      </c>
      <c r="H11" s="238">
        <v>151478</v>
      </c>
      <c r="I11" s="265">
        <v>150725</v>
      </c>
      <c r="J11" s="263">
        <v>802</v>
      </c>
      <c r="K11" s="266">
        <v>0.53209487477193562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20.919044130748976</v>
      </c>
      <c r="E13" s="115">
        <v>31698</v>
      </c>
      <c r="F13" s="114">
        <v>31273</v>
      </c>
      <c r="G13" s="114">
        <v>33360</v>
      </c>
      <c r="H13" s="114">
        <v>33174</v>
      </c>
      <c r="I13" s="140">
        <v>32110</v>
      </c>
      <c r="J13" s="115">
        <v>-412</v>
      </c>
      <c r="K13" s="116">
        <v>-1.2830893802553722</v>
      </c>
    </row>
    <row r="14" spans="1:255" ht="14.1" customHeight="1" x14ac:dyDescent="0.2">
      <c r="A14" s="306" t="s">
        <v>230</v>
      </c>
      <c r="B14" s="307"/>
      <c r="C14" s="308"/>
      <c r="D14" s="113">
        <v>57.954687943402824</v>
      </c>
      <c r="E14" s="115">
        <v>87817</v>
      </c>
      <c r="F14" s="114">
        <v>88466</v>
      </c>
      <c r="G14" s="114">
        <v>89281</v>
      </c>
      <c r="H14" s="114">
        <v>86804</v>
      </c>
      <c r="I14" s="140">
        <v>87141</v>
      </c>
      <c r="J14" s="115">
        <v>676</v>
      </c>
      <c r="K14" s="116">
        <v>0.77575423738538685</v>
      </c>
    </row>
    <row r="15" spans="1:255" ht="14.1" customHeight="1" x14ac:dyDescent="0.2">
      <c r="A15" s="306" t="s">
        <v>231</v>
      </c>
      <c r="B15" s="307"/>
      <c r="C15" s="308"/>
      <c r="D15" s="113">
        <v>10.672685396002032</v>
      </c>
      <c r="E15" s="115">
        <v>16172</v>
      </c>
      <c r="F15" s="114">
        <v>16145</v>
      </c>
      <c r="G15" s="114">
        <v>16195</v>
      </c>
      <c r="H15" s="114">
        <v>15919</v>
      </c>
      <c r="I15" s="140">
        <v>15896</v>
      </c>
      <c r="J15" s="115">
        <v>276</v>
      </c>
      <c r="K15" s="116">
        <v>1.7362858580775038</v>
      </c>
    </row>
    <row r="16" spans="1:255" ht="14.1" customHeight="1" x14ac:dyDescent="0.2">
      <c r="A16" s="306" t="s">
        <v>232</v>
      </c>
      <c r="B16" s="307"/>
      <c r="C16" s="308"/>
      <c r="D16" s="113">
        <v>10.062893081761006</v>
      </c>
      <c r="E16" s="115">
        <v>15248</v>
      </c>
      <c r="F16" s="114">
        <v>15280</v>
      </c>
      <c r="G16" s="114">
        <v>15148</v>
      </c>
      <c r="H16" s="114">
        <v>14959</v>
      </c>
      <c r="I16" s="140">
        <v>14944</v>
      </c>
      <c r="J16" s="115">
        <v>304</v>
      </c>
      <c r="K16" s="116">
        <v>2.0342612419700212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1.8524751364443302</v>
      </c>
      <c r="E18" s="115">
        <v>2807</v>
      </c>
      <c r="F18" s="114">
        <v>2399</v>
      </c>
      <c r="G18" s="114">
        <v>3314</v>
      </c>
      <c r="H18" s="114">
        <v>3042</v>
      </c>
      <c r="I18" s="140">
        <v>2660</v>
      </c>
      <c r="J18" s="115">
        <v>147</v>
      </c>
      <c r="K18" s="116">
        <v>5.5263157894736841</v>
      </c>
    </row>
    <row r="19" spans="1:255" ht="14.1" customHeight="1" x14ac:dyDescent="0.2">
      <c r="A19" s="306" t="s">
        <v>235</v>
      </c>
      <c r="B19" s="307" t="s">
        <v>236</v>
      </c>
      <c r="C19" s="308"/>
      <c r="D19" s="113">
        <v>1.2585215836121615</v>
      </c>
      <c r="E19" s="115">
        <v>1907</v>
      </c>
      <c r="F19" s="114">
        <v>1486</v>
      </c>
      <c r="G19" s="114">
        <v>2365</v>
      </c>
      <c r="H19" s="114">
        <v>2109</v>
      </c>
      <c r="I19" s="140">
        <v>1747</v>
      </c>
      <c r="J19" s="115">
        <v>160</v>
      </c>
      <c r="K19" s="116">
        <v>9.1585575271894673</v>
      </c>
    </row>
    <row r="20" spans="1:255" ht="14.1" customHeight="1" x14ac:dyDescent="0.2">
      <c r="A20" s="306">
        <v>12</v>
      </c>
      <c r="B20" s="307" t="s">
        <v>237</v>
      </c>
      <c r="C20" s="308"/>
      <c r="D20" s="113">
        <v>0.93580681990668335</v>
      </c>
      <c r="E20" s="115">
        <v>1418</v>
      </c>
      <c r="F20" s="114">
        <v>1342</v>
      </c>
      <c r="G20" s="114">
        <v>1420</v>
      </c>
      <c r="H20" s="114">
        <v>1431</v>
      </c>
      <c r="I20" s="140">
        <v>1399</v>
      </c>
      <c r="J20" s="115">
        <v>19</v>
      </c>
      <c r="K20" s="116">
        <v>1.3581129378127235</v>
      </c>
    </row>
    <row r="21" spans="1:255" ht="14.1" customHeight="1" x14ac:dyDescent="0.2">
      <c r="A21" s="306">
        <v>21</v>
      </c>
      <c r="B21" s="307" t="s">
        <v>238</v>
      </c>
      <c r="C21" s="308"/>
      <c r="D21" s="113">
        <v>0.29169718927979832</v>
      </c>
      <c r="E21" s="115">
        <v>442</v>
      </c>
      <c r="F21" s="114">
        <v>437</v>
      </c>
      <c r="G21" s="114">
        <v>467</v>
      </c>
      <c r="H21" s="114">
        <v>460</v>
      </c>
      <c r="I21" s="140">
        <v>461</v>
      </c>
      <c r="J21" s="115">
        <v>-19</v>
      </c>
      <c r="K21" s="116">
        <v>-4.1214750542299345</v>
      </c>
    </row>
    <row r="22" spans="1:255" ht="14.1" customHeight="1" x14ac:dyDescent="0.2">
      <c r="A22" s="306">
        <v>22</v>
      </c>
      <c r="B22" s="307" t="s">
        <v>239</v>
      </c>
      <c r="C22" s="308"/>
      <c r="D22" s="113">
        <v>1.7000270578840735</v>
      </c>
      <c r="E22" s="115">
        <v>2576</v>
      </c>
      <c r="F22" s="114">
        <v>2578</v>
      </c>
      <c r="G22" s="114">
        <v>2644</v>
      </c>
      <c r="H22" s="114">
        <v>2637</v>
      </c>
      <c r="I22" s="140">
        <v>2644</v>
      </c>
      <c r="J22" s="115">
        <v>-68</v>
      </c>
      <c r="K22" s="116">
        <v>-2.571860816944024</v>
      </c>
    </row>
    <row r="23" spans="1:255" ht="14.1" customHeight="1" x14ac:dyDescent="0.2">
      <c r="A23" s="306">
        <v>23</v>
      </c>
      <c r="B23" s="307" t="s">
        <v>240</v>
      </c>
      <c r="C23" s="308"/>
      <c r="D23" s="113">
        <v>1.3938110039794889</v>
      </c>
      <c r="E23" s="115">
        <v>2112</v>
      </c>
      <c r="F23" s="114">
        <v>2139</v>
      </c>
      <c r="G23" s="114">
        <v>2133</v>
      </c>
      <c r="H23" s="114">
        <v>2119</v>
      </c>
      <c r="I23" s="140">
        <v>2132</v>
      </c>
      <c r="J23" s="115">
        <v>-20</v>
      </c>
      <c r="K23" s="116">
        <v>-0.93808630393996251</v>
      </c>
    </row>
    <row r="24" spans="1:255" ht="14.1" customHeight="1" x14ac:dyDescent="0.2">
      <c r="A24" s="306">
        <v>24</v>
      </c>
      <c r="B24" s="307" t="s">
        <v>241</v>
      </c>
      <c r="C24" s="308"/>
      <c r="D24" s="113">
        <v>3.5709807493054044</v>
      </c>
      <c r="E24" s="115">
        <v>5411</v>
      </c>
      <c r="F24" s="114">
        <v>5500</v>
      </c>
      <c r="G24" s="114">
        <v>5687</v>
      </c>
      <c r="H24" s="114">
        <v>5630</v>
      </c>
      <c r="I24" s="140">
        <v>5789</v>
      </c>
      <c r="J24" s="115">
        <v>-378</v>
      </c>
      <c r="K24" s="116">
        <v>-6.5296251511487302</v>
      </c>
    </row>
    <row r="25" spans="1:255" ht="14.1" customHeight="1" x14ac:dyDescent="0.2">
      <c r="A25" s="306">
        <v>25</v>
      </c>
      <c r="B25" s="307" t="s">
        <v>242</v>
      </c>
      <c r="C25" s="308"/>
      <c r="D25" s="113">
        <v>7.7689124710447643</v>
      </c>
      <c r="E25" s="115">
        <v>11772</v>
      </c>
      <c r="F25" s="114">
        <v>11846</v>
      </c>
      <c r="G25" s="114">
        <v>12021</v>
      </c>
      <c r="H25" s="114">
        <v>11703</v>
      </c>
      <c r="I25" s="140">
        <v>11731</v>
      </c>
      <c r="J25" s="115">
        <v>41</v>
      </c>
      <c r="K25" s="116">
        <v>0.34950132128548289</v>
      </c>
    </row>
    <row r="26" spans="1:255" ht="14.1" customHeight="1" x14ac:dyDescent="0.2">
      <c r="A26" s="306">
        <v>26</v>
      </c>
      <c r="B26" s="307" t="s">
        <v>243</v>
      </c>
      <c r="C26" s="308"/>
      <c r="D26" s="113">
        <v>3.025203429091845</v>
      </c>
      <c r="E26" s="115">
        <v>4584</v>
      </c>
      <c r="F26" s="114">
        <v>4591</v>
      </c>
      <c r="G26" s="114">
        <v>4648</v>
      </c>
      <c r="H26" s="114">
        <v>4489</v>
      </c>
      <c r="I26" s="140">
        <v>4531</v>
      </c>
      <c r="J26" s="115">
        <v>53</v>
      </c>
      <c r="K26" s="116">
        <v>1.169719708673582</v>
      </c>
    </row>
    <row r="27" spans="1:255" ht="14.1" customHeight="1" x14ac:dyDescent="0.2">
      <c r="A27" s="306">
        <v>27</v>
      </c>
      <c r="B27" s="307" t="s">
        <v>244</v>
      </c>
      <c r="C27" s="308"/>
      <c r="D27" s="113">
        <v>4.0652820949401756</v>
      </c>
      <c r="E27" s="115">
        <v>6160</v>
      </c>
      <c r="F27" s="114">
        <v>6179</v>
      </c>
      <c r="G27" s="114">
        <v>6221</v>
      </c>
      <c r="H27" s="114">
        <v>6146</v>
      </c>
      <c r="I27" s="140">
        <v>6090</v>
      </c>
      <c r="J27" s="115">
        <v>70</v>
      </c>
      <c r="K27" s="116">
        <v>1.1494252873563218</v>
      </c>
    </row>
    <row r="28" spans="1:255" ht="14.1" customHeight="1" x14ac:dyDescent="0.2">
      <c r="A28" s="306">
        <v>28</v>
      </c>
      <c r="B28" s="307" t="s">
        <v>245</v>
      </c>
      <c r="C28" s="308"/>
      <c r="D28" s="113">
        <v>0.20260415635497303</v>
      </c>
      <c r="E28" s="115">
        <v>307</v>
      </c>
      <c r="F28" s="114">
        <v>318</v>
      </c>
      <c r="G28" s="114">
        <v>313</v>
      </c>
      <c r="H28" s="114">
        <v>320</v>
      </c>
      <c r="I28" s="140">
        <v>318</v>
      </c>
      <c r="J28" s="115">
        <v>-11</v>
      </c>
      <c r="K28" s="116">
        <v>-3.459119496855346</v>
      </c>
    </row>
    <row r="29" spans="1:255" ht="14.1" customHeight="1" x14ac:dyDescent="0.2">
      <c r="A29" s="306">
        <v>29</v>
      </c>
      <c r="B29" s="307" t="s">
        <v>246</v>
      </c>
      <c r="C29" s="308"/>
      <c r="D29" s="113">
        <v>2.8892540603324819</v>
      </c>
      <c r="E29" s="115">
        <v>4378</v>
      </c>
      <c r="F29" s="114">
        <v>4523</v>
      </c>
      <c r="G29" s="114">
        <v>4581</v>
      </c>
      <c r="H29" s="114">
        <v>4498</v>
      </c>
      <c r="I29" s="140">
        <v>4442</v>
      </c>
      <c r="J29" s="115">
        <v>-64</v>
      </c>
      <c r="K29" s="116">
        <v>-1.4407924358397119</v>
      </c>
    </row>
    <row r="30" spans="1:255" ht="14.1" customHeight="1" x14ac:dyDescent="0.2">
      <c r="A30" s="306" t="s">
        <v>247</v>
      </c>
      <c r="B30" s="307" t="s">
        <v>248</v>
      </c>
      <c r="C30" s="308"/>
      <c r="D30" s="113">
        <v>0.82757528361282151</v>
      </c>
      <c r="E30" s="115">
        <v>1254</v>
      </c>
      <c r="F30" s="114">
        <v>1307</v>
      </c>
      <c r="G30" s="114">
        <v>1366</v>
      </c>
      <c r="H30" s="114">
        <v>1281</v>
      </c>
      <c r="I30" s="140">
        <v>1290</v>
      </c>
      <c r="J30" s="115">
        <v>-36</v>
      </c>
      <c r="K30" s="116">
        <v>-2.7906976744186047</v>
      </c>
    </row>
    <row r="31" spans="1:255" ht="14.1" customHeight="1" x14ac:dyDescent="0.2">
      <c r="A31" s="306" t="s">
        <v>249</v>
      </c>
      <c r="B31" s="307" t="s">
        <v>250</v>
      </c>
      <c r="C31" s="308"/>
      <c r="D31" s="113">
        <v>1.9164901304717972</v>
      </c>
      <c r="E31" s="115">
        <v>2904</v>
      </c>
      <c r="F31" s="114">
        <v>2987</v>
      </c>
      <c r="G31" s="114">
        <v>2988</v>
      </c>
      <c r="H31" s="114">
        <v>3006</v>
      </c>
      <c r="I31" s="140">
        <v>2937</v>
      </c>
      <c r="J31" s="115">
        <v>-33</v>
      </c>
      <c r="K31" s="116">
        <v>-1.1235955056179776</v>
      </c>
    </row>
    <row r="32" spans="1:255" ht="14.1" customHeight="1" x14ac:dyDescent="0.2">
      <c r="A32" s="306">
        <v>31</v>
      </c>
      <c r="B32" s="307" t="s">
        <v>251</v>
      </c>
      <c r="C32" s="308"/>
      <c r="D32" s="113">
        <v>0.59593339800827572</v>
      </c>
      <c r="E32" s="115">
        <v>903</v>
      </c>
      <c r="F32" s="114">
        <v>903</v>
      </c>
      <c r="G32" s="114">
        <v>894</v>
      </c>
      <c r="H32" s="114">
        <v>871</v>
      </c>
      <c r="I32" s="140">
        <v>880</v>
      </c>
      <c r="J32" s="115">
        <v>23</v>
      </c>
      <c r="K32" s="116">
        <v>2.6136363636363638</v>
      </c>
    </row>
    <row r="33" spans="1:11" ht="14.1" customHeight="1" x14ac:dyDescent="0.2">
      <c r="A33" s="306">
        <v>32</v>
      </c>
      <c r="B33" s="307" t="s">
        <v>252</v>
      </c>
      <c r="C33" s="308"/>
      <c r="D33" s="113">
        <v>1.8016591102575779</v>
      </c>
      <c r="E33" s="115">
        <v>2730</v>
      </c>
      <c r="F33" s="114">
        <v>2678</v>
      </c>
      <c r="G33" s="114">
        <v>2795</v>
      </c>
      <c r="H33" s="114">
        <v>2726</v>
      </c>
      <c r="I33" s="140">
        <v>2725</v>
      </c>
      <c r="J33" s="115">
        <v>5</v>
      </c>
      <c r="K33" s="116">
        <v>0.1834862385321101</v>
      </c>
    </row>
    <row r="34" spans="1:11" ht="14.1" customHeight="1" x14ac:dyDescent="0.2">
      <c r="A34" s="306">
        <v>33</v>
      </c>
      <c r="B34" s="307" t="s">
        <v>253</v>
      </c>
      <c r="C34" s="308"/>
      <c r="D34" s="113">
        <v>1.1773479313917652</v>
      </c>
      <c r="E34" s="115">
        <v>1784</v>
      </c>
      <c r="F34" s="114">
        <v>1758</v>
      </c>
      <c r="G34" s="114">
        <v>1840</v>
      </c>
      <c r="H34" s="114">
        <v>1765</v>
      </c>
      <c r="I34" s="140">
        <v>1704</v>
      </c>
      <c r="J34" s="115">
        <v>80</v>
      </c>
      <c r="K34" s="116">
        <v>4.694835680751174</v>
      </c>
    </row>
    <row r="35" spans="1:11" ht="14.1" customHeight="1" x14ac:dyDescent="0.2">
      <c r="A35" s="306">
        <v>34</v>
      </c>
      <c r="B35" s="307" t="s">
        <v>254</v>
      </c>
      <c r="C35" s="308"/>
      <c r="D35" s="113">
        <v>1.9890844535957288</v>
      </c>
      <c r="E35" s="115">
        <v>3014</v>
      </c>
      <c r="F35" s="114">
        <v>3009</v>
      </c>
      <c r="G35" s="114">
        <v>3029</v>
      </c>
      <c r="H35" s="114">
        <v>2946</v>
      </c>
      <c r="I35" s="140">
        <v>2958</v>
      </c>
      <c r="J35" s="115">
        <v>56</v>
      </c>
      <c r="K35" s="116">
        <v>1.8931710615280595</v>
      </c>
    </row>
    <row r="36" spans="1:11" ht="14.1" customHeight="1" x14ac:dyDescent="0.2">
      <c r="A36" s="306">
        <v>41</v>
      </c>
      <c r="B36" s="307" t="s">
        <v>255</v>
      </c>
      <c r="C36" s="308"/>
      <c r="D36" s="113">
        <v>0.54973701056577373</v>
      </c>
      <c r="E36" s="115">
        <v>833</v>
      </c>
      <c r="F36" s="114">
        <v>826</v>
      </c>
      <c r="G36" s="114">
        <v>845</v>
      </c>
      <c r="H36" s="114">
        <v>835</v>
      </c>
      <c r="I36" s="140">
        <v>824</v>
      </c>
      <c r="J36" s="115">
        <v>9</v>
      </c>
      <c r="K36" s="116">
        <v>1.0922330097087378</v>
      </c>
    </row>
    <row r="37" spans="1:11" ht="14.1" customHeight="1" x14ac:dyDescent="0.2">
      <c r="A37" s="306">
        <v>42</v>
      </c>
      <c r="B37" s="307" t="s">
        <v>256</v>
      </c>
      <c r="C37" s="308"/>
      <c r="D37" s="113">
        <v>0.13132973001511281</v>
      </c>
      <c r="E37" s="115">
        <v>199</v>
      </c>
      <c r="F37" s="114">
        <v>194</v>
      </c>
      <c r="G37" s="114">
        <v>192</v>
      </c>
      <c r="H37" s="114">
        <v>186</v>
      </c>
      <c r="I37" s="140">
        <v>194</v>
      </c>
      <c r="J37" s="115">
        <v>5</v>
      </c>
      <c r="K37" s="116">
        <v>2.5773195876288661</v>
      </c>
    </row>
    <row r="38" spans="1:11" ht="14.1" customHeight="1" x14ac:dyDescent="0.2">
      <c r="A38" s="306">
        <v>43</v>
      </c>
      <c r="B38" s="307" t="s">
        <v>257</v>
      </c>
      <c r="C38" s="308"/>
      <c r="D38" s="113">
        <v>1.1588693764147644</v>
      </c>
      <c r="E38" s="115">
        <v>1756</v>
      </c>
      <c r="F38" s="114">
        <v>1738</v>
      </c>
      <c r="G38" s="114">
        <v>1739</v>
      </c>
      <c r="H38" s="114">
        <v>1704</v>
      </c>
      <c r="I38" s="140">
        <v>1711</v>
      </c>
      <c r="J38" s="115">
        <v>45</v>
      </c>
      <c r="K38" s="116">
        <v>2.6300409117475159</v>
      </c>
    </row>
    <row r="39" spans="1:11" ht="14.1" customHeight="1" x14ac:dyDescent="0.2">
      <c r="A39" s="306">
        <v>51</v>
      </c>
      <c r="B39" s="307" t="s">
        <v>258</v>
      </c>
      <c r="C39" s="308"/>
      <c r="D39" s="113">
        <v>8.1233047575679578</v>
      </c>
      <c r="E39" s="115">
        <v>12309</v>
      </c>
      <c r="F39" s="114">
        <v>12363</v>
      </c>
      <c r="G39" s="114">
        <v>12796</v>
      </c>
      <c r="H39" s="114">
        <v>12463</v>
      </c>
      <c r="I39" s="140">
        <v>12317</v>
      </c>
      <c r="J39" s="115">
        <v>-8</v>
      </c>
      <c r="K39" s="116">
        <v>-6.4950880896322158E-2</v>
      </c>
    </row>
    <row r="40" spans="1:11" ht="14.1" customHeight="1" x14ac:dyDescent="0.2">
      <c r="A40" s="306" t="s">
        <v>259</v>
      </c>
      <c r="B40" s="307" t="s">
        <v>260</v>
      </c>
      <c r="C40" s="308"/>
      <c r="D40" s="113">
        <v>7.3584245711985323</v>
      </c>
      <c r="E40" s="115">
        <v>11150</v>
      </c>
      <c r="F40" s="114">
        <v>11226</v>
      </c>
      <c r="G40" s="114">
        <v>11616</v>
      </c>
      <c r="H40" s="114">
        <v>11324</v>
      </c>
      <c r="I40" s="140">
        <v>11197</v>
      </c>
      <c r="J40" s="115">
        <v>-47</v>
      </c>
      <c r="K40" s="116">
        <v>-0.4197552915959632</v>
      </c>
    </row>
    <row r="41" spans="1:11" ht="14.1" customHeight="1" x14ac:dyDescent="0.2">
      <c r="A41" s="306"/>
      <c r="B41" s="307" t="s">
        <v>261</v>
      </c>
      <c r="C41" s="308"/>
      <c r="D41" s="113">
        <v>6.1731572591023385</v>
      </c>
      <c r="E41" s="115">
        <v>9354</v>
      </c>
      <c r="F41" s="114">
        <v>9407</v>
      </c>
      <c r="G41" s="114">
        <v>9896</v>
      </c>
      <c r="H41" s="114">
        <v>9825</v>
      </c>
      <c r="I41" s="140">
        <v>9762</v>
      </c>
      <c r="J41" s="115">
        <v>-408</v>
      </c>
      <c r="K41" s="116">
        <v>-4.1794714197910263</v>
      </c>
    </row>
    <row r="42" spans="1:11" ht="14.1" customHeight="1" x14ac:dyDescent="0.2">
      <c r="A42" s="306">
        <v>52</v>
      </c>
      <c r="B42" s="307" t="s">
        <v>262</v>
      </c>
      <c r="C42" s="308"/>
      <c r="D42" s="113">
        <v>2.8522969503784803</v>
      </c>
      <c r="E42" s="115">
        <v>4322</v>
      </c>
      <c r="F42" s="114">
        <v>4350</v>
      </c>
      <c r="G42" s="114">
        <v>4474</v>
      </c>
      <c r="H42" s="114">
        <v>4363</v>
      </c>
      <c r="I42" s="140">
        <v>4334</v>
      </c>
      <c r="J42" s="115">
        <v>-12</v>
      </c>
      <c r="K42" s="116">
        <v>-0.27688047992616521</v>
      </c>
    </row>
    <row r="43" spans="1:11" ht="14.1" customHeight="1" x14ac:dyDescent="0.2">
      <c r="A43" s="306" t="s">
        <v>263</v>
      </c>
      <c r="B43" s="307" t="s">
        <v>264</v>
      </c>
      <c r="C43" s="308"/>
      <c r="D43" s="113">
        <v>2.2273258231206321</v>
      </c>
      <c r="E43" s="115">
        <v>3375</v>
      </c>
      <c r="F43" s="114">
        <v>3385</v>
      </c>
      <c r="G43" s="114">
        <v>3468</v>
      </c>
      <c r="H43" s="114">
        <v>3404</v>
      </c>
      <c r="I43" s="140">
        <v>3384</v>
      </c>
      <c r="J43" s="115">
        <v>-9</v>
      </c>
      <c r="K43" s="116">
        <v>-0.26595744680851063</v>
      </c>
    </row>
    <row r="44" spans="1:11" ht="14.1" customHeight="1" x14ac:dyDescent="0.2">
      <c r="A44" s="306">
        <v>53</v>
      </c>
      <c r="B44" s="307" t="s">
        <v>265</v>
      </c>
      <c r="C44" s="308"/>
      <c r="D44" s="113">
        <v>0.73914219908003198</v>
      </c>
      <c r="E44" s="115">
        <v>1120</v>
      </c>
      <c r="F44" s="114">
        <v>1119</v>
      </c>
      <c r="G44" s="114">
        <v>1113</v>
      </c>
      <c r="H44" s="114">
        <v>1097</v>
      </c>
      <c r="I44" s="140">
        <v>1059</v>
      </c>
      <c r="J44" s="115">
        <v>61</v>
      </c>
      <c r="K44" s="116">
        <v>5.760151085930123</v>
      </c>
    </row>
    <row r="45" spans="1:11" ht="14.1" customHeight="1" x14ac:dyDescent="0.2">
      <c r="A45" s="306" t="s">
        <v>266</v>
      </c>
      <c r="B45" s="307" t="s">
        <v>267</v>
      </c>
      <c r="C45" s="308"/>
      <c r="D45" s="113">
        <v>0.69162591485345848</v>
      </c>
      <c r="E45" s="115">
        <v>1048</v>
      </c>
      <c r="F45" s="114">
        <v>1042</v>
      </c>
      <c r="G45" s="114">
        <v>1037</v>
      </c>
      <c r="H45" s="114">
        <v>1025</v>
      </c>
      <c r="I45" s="140">
        <v>988</v>
      </c>
      <c r="J45" s="115">
        <v>60</v>
      </c>
      <c r="K45" s="116">
        <v>6.0728744939271255</v>
      </c>
    </row>
    <row r="46" spans="1:11" ht="14.1" customHeight="1" x14ac:dyDescent="0.2">
      <c r="A46" s="306">
        <v>54</v>
      </c>
      <c r="B46" s="307" t="s">
        <v>268</v>
      </c>
      <c r="C46" s="308"/>
      <c r="D46" s="113">
        <v>2.2266658747285963</v>
      </c>
      <c r="E46" s="115">
        <v>3374</v>
      </c>
      <c r="F46" s="114">
        <v>3365</v>
      </c>
      <c r="G46" s="114">
        <v>3428</v>
      </c>
      <c r="H46" s="114">
        <v>3389</v>
      </c>
      <c r="I46" s="140">
        <v>3338</v>
      </c>
      <c r="J46" s="115">
        <v>36</v>
      </c>
      <c r="K46" s="116">
        <v>1.0784901138406231</v>
      </c>
    </row>
    <row r="47" spans="1:11" ht="14.1" customHeight="1" x14ac:dyDescent="0.2">
      <c r="A47" s="306">
        <v>61</v>
      </c>
      <c r="B47" s="307" t="s">
        <v>269</v>
      </c>
      <c r="C47" s="308"/>
      <c r="D47" s="113">
        <v>2.3150989592613858</v>
      </c>
      <c r="E47" s="115">
        <v>3508</v>
      </c>
      <c r="F47" s="114">
        <v>3500</v>
      </c>
      <c r="G47" s="114">
        <v>3518</v>
      </c>
      <c r="H47" s="114">
        <v>3494</v>
      </c>
      <c r="I47" s="140">
        <v>3515</v>
      </c>
      <c r="J47" s="115">
        <v>-7</v>
      </c>
      <c r="K47" s="116">
        <v>-0.19914651493598862</v>
      </c>
    </row>
    <row r="48" spans="1:11" ht="14.1" customHeight="1" x14ac:dyDescent="0.2">
      <c r="A48" s="306">
        <v>62</v>
      </c>
      <c r="B48" s="307" t="s">
        <v>270</v>
      </c>
      <c r="C48" s="308"/>
      <c r="D48" s="113">
        <v>7.3643641067268542</v>
      </c>
      <c r="E48" s="115">
        <v>11159</v>
      </c>
      <c r="F48" s="114">
        <v>11423</v>
      </c>
      <c r="G48" s="114">
        <v>11207</v>
      </c>
      <c r="H48" s="114">
        <v>10941</v>
      </c>
      <c r="I48" s="140">
        <v>11042</v>
      </c>
      <c r="J48" s="115">
        <v>117</v>
      </c>
      <c r="K48" s="116">
        <v>1.059590653867053</v>
      </c>
    </row>
    <row r="49" spans="1:11" ht="14.1" customHeight="1" x14ac:dyDescent="0.2">
      <c r="A49" s="306">
        <v>63</v>
      </c>
      <c r="B49" s="307" t="s">
        <v>271</v>
      </c>
      <c r="C49" s="308"/>
      <c r="D49" s="113">
        <v>2.8635160730430882</v>
      </c>
      <c r="E49" s="115">
        <v>4339</v>
      </c>
      <c r="F49" s="114">
        <v>4428</v>
      </c>
      <c r="G49" s="114">
        <v>4712</v>
      </c>
      <c r="H49" s="114">
        <v>4851</v>
      </c>
      <c r="I49" s="140">
        <v>4456</v>
      </c>
      <c r="J49" s="115">
        <v>-117</v>
      </c>
      <c r="K49" s="116">
        <v>-2.6256732495511668</v>
      </c>
    </row>
    <row r="50" spans="1:11" ht="14.1" customHeight="1" x14ac:dyDescent="0.2">
      <c r="A50" s="306" t="s">
        <v>272</v>
      </c>
      <c r="B50" s="307" t="s">
        <v>273</v>
      </c>
      <c r="C50" s="308"/>
      <c r="D50" s="113">
        <v>0.56887551393481028</v>
      </c>
      <c r="E50" s="115">
        <v>862</v>
      </c>
      <c r="F50" s="114">
        <v>897</v>
      </c>
      <c r="G50" s="114">
        <v>934</v>
      </c>
      <c r="H50" s="114">
        <v>911</v>
      </c>
      <c r="I50" s="140">
        <v>918</v>
      </c>
      <c r="J50" s="115">
        <v>-56</v>
      </c>
      <c r="K50" s="116">
        <v>-6.1002178649237475</v>
      </c>
    </row>
    <row r="51" spans="1:11" ht="14.1" customHeight="1" x14ac:dyDescent="0.2">
      <c r="A51" s="306" t="s">
        <v>274</v>
      </c>
      <c r="B51" s="307" t="s">
        <v>275</v>
      </c>
      <c r="C51" s="308"/>
      <c r="D51" s="113">
        <v>1.4921433143928144</v>
      </c>
      <c r="E51" s="115">
        <v>2261</v>
      </c>
      <c r="F51" s="114">
        <v>2278</v>
      </c>
      <c r="G51" s="114">
        <v>2372</v>
      </c>
      <c r="H51" s="114">
        <v>2379</v>
      </c>
      <c r="I51" s="140">
        <v>2256</v>
      </c>
      <c r="J51" s="115">
        <v>5</v>
      </c>
      <c r="K51" s="116">
        <v>0.22163120567375885</v>
      </c>
    </row>
    <row r="52" spans="1:11" ht="14.1" customHeight="1" x14ac:dyDescent="0.2">
      <c r="A52" s="306">
        <v>71</v>
      </c>
      <c r="B52" s="307" t="s">
        <v>276</v>
      </c>
      <c r="C52" s="308"/>
      <c r="D52" s="113">
        <v>10.215341160321262</v>
      </c>
      <c r="E52" s="115">
        <v>15479</v>
      </c>
      <c r="F52" s="114">
        <v>15467</v>
      </c>
      <c r="G52" s="114">
        <v>15790</v>
      </c>
      <c r="H52" s="114">
        <v>15462</v>
      </c>
      <c r="I52" s="140">
        <v>15417</v>
      </c>
      <c r="J52" s="115">
        <v>62</v>
      </c>
      <c r="K52" s="116">
        <v>0.40215346695206589</v>
      </c>
    </row>
    <row r="53" spans="1:11" ht="14.1" customHeight="1" x14ac:dyDescent="0.2">
      <c r="A53" s="306" t="s">
        <v>277</v>
      </c>
      <c r="B53" s="307" t="s">
        <v>278</v>
      </c>
      <c r="C53" s="308"/>
      <c r="D53" s="113">
        <v>3.2713641793211772</v>
      </c>
      <c r="E53" s="115">
        <v>4957</v>
      </c>
      <c r="F53" s="114">
        <v>4936</v>
      </c>
      <c r="G53" s="114">
        <v>4956</v>
      </c>
      <c r="H53" s="114">
        <v>4805</v>
      </c>
      <c r="I53" s="140">
        <v>4805</v>
      </c>
      <c r="J53" s="115">
        <v>152</v>
      </c>
      <c r="K53" s="116">
        <v>3.1633714880332988</v>
      </c>
    </row>
    <row r="54" spans="1:11" ht="14.1" customHeight="1" x14ac:dyDescent="0.2">
      <c r="A54" s="306" t="s">
        <v>279</v>
      </c>
      <c r="B54" s="307" t="s">
        <v>280</v>
      </c>
      <c r="C54" s="308"/>
      <c r="D54" s="113">
        <v>5.8530822889650027</v>
      </c>
      <c r="E54" s="115">
        <v>8869</v>
      </c>
      <c r="F54" s="114">
        <v>8877</v>
      </c>
      <c r="G54" s="114">
        <v>9173</v>
      </c>
      <c r="H54" s="114">
        <v>8998</v>
      </c>
      <c r="I54" s="140">
        <v>8970</v>
      </c>
      <c r="J54" s="115">
        <v>-101</v>
      </c>
      <c r="K54" s="116">
        <v>-1.1259754738015608</v>
      </c>
    </row>
    <row r="55" spans="1:11" ht="14.1" customHeight="1" x14ac:dyDescent="0.2">
      <c r="A55" s="306">
        <v>72</v>
      </c>
      <c r="B55" s="307" t="s">
        <v>281</v>
      </c>
      <c r="C55" s="308"/>
      <c r="D55" s="113">
        <v>3.420512515921255</v>
      </c>
      <c r="E55" s="115">
        <v>5183</v>
      </c>
      <c r="F55" s="114">
        <v>5247</v>
      </c>
      <c r="G55" s="114">
        <v>5338</v>
      </c>
      <c r="H55" s="114">
        <v>5226</v>
      </c>
      <c r="I55" s="140">
        <v>5262</v>
      </c>
      <c r="J55" s="115">
        <v>-79</v>
      </c>
      <c r="K55" s="116">
        <v>-1.5013302926643861</v>
      </c>
    </row>
    <row r="56" spans="1:11" ht="14.1" customHeight="1" x14ac:dyDescent="0.2">
      <c r="A56" s="306" t="s">
        <v>282</v>
      </c>
      <c r="B56" s="307" t="s">
        <v>283</v>
      </c>
      <c r="C56" s="308"/>
      <c r="D56" s="113">
        <v>1.765361948695612</v>
      </c>
      <c r="E56" s="115">
        <v>2675</v>
      </c>
      <c r="F56" s="114">
        <v>2729</v>
      </c>
      <c r="G56" s="114">
        <v>2812</v>
      </c>
      <c r="H56" s="114">
        <v>2744</v>
      </c>
      <c r="I56" s="140">
        <v>2768</v>
      </c>
      <c r="J56" s="115">
        <v>-93</v>
      </c>
      <c r="K56" s="116">
        <v>-3.3598265895953756</v>
      </c>
    </row>
    <row r="57" spans="1:11" ht="14.1" customHeight="1" x14ac:dyDescent="0.2">
      <c r="A57" s="306" t="s">
        <v>284</v>
      </c>
      <c r="B57" s="307" t="s">
        <v>285</v>
      </c>
      <c r="C57" s="308"/>
      <c r="D57" s="113">
        <v>1.0717561886660463</v>
      </c>
      <c r="E57" s="115">
        <v>1624</v>
      </c>
      <c r="F57" s="114">
        <v>1621</v>
      </c>
      <c r="G57" s="114">
        <v>1633</v>
      </c>
      <c r="H57" s="114">
        <v>1611</v>
      </c>
      <c r="I57" s="140">
        <v>1611</v>
      </c>
      <c r="J57" s="115">
        <v>13</v>
      </c>
      <c r="K57" s="116">
        <v>0.80695220360024833</v>
      </c>
    </row>
    <row r="58" spans="1:11" ht="14.1" customHeight="1" x14ac:dyDescent="0.2">
      <c r="A58" s="306">
        <v>73</v>
      </c>
      <c r="B58" s="307" t="s">
        <v>286</v>
      </c>
      <c r="C58" s="308"/>
      <c r="D58" s="113">
        <v>3.1492737267945645</v>
      </c>
      <c r="E58" s="115">
        <v>4772</v>
      </c>
      <c r="F58" s="114">
        <v>4763</v>
      </c>
      <c r="G58" s="114">
        <v>4748</v>
      </c>
      <c r="H58" s="114">
        <v>4651</v>
      </c>
      <c r="I58" s="140">
        <v>4638</v>
      </c>
      <c r="J58" s="115">
        <v>134</v>
      </c>
      <c r="K58" s="116">
        <v>2.8891763691246228</v>
      </c>
    </row>
    <row r="59" spans="1:11" ht="14.1" customHeight="1" x14ac:dyDescent="0.2">
      <c r="A59" s="306" t="s">
        <v>287</v>
      </c>
      <c r="B59" s="307" t="s">
        <v>288</v>
      </c>
      <c r="C59" s="308"/>
      <c r="D59" s="113">
        <v>2.6292343938703993</v>
      </c>
      <c r="E59" s="115">
        <v>3984</v>
      </c>
      <c r="F59" s="114">
        <v>3965</v>
      </c>
      <c r="G59" s="114">
        <v>3947</v>
      </c>
      <c r="H59" s="114">
        <v>3883</v>
      </c>
      <c r="I59" s="140">
        <v>3865</v>
      </c>
      <c r="J59" s="115">
        <v>119</v>
      </c>
      <c r="K59" s="116">
        <v>3.0789133247089264</v>
      </c>
    </row>
    <row r="60" spans="1:11" ht="14.1" customHeight="1" x14ac:dyDescent="0.2">
      <c r="A60" s="306">
        <v>81</v>
      </c>
      <c r="B60" s="307" t="s">
        <v>289</v>
      </c>
      <c r="C60" s="308"/>
      <c r="D60" s="113">
        <v>8.6677621809974461</v>
      </c>
      <c r="E60" s="115">
        <v>13134</v>
      </c>
      <c r="F60" s="114">
        <v>13169</v>
      </c>
      <c r="G60" s="114">
        <v>13083</v>
      </c>
      <c r="H60" s="114">
        <v>12786</v>
      </c>
      <c r="I60" s="140">
        <v>12833</v>
      </c>
      <c r="J60" s="115">
        <v>301</v>
      </c>
      <c r="K60" s="116">
        <v>2.345515467934232</v>
      </c>
    </row>
    <row r="61" spans="1:11" ht="14.1" customHeight="1" x14ac:dyDescent="0.2">
      <c r="A61" s="306" t="s">
        <v>290</v>
      </c>
      <c r="B61" s="307" t="s">
        <v>291</v>
      </c>
      <c r="C61" s="308"/>
      <c r="D61" s="113">
        <v>2.2484441716657759</v>
      </c>
      <c r="E61" s="115">
        <v>3407</v>
      </c>
      <c r="F61" s="114">
        <v>3408</v>
      </c>
      <c r="G61" s="114">
        <v>3425</v>
      </c>
      <c r="H61" s="114">
        <v>3314</v>
      </c>
      <c r="I61" s="140">
        <v>3346</v>
      </c>
      <c r="J61" s="115">
        <v>61</v>
      </c>
      <c r="K61" s="116">
        <v>1.8230723251643755</v>
      </c>
    </row>
    <row r="62" spans="1:11" ht="14.1" customHeight="1" x14ac:dyDescent="0.2">
      <c r="A62" s="306" t="s">
        <v>292</v>
      </c>
      <c r="B62" s="307" t="s">
        <v>293</v>
      </c>
      <c r="C62" s="308"/>
      <c r="D62" s="113">
        <v>3.7696252153081629</v>
      </c>
      <c r="E62" s="115">
        <v>5712</v>
      </c>
      <c r="F62" s="114">
        <v>5732</v>
      </c>
      <c r="G62" s="114">
        <v>5659</v>
      </c>
      <c r="H62" s="114">
        <v>5536</v>
      </c>
      <c r="I62" s="140">
        <v>5543</v>
      </c>
      <c r="J62" s="115">
        <v>169</v>
      </c>
      <c r="K62" s="116">
        <v>3.0488904925130798</v>
      </c>
    </row>
    <row r="63" spans="1:11" ht="14.1" customHeight="1" x14ac:dyDescent="0.2">
      <c r="A63" s="306"/>
      <c r="B63" s="307" t="s">
        <v>294</v>
      </c>
      <c r="C63" s="308"/>
      <c r="D63" s="113">
        <v>3.3703564381265383</v>
      </c>
      <c r="E63" s="115">
        <v>5107</v>
      </c>
      <c r="F63" s="114">
        <v>5130</v>
      </c>
      <c r="G63" s="114">
        <v>5060</v>
      </c>
      <c r="H63" s="114">
        <v>4948</v>
      </c>
      <c r="I63" s="140">
        <v>4949</v>
      </c>
      <c r="J63" s="115">
        <v>158</v>
      </c>
      <c r="K63" s="116">
        <v>3.192564154374621</v>
      </c>
    </row>
    <row r="64" spans="1:11" ht="14.1" customHeight="1" x14ac:dyDescent="0.2">
      <c r="A64" s="306" t="s">
        <v>295</v>
      </c>
      <c r="B64" s="307" t="s">
        <v>296</v>
      </c>
      <c r="C64" s="308"/>
      <c r="D64" s="113">
        <v>0.78533858652253397</v>
      </c>
      <c r="E64" s="115">
        <v>1190</v>
      </c>
      <c r="F64" s="114">
        <v>1203</v>
      </c>
      <c r="G64" s="114">
        <v>1189</v>
      </c>
      <c r="H64" s="114">
        <v>1188</v>
      </c>
      <c r="I64" s="140">
        <v>1181</v>
      </c>
      <c r="J64" s="115">
        <v>9</v>
      </c>
      <c r="K64" s="116">
        <v>0.76206604572396275</v>
      </c>
    </row>
    <row r="65" spans="1:11" ht="14.1" customHeight="1" x14ac:dyDescent="0.2">
      <c r="A65" s="306" t="s">
        <v>297</v>
      </c>
      <c r="B65" s="307" t="s">
        <v>298</v>
      </c>
      <c r="C65" s="308"/>
      <c r="D65" s="113">
        <v>0.95428537488368415</v>
      </c>
      <c r="E65" s="115">
        <v>1446</v>
      </c>
      <c r="F65" s="114">
        <v>1451</v>
      </c>
      <c r="G65" s="114">
        <v>1439</v>
      </c>
      <c r="H65" s="114">
        <v>1398</v>
      </c>
      <c r="I65" s="140">
        <v>1410</v>
      </c>
      <c r="J65" s="115">
        <v>36</v>
      </c>
      <c r="K65" s="116">
        <v>2.5531914893617023</v>
      </c>
    </row>
    <row r="66" spans="1:11" ht="14.1" customHeight="1" x14ac:dyDescent="0.2">
      <c r="A66" s="306">
        <v>82</v>
      </c>
      <c r="B66" s="307" t="s">
        <v>299</v>
      </c>
      <c r="C66" s="308"/>
      <c r="D66" s="113">
        <v>2.7929015950952634</v>
      </c>
      <c r="E66" s="115">
        <v>4232</v>
      </c>
      <c r="F66" s="114">
        <v>4239</v>
      </c>
      <c r="G66" s="114">
        <v>4252</v>
      </c>
      <c r="H66" s="114">
        <v>4070</v>
      </c>
      <c r="I66" s="140">
        <v>4118</v>
      </c>
      <c r="J66" s="115">
        <v>114</v>
      </c>
      <c r="K66" s="116">
        <v>2.768334142787761</v>
      </c>
    </row>
    <row r="67" spans="1:11" ht="14.1" customHeight="1" x14ac:dyDescent="0.2">
      <c r="A67" s="306" t="s">
        <v>300</v>
      </c>
      <c r="B67" s="307" t="s">
        <v>301</v>
      </c>
      <c r="C67" s="308"/>
      <c r="D67" s="113">
        <v>1.7152058709008955</v>
      </c>
      <c r="E67" s="115">
        <v>2599</v>
      </c>
      <c r="F67" s="114">
        <v>2592</v>
      </c>
      <c r="G67" s="114">
        <v>2590</v>
      </c>
      <c r="H67" s="114">
        <v>2467</v>
      </c>
      <c r="I67" s="140">
        <v>2485</v>
      </c>
      <c r="J67" s="115">
        <v>114</v>
      </c>
      <c r="K67" s="116">
        <v>4.5875251509054324</v>
      </c>
    </row>
    <row r="68" spans="1:11" ht="14.1" customHeight="1" x14ac:dyDescent="0.2">
      <c r="A68" s="306" t="s">
        <v>302</v>
      </c>
      <c r="B68" s="307" t="s">
        <v>303</v>
      </c>
      <c r="C68" s="308"/>
      <c r="D68" s="113">
        <v>0.61243210780916935</v>
      </c>
      <c r="E68" s="115">
        <v>928</v>
      </c>
      <c r="F68" s="114">
        <v>933</v>
      </c>
      <c r="G68" s="114">
        <v>937</v>
      </c>
      <c r="H68" s="114">
        <v>901</v>
      </c>
      <c r="I68" s="140">
        <v>926</v>
      </c>
      <c r="J68" s="115">
        <v>2</v>
      </c>
      <c r="K68" s="116">
        <v>0.21598272138228941</v>
      </c>
    </row>
    <row r="69" spans="1:11" ht="14.1" customHeight="1" x14ac:dyDescent="0.2">
      <c r="A69" s="306">
        <v>83</v>
      </c>
      <c r="B69" s="307" t="s">
        <v>304</v>
      </c>
      <c r="C69" s="308"/>
      <c r="D69" s="113">
        <v>6.9063599226540484</v>
      </c>
      <c r="E69" s="115">
        <v>10465</v>
      </c>
      <c r="F69" s="114">
        <v>10416</v>
      </c>
      <c r="G69" s="114">
        <v>10389</v>
      </c>
      <c r="H69" s="114">
        <v>10291</v>
      </c>
      <c r="I69" s="140">
        <v>10306</v>
      </c>
      <c r="J69" s="115">
        <v>159</v>
      </c>
      <c r="K69" s="116">
        <v>1.5427906074131574</v>
      </c>
    </row>
    <row r="70" spans="1:11" ht="14.1" customHeight="1" x14ac:dyDescent="0.2">
      <c r="A70" s="306" t="s">
        <v>305</v>
      </c>
      <c r="B70" s="307" t="s">
        <v>306</v>
      </c>
      <c r="C70" s="308"/>
      <c r="D70" s="113">
        <v>5.8002864176021438</v>
      </c>
      <c r="E70" s="115">
        <v>8789</v>
      </c>
      <c r="F70" s="114">
        <v>8769</v>
      </c>
      <c r="G70" s="114">
        <v>8757</v>
      </c>
      <c r="H70" s="114">
        <v>8670</v>
      </c>
      <c r="I70" s="140">
        <v>8704</v>
      </c>
      <c r="J70" s="115">
        <v>85</v>
      </c>
      <c r="K70" s="116">
        <v>0.9765625</v>
      </c>
    </row>
    <row r="71" spans="1:11" ht="14.1" customHeight="1" x14ac:dyDescent="0.2">
      <c r="A71" s="306"/>
      <c r="B71" s="307" t="s">
        <v>307</v>
      </c>
      <c r="C71" s="308"/>
      <c r="D71" s="113">
        <v>3.4713285421080071</v>
      </c>
      <c r="E71" s="115">
        <v>5260</v>
      </c>
      <c r="F71" s="114">
        <v>5253</v>
      </c>
      <c r="G71" s="114">
        <v>5263</v>
      </c>
      <c r="H71" s="114">
        <v>5177</v>
      </c>
      <c r="I71" s="140">
        <v>5207</v>
      </c>
      <c r="J71" s="115">
        <v>53</v>
      </c>
      <c r="K71" s="116">
        <v>1.0178605723065104</v>
      </c>
    </row>
    <row r="72" spans="1:11" ht="14.1" customHeight="1" x14ac:dyDescent="0.2">
      <c r="A72" s="306">
        <v>84</v>
      </c>
      <c r="B72" s="307" t="s">
        <v>308</v>
      </c>
      <c r="C72" s="308"/>
      <c r="D72" s="113">
        <v>1.5680373794769249</v>
      </c>
      <c r="E72" s="115">
        <v>2376</v>
      </c>
      <c r="F72" s="114">
        <v>2406</v>
      </c>
      <c r="G72" s="114">
        <v>2352</v>
      </c>
      <c r="H72" s="114">
        <v>2344</v>
      </c>
      <c r="I72" s="140">
        <v>2370</v>
      </c>
      <c r="J72" s="115">
        <v>6</v>
      </c>
      <c r="K72" s="116">
        <v>0.25316455696202533</v>
      </c>
    </row>
    <row r="73" spans="1:11" ht="14.1" customHeight="1" x14ac:dyDescent="0.2">
      <c r="A73" s="306" t="s">
        <v>309</v>
      </c>
      <c r="B73" s="307" t="s">
        <v>310</v>
      </c>
      <c r="C73" s="308"/>
      <c r="D73" s="113">
        <v>0.64476957901892074</v>
      </c>
      <c r="E73" s="115">
        <v>977</v>
      </c>
      <c r="F73" s="114">
        <v>969</v>
      </c>
      <c r="G73" s="114">
        <v>951</v>
      </c>
      <c r="H73" s="114">
        <v>931</v>
      </c>
      <c r="I73" s="140">
        <v>993</v>
      </c>
      <c r="J73" s="115">
        <v>-16</v>
      </c>
      <c r="K73" s="116">
        <v>-1.6112789526686808</v>
      </c>
    </row>
    <row r="74" spans="1:11" ht="14.1" customHeight="1" x14ac:dyDescent="0.2">
      <c r="A74" s="306" t="s">
        <v>311</v>
      </c>
      <c r="B74" s="307" t="s">
        <v>312</v>
      </c>
      <c r="C74" s="308"/>
      <c r="D74" s="113">
        <v>0.16432714961689995</v>
      </c>
      <c r="E74" s="115">
        <v>249</v>
      </c>
      <c r="F74" s="114">
        <v>254</v>
      </c>
      <c r="G74" s="114">
        <v>260</v>
      </c>
      <c r="H74" s="114">
        <v>261</v>
      </c>
      <c r="I74" s="140">
        <v>260</v>
      </c>
      <c r="J74" s="115">
        <v>-11</v>
      </c>
      <c r="K74" s="116">
        <v>-4.2307692307692308</v>
      </c>
    </row>
    <row r="75" spans="1:11" ht="14.1" customHeight="1" x14ac:dyDescent="0.2">
      <c r="A75" s="306" t="s">
        <v>313</v>
      </c>
      <c r="B75" s="307" t="s">
        <v>314</v>
      </c>
      <c r="C75" s="308"/>
      <c r="D75" s="113">
        <v>0.42632666125508983</v>
      </c>
      <c r="E75" s="115">
        <v>646</v>
      </c>
      <c r="F75" s="114">
        <v>688</v>
      </c>
      <c r="G75" s="114">
        <v>636</v>
      </c>
      <c r="H75" s="114">
        <v>649</v>
      </c>
      <c r="I75" s="140">
        <v>623</v>
      </c>
      <c r="J75" s="115">
        <v>23</v>
      </c>
      <c r="K75" s="116">
        <v>3.6918138041733548</v>
      </c>
    </row>
    <row r="76" spans="1:11" ht="14.1" customHeight="1" x14ac:dyDescent="0.2">
      <c r="A76" s="306">
        <v>91</v>
      </c>
      <c r="B76" s="307" t="s">
        <v>315</v>
      </c>
      <c r="C76" s="308"/>
      <c r="D76" s="113">
        <v>0.27057884073465455</v>
      </c>
      <c r="E76" s="115">
        <v>410</v>
      </c>
      <c r="F76" s="114">
        <v>408</v>
      </c>
      <c r="G76" s="114">
        <v>417</v>
      </c>
      <c r="H76" s="114">
        <v>370</v>
      </c>
      <c r="I76" s="140">
        <v>377</v>
      </c>
      <c r="J76" s="115">
        <v>33</v>
      </c>
      <c r="K76" s="116">
        <v>8.7533156498673748</v>
      </c>
    </row>
    <row r="77" spans="1:11" ht="14.1" customHeight="1" x14ac:dyDescent="0.2">
      <c r="A77" s="306">
        <v>92</v>
      </c>
      <c r="B77" s="307" t="s">
        <v>316</v>
      </c>
      <c r="C77" s="308"/>
      <c r="D77" s="113">
        <v>0.76290034119331873</v>
      </c>
      <c r="E77" s="115">
        <v>1156</v>
      </c>
      <c r="F77" s="114">
        <v>1146</v>
      </c>
      <c r="G77" s="114">
        <v>1145</v>
      </c>
      <c r="H77" s="114">
        <v>1127</v>
      </c>
      <c r="I77" s="140">
        <v>1111</v>
      </c>
      <c r="J77" s="115">
        <v>45</v>
      </c>
      <c r="K77" s="116">
        <v>4.0504050405040504</v>
      </c>
    </row>
    <row r="78" spans="1:11" ht="14.1" customHeight="1" x14ac:dyDescent="0.2">
      <c r="A78" s="306">
        <v>93</v>
      </c>
      <c r="B78" s="307" t="s">
        <v>317</v>
      </c>
      <c r="C78" s="308"/>
      <c r="D78" s="113">
        <v>0.16630699479300717</v>
      </c>
      <c r="E78" s="115">
        <v>252</v>
      </c>
      <c r="F78" s="114">
        <v>256</v>
      </c>
      <c r="G78" s="114">
        <v>261</v>
      </c>
      <c r="H78" s="114">
        <v>254</v>
      </c>
      <c r="I78" s="140">
        <v>256</v>
      </c>
      <c r="J78" s="115">
        <v>-4</v>
      </c>
      <c r="K78" s="116">
        <v>-1.5625</v>
      </c>
    </row>
    <row r="79" spans="1:11" ht="14.1" customHeight="1" x14ac:dyDescent="0.2">
      <c r="A79" s="306">
        <v>94</v>
      </c>
      <c r="B79" s="307" t="s">
        <v>318</v>
      </c>
      <c r="C79" s="308"/>
      <c r="D79" s="113">
        <v>0.10097210398146865</v>
      </c>
      <c r="E79" s="115">
        <v>153</v>
      </c>
      <c r="F79" s="114">
        <v>137</v>
      </c>
      <c r="G79" s="114">
        <v>175</v>
      </c>
      <c r="H79" s="114">
        <v>166</v>
      </c>
      <c r="I79" s="140">
        <v>146</v>
      </c>
      <c r="J79" s="115">
        <v>7</v>
      </c>
      <c r="K79" s="116">
        <v>4.7945205479452051</v>
      </c>
    </row>
    <row r="80" spans="1:11" ht="14.1" customHeight="1" x14ac:dyDescent="0.2">
      <c r="A80" s="306" t="s">
        <v>319</v>
      </c>
      <c r="B80" s="307" t="s">
        <v>320</v>
      </c>
      <c r="C80" s="308"/>
      <c r="D80" s="113">
        <v>3.9596903522144565E-3</v>
      </c>
      <c r="E80" s="115">
        <v>6</v>
      </c>
      <c r="F80" s="114">
        <v>4</v>
      </c>
      <c r="G80" s="114">
        <v>3</v>
      </c>
      <c r="H80" s="114">
        <v>3</v>
      </c>
      <c r="I80" s="140">
        <v>3</v>
      </c>
      <c r="J80" s="115">
        <v>3</v>
      </c>
      <c r="K80" s="116">
        <v>100</v>
      </c>
    </row>
    <row r="81" spans="1:11" ht="14.1" customHeight="1" x14ac:dyDescent="0.2">
      <c r="A81" s="310" t="s">
        <v>321</v>
      </c>
      <c r="B81" s="311" t="s">
        <v>224</v>
      </c>
      <c r="C81" s="312"/>
      <c r="D81" s="125">
        <v>0.39068944808515976</v>
      </c>
      <c r="E81" s="143">
        <v>592</v>
      </c>
      <c r="F81" s="144">
        <v>597</v>
      </c>
      <c r="G81" s="144">
        <v>605</v>
      </c>
      <c r="H81" s="144">
        <v>622</v>
      </c>
      <c r="I81" s="145">
        <v>634</v>
      </c>
      <c r="J81" s="143">
        <v>-42</v>
      </c>
      <c r="K81" s="146">
        <v>-6.6246056782334382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40955</v>
      </c>
      <c r="E12" s="114">
        <v>42522</v>
      </c>
      <c r="F12" s="114">
        <v>43136</v>
      </c>
      <c r="G12" s="114">
        <v>42974</v>
      </c>
      <c r="H12" s="140">
        <v>41981</v>
      </c>
      <c r="I12" s="115">
        <v>-1026</v>
      </c>
      <c r="J12" s="116">
        <v>-2.4439627450513326</v>
      </c>
      <c r="K12"/>
      <c r="L12"/>
      <c r="M12"/>
      <c r="N12"/>
      <c r="O12"/>
      <c r="P12"/>
    </row>
    <row r="13" spans="1:16" s="110" customFormat="1" ht="14.45" customHeight="1" x14ac:dyDescent="0.2">
      <c r="A13" s="120" t="s">
        <v>105</v>
      </c>
      <c r="B13" s="119" t="s">
        <v>106</v>
      </c>
      <c r="C13" s="113">
        <v>38.115004272982539</v>
      </c>
      <c r="D13" s="115">
        <v>15610</v>
      </c>
      <c r="E13" s="114">
        <v>15972</v>
      </c>
      <c r="F13" s="114">
        <v>16174</v>
      </c>
      <c r="G13" s="114">
        <v>15997</v>
      </c>
      <c r="H13" s="140">
        <v>15562</v>
      </c>
      <c r="I13" s="115">
        <v>48</v>
      </c>
      <c r="J13" s="116">
        <v>0.30844364477573577</v>
      </c>
      <c r="K13"/>
      <c r="L13"/>
      <c r="M13"/>
      <c r="N13"/>
      <c r="O13"/>
      <c r="P13"/>
    </row>
    <row r="14" spans="1:16" s="110" customFormat="1" ht="14.45" customHeight="1" x14ac:dyDescent="0.2">
      <c r="A14" s="120"/>
      <c r="B14" s="119" t="s">
        <v>107</v>
      </c>
      <c r="C14" s="113">
        <v>61.884995727017461</v>
      </c>
      <c r="D14" s="115">
        <v>25345</v>
      </c>
      <c r="E14" s="114">
        <v>26550</v>
      </c>
      <c r="F14" s="114">
        <v>26962</v>
      </c>
      <c r="G14" s="114">
        <v>26977</v>
      </c>
      <c r="H14" s="140">
        <v>26419</v>
      </c>
      <c r="I14" s="115">
        <v>-1074</v>
      </c>
      <c r="J14" s="116">
        <v>-4.0652560657102841</v>
      </c>
      <c r="K14"/>
      <c r="L14"/>
      <c r="M14"/>
      <c r="N14"/>
      <c r="O14"/>
      <c r="P14"/>
    </row>
    <row r="15" spans="1:16" s="110" customFormat="1" ht="14.45" customHeight="1" x14ac:dyDescent="0.2">
      <c r="A15" s="118" t="s">
        <v>105</v>
      </c>
      <c r="B15" s="121" t="s">
        <v>108</v>
      </c>
      <c r="C15" s="113">
        <v>15.849102673666218</v>
      </c>
      <c r="D15" s="115">
        <v>6491</v>
      </c>
      <c r="E15" s="114">
        <v>6916</v>
      </c>
      <c r="F15" s="114">
        <v>7171</v>
      </c>
      <c r="G15" s="114">
        <v>7329</v>
      </c>
      <c r="H15" s="140">
        <v>6814</v>
      </c>
      <c r="I15" s="115">
        <v>-323</v>
      </c>
      <c r="J15" s="116">
        <v>-4.7402406809509836</v>
      </c>
      <c r="K15"/>
      <c r="L15"/>
      <c r="M15"/>
      <c r="N15"/>
      <c r="O15"/>
      <c r="P15"/>
    </row>
    <row r="16" spans="1:16" s="110" customFormat="1" ht="14.45" customHeight="1" x14ac:dyDescent="0.2">
      <c r="A16" s="118"/>
      <c r="B16" s="121" t="s">
        <v>109</v>
      </c>
      <c r="C16" s="113">
        <v>46.836772066902697</v>
      </c>
      <c r="D16" s="115">
        <v>19182</v>
      </c>
      <c r="E16" s="114">
        <v>20109</v>
      </c>
      <c r="F16" s="114">
        <v>20323</v>
      </c>
      <c r="G16" s="114">
        <v>20292</v>
      </c>
      <c r="H16" s="140">
        <v>20090</v>
      </c>
      <c r="I16" s="115">
        <v>-908</v>
      </c>
      <c r="J16" s="116">
        <v>-4.5196615231458441</v>
      </c>
      <c r="K16"/>
      <c r="L16"/>
      <c r="M16"/>
      <c r="N16"/>
      <c r="O16"/>
      <c r="P16"/>
    </row>
    <row r="17" spans="1:16" s="110" customFormat="1" ht="14.45" customHeight="1" x14ac:dyDescent="0.2">
      <c r="A17" s="118"/>
      <c r="B17" s="121" t="s">
        <v>110</v>
      </c>
      <c r="C17" s="113">
        <v>20.192894640459041</v>
      </c>
      <c r="D17" s="115">
        <v>8270</v>
      </c>
      <c r="E17" s="114">
        <v>8390</v>
      </c>
      <c r="F17" s="114">
        <v>8514</v>
      </c>
      <c r="G17" s="114">
        <v>8358</v>
      </c>
      <c r="H17" s="140">
        <v>8204</v>
      </c>
      <c r="I17" s="115">
        <v>66</v>
      </c>
      <c r="J17" s="116">
        <v>0.80448561677230623</v>
      </c>
      <c r="K17"/>
      <c r="L17"/>
      <c r="M17"/>
      <c r="N17"/>
      <c r="O17"/>
      <c r="P17"/>
    </row>
    <row r="18" spans="1:16" s="110" customFormat="1" ht="14.45" customHeight="1" x14ac:dyDescent="0.2">
      <c r="A18" s="120"/>
      <c r="B18" s="121" t="s">
        <v>111</v>
      </c>
      <c r="C18" s="113">
        <v>17.121230618972042</v>
      </c>
      <c r="D18" s="115">
        <v>7012</v>
      </c>
      <c r="E18" s="114">
        <v>7107</v>
      </c>
      <c r="F18" s="114">
        <v>7128</v>
      </c>
      <c r="G18" s="114">
        <v>6995</v>
      </c>
      <c r="H18" s="140">
        <v>6873</v>
      </c>
      <c r="I18" s="115">
        <v>139</v>
      </c>
      <c r="J18" s="116">
        <v>2.0224065182598574</v>
      </c>
      <c r="K18"/>
      <c r="L18"/>
      <c r="M18"/>
      <c r="N18"/>
      <c r="O18"/>
      <c r="P18"/>
    </row>
    <row r="19" spans="1:16" s="110" customFormat="1" ht="14.45" customHeight="1" x14ac:dyDescent="0.2">
      <c r="A19" s="120"/>
      <c r="B19" s="121" t="s">
        <v>112</v>
      </c>
      <c r="C19" s="113">
        <v>1.5431571236723234</v>
      </c>
      <c r="D19" s="115">
        <v>632</v>
      </c>
      <c r="E19" s="114">
        <v>620</v>
      </c>
      <c r="F19" s="114">
        <v>667</v>
      </c>
      <c r="G19" s="114">
        <v>618</v>
      </c>
      <c r="H19" s="140">
        <v>614</v>
      </c>
      <c r="I19" s="115">
        <v>18</v>
      </c>
      <c r="J19" s="116">
        <v>2.9315960912052117</v>
      </c>
      <c r="K19"/>
      <c r="L19"/>
      <c r="M19"/>
      <c r="N19"/>
      <c r="O19"/>
      <c r="P19"/>
    </row>
    <row r="20" spans="1:16" s="110" customFormat="1" ht="14.45" customHeight="1" x14ac:dyDescent="0.2">
      <c r="A20" s="120" t="s">
        <v>113</v>
      </c>
      <c r="B20" s="119" t="s">
        <v>116</v>
      </c>
      <c r="C20" s="113">
        <v>88.873153461115862</v>
      </c>
      <c r="D20" s="115">
        <v>36398</v>
      </c>
      <c r="E20" s="114">
        <v>37810</v>
      </c>
      <c r="F20" s="114">
        <v>38394</v>
      </c>
      <c r="G20" s="114">
        <v>38332</v>
      </c>
      <c r="H20" s="140">
        <v>37505</v>
      </c>
      <c r="I20" s="115">
        <v>-1107</v>
      </c>
      <c r="J20" s="116">
        <v>-2.9516064524730035</v>
      </c>
      <c r="K20"/>
      <c r="L20"/>
      <c r="M20"/>
      <c r="N20"/>
      <c r="O20"/>
      <c r="P20"/>
    </row>
    <row r="21" spans="1:16" s="110" customFormat="1" ht="14.45" customHeight="1" x14ac:dyDescent="0.2">
      <c r="A21" s="123"/>
      <c r="B21" s="124" t="s">
        <v>117</v>
      </c>
      <c r="C21" s="125">
        <v>10.872909290684898</v>
      </c>
      <c r="D21" s="143">
        <v>4453</v>
      </c>
      <c r="E21" s="144">
        <v>4608</v>
      </c>
      <c r="F21" s="144">
        <v>4630</v>
      </c>
      <c r="G21" s="144">
        <v>4531</v>
      </c>
      <c r="H21" s="145">
        <v>4375</v>
      </c>
      <c r="I21" s="143">
        <v>78</v>
      </c>
      <c r="J21" s="146">
        <v>1.7828571428571429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470357</v>
      </c>
      <c r="E23" s="114">
        <v>489426</v>
      </c>
      <c r="F23" s="114">
        <v>493608</v>
      </c>
      <c r="G23" s="114">
        <v>494508</v>
      </c>
      <c r="H23" s="140">
        <v>487194</v>
      </c>
      <c r="I23" s="115">
        <v>-16837</v>
      </c>
      <c r="J23" s="116">
        <v>-3.4559128396490926</v>
      </c>
      <c r="K23"/>
      <c r="L23"/>
      <c r="M23"/>
      <c r="N23"/>
      <c r="O23"/>
      <c r="P23"/>
    </row>
    <row r="24" spans="1:16" s="110" customFormat="1" ht="14.45" customHeight="1" x14ac:dyDescent="0.2">
      <c r="A24" s="120" t="s">
        <v>105</v>
      </c>
      <c r="B24" s="119" t="s">
        <v>106</v>
      </c>
      <c r="C24" s="113">
        <v>40.426739689214791</v>
      </c>
      <c r="D24" s="115">
        <v>190150</v>
      </c>
      <c r="E24" s="114">
        <v>196287</v>
      </c>
      <c r="F24" s="114">
        <v>197849</v>
      </c>
      <c r="G24" s="114">
        <v>197290</v>
      </c>
      <c r="H24" s="140">
        <v>194372</v>
      </c>
      <c r="I24" s="115">
        <v>-4222</v>
      </c>
      <c r="J24" s="116">
        <v>-2.1721235568909103</v>
      </c>
      <c r="K24"/>
      <c r="L24"/>
      <c r="M24"/>
      <c r="N24"/>
      <c r="O24"/>
      <c r="P24"/>
    </row>
    <row r="25" spans="1:16" s="110" customFormat="1" ht="14.45" customHeight="1" x14ac:dyDescent="0.2">
      <c r="A25" s="120"/>
      <c r="B25" s="119" t="s">
        <v>107</v>
      </c>
      <c r="C25" s="113">
        <v>59.573260310785209</v>
      </c>
      <c r="D25" s="115">
        <v>280207</v>
      </c>
      <c r="E25" s="114">
        <v>293139</v>
      </c>
      <c r="F25" s="114">
        <v>295759</v>
      </c>
      <c r="G25" s="114">
        <v>297218</v>
      </c>
      <c r="H25" s="140">
        <v>292822</v>
      </c>
      <c r="I25" s="115">
        <v>-12615</v>
      </c>
      <c r="J25" s="116">
        <v>-4.3080779449631521</v>
      </c>
      <c r="K25"/>
      <c r="L25"/>
      <c r="M25"/>
      <c r="N25"/>
      <c r="O25"/>
      <c r="P25"/>
    </row>
    <row r="26" spans="1:16" s="110" customFormat="1" ht="14.45" customHeight="1" x14ac:dyDescent="0.2">
      <c r="A26" s="118" t="s">
        <v>105</v>
      </c>
      <c r="B26" s="121" t="s">
        <v>108</v>
      </c>
      <c r="C26" s="113">
        <v>16.785760603116355</v>
      </c>
      <c r="D26" s="115">
        <v>78953</v>
      </c>
      <c r="E26" s="114">
        <v>84347</v>
      </c>
      <c r="F26" s="114">
        <v>85552</v>
      </c>
      <c r="G26" s="114">
        <v>87910</v>
      </c>
      <c r="H26" s="140">
        <v>84635</v>
      </c>
      <c r="I26" s="115">
        <v>-5682</v>
      </c>
      <c r="J26" s="116">
        <v>-6.7135345897087495</v>
      </c>
      <c r="K26"/>
      <c r="L26"/>
      <c r="M26"/>
      <c r="N26"/>
      <c r="O26"/>
      <c r="P26"/>
    </row>
    <row r="27" spans="1:16" s="110" customFormat="1" ht="14.45" customHeight="1" x14ac:dyDescent="0.2">
      <c r="A27" s="118"/>
      <c r="B27" s="121" t="s">
        <v>109</v>
      </c>
      <c r="C27" s="113">
        <v>46.5004241459147</v>
      </c>
      <c r="D27" s="115">
        <v>218718</v>
      </c>
      <c r="E27" s="114">
        <v>228807</v>
      </c>
      <c r="F27" s="114">
        <v>231217</v>
      </c>
      <c r="G27" s="114">
        <v>231109</v>
      </c>
      <c r="H27" s="140">
        <v>229687</v>
      </c>
      <c r="I27" s="115">
        <v>-10969</v>
      </c>
      <c r="J27" s="116">
        <v>-4.7756294435470883</v>
      </c>
      <c r="K27"/>
      <c r="L27"/>
      <c r="M27"/>
      <c r="N27"/>
      <c r="O27"/>
      <c r="P27"/>
    </row>
    <row r="28" spans="1:16" s="110" customFormat="1" ht="14.45" customHeight="1" x14ac:dyDescent="0.2">
      <c r="A28" s="118"/>
      <c r="B28" s="121" t="s">
        <v>110</v>
      </c>
      <c r="C28" s="113">
        <v>20.320947705678879</v>
      </c>
      <c r="D28" s="115">
        <v>95581</v>
      </c>
      <c r="E28" s="114">
        <v>97355</v>
      </c>
      <c r="F28" s="114">
        <v>98122</v>
      </c>
      <c r="G28" s="114">
        <v>97824</v>
      </c>
      <c r="H28" s="140">
        <v>96763</v>
      </c>
      <c r="I28" s="115">
        <v>-1182</v>
      </c>
      <c r="J28" s="116">
        <v>-1.2215412916093962</v>
      </c>
      <c r="K28"/>
      <c r="L28"/>
      <c r="M28"/>
      <c r="N28"/>
      <c r="O28"/>
      <c r="P28"/>
    </row>
    <row r="29" spans="1:16" s="110" customFormat="1" ht="14.45" customHeight="1" x14ac:dyDescent="0.2">
      <c r="A29" s="118"/>
      <c r="B29" s="121" t="s">
        <v>111</v>
      </c>
      <c r="C29" s="113">
        <v>16.392654940821547</v>
      </c>
      <c r="D29" s="115">
        <v>77104</v>
      </c>
      <c r="E29" s="114">
        <v>78916</v>
      </c>
      <c r="F29" s="114">
        <v>78717</v>
      </c>
      <c r="G29" s="114">
        <v>77665</v>
      </c>
      <c r="H29" s="140">
        <v>76109</v>
      </c>
      <c r="I29" s="115">
        <v>995</v>
      </c>
      <c r="J29" s="116">
        <v>1.3073355319344624</v>
      </c>
      <c r="K29"/>
      <c r="L29"/>
      <c r="M29"/>
      <c r="N29"/>
      <c r="O29"/>
      <c r="P29"/>
    </row>
    <row r="30" spans="1:16" s="110" customFormat="1" ht="14.45" customHeight="1" x14ac:dyDescent="0.2">
      <c r="A30" s="120"/>
      <c r="B30" s="121" t="s">
        <v>112</v>
      </c>
      <c r="C30" s="113">
        <v>1.5739108804588855</v>
      </c>
      <c r="D30" s="115">
        <v>7403</v>
      </c>
      <c r="E30" s="114">
        <v>7595</v>
      </c>
      <c r="F30" s="114">
        <v>8004</v>
      </c>
      <c r="G30" s="114">
        <v>6991</v>
      </c>
      <c r="H30" s="140">
        <v>6849</v>
      </c>
      <c r="I30" s="115">
        <v>554</v>
      </c>
      <c r="J30" s="116">
        <v>8.0887720835158419</v>
      </c>
      <c r="K30"/>
      <c r="L30"/>
      <c r="M30"/>
      <c r="N30"/>
      <c r="O30"/>
      <c r="P30"/>
    </row>
    <row r="31" spans="1:16" s="110" customFormat="1" ht="14.45" customHeight="1" x14ac:dyDescent="0.2">
      <c r="A31" s="120" t="s">
        <v>113</v>
      </c>
      <c r="B31" s="119" t="s">
        <v>116</v>
      </c>
      <c r="C31" s="113">
        <v>88.523610789251563</v>
      </c>
      <c r="D31" s="115">
        <v>416377</v>
      </c>
      <c r="E31" s="114">
        <v>433275</v>
      </c>
      <c r="F31" s="114">
        <v>437742</v>
      </c>
      <c r="G31" s="114">
        <v>439328</v>
      </c>
      <c r="H31" s="140">
        <v>433581</v>
      </c>
      <c r="I31" s="115">
        <v>-17204</v>
      </c>
      <c r="J31" s="116">
        <v>-3.9678860466671741</v>
      </c>
      <c r="K31"/>
      <c r="L31"/>
      <c r="M31"/>
      <c r="N31"/>
      <c r="O31"/>
      <c r="P31"/>
    </row>
    <row r="32" spans="1:16" s="110" customFormat="1" ht="14.45" customHeight="1" x14ac:dyDescent="0.2">
      <c r="A32" s="123"/>
      <c r="B32" s="124" t="s">
        <v>117</v>
      </c>
      <c r="C32" s="125">
        <v>11.288659465044637</v>
      </c>
      <c r="D32" s="143">
        <v>53097</v>
      </c>
      <c r="E32" s="144">
        <v>55234</v>
      </c>
      <c r="F32" s="144">
        <v>54957</v>
      </c>
      <c r="G32" s="144">
        <v>54276</v>
      </c>
      <c r="H32" s="145">
        <v>52739</v>
      </c>
      <c r="I32" s="143">
        <v>358</v>
      </c>
      <c r="J32" s="146">
        <v>0.67881453952482984</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44655</v>
      </c>
      <c r="E56" s="114">
        <v>46324</v>
      </c>
      <c r="F56" s="114">
        <v>46897</v>
      </c>
      <c r="G56" s="114">
        <v>46907</v>
      </c>
      <c r="H56" s="140">
        <v>45899</v>
      </c>
      <c r="I56" s="115">
        <v>-1244</v>
      </c>
      <c r="J56" s="116">
        <v>-2.7102986993180678</v>
      </c>
      <c r="K56"/>
      <c r="L56"/>
      <c r="M56"/>
      <c r="N56"/>
      <c r="O56"/>
      <c r="P56"/>
    </row>
    <row r="57" spans="1:16" s="110" customFormat="1" ht="14.45" customHeight="1" x14ac:dyDescent="0.2">
      <c r="A57" s="120" t="s">
        <v>105</v>
      </c>
      <c r="B57" s="119" t="s">
        <v>106</v>
      </c>
      <c r="C57" s="113">
        <v>38.351808308140185</v>
      </c>
      <c r="D57" s="115">
        <v>17126</v>
      </c>
      <c r="E57" s="114">
        <v>17555</v>
      </c>
      <c r="F57" s="114">
        <v>17729</v>
      </c>
      <c r="G57" s="114">
        <v>17614</v>
      </c>
      <c r="H57" s="140">
        <v>17206</v>
      </c>
      <c r="I57" s="115">
        <v>-80</v>
      </c>
      <c r="J57" s="116">
        <v>-0.4649540857840288</v>
      </c>
    </row>
    <row r="58" spans="1:16" s="110" customFormat="1" ht="14.45" customHeight="1" x14ac:dyDescent="0.2">
      <c r="A58" s="120"/>
      <c r="B58" s="119" t="s">
        <v>107</v>
      </c>
      <c r="C58" s="113">
        <v>61.648191691859815</v>
      </c>
      <c r="D58" s="115">
        <v>27529</v>
      </c>
      <c r="E58" s="114">
        <v>28769</v>
      </c>
      <c r="F58" s="114">
        <v>29168</v>
      </c>
      <c r="G58" s="114">
        <v>29293</v>
      </c>
      <c r="H58" s="140">
        <v>28693</v>
      </c>
      <c r="I58" s="115">
        <v>-1164</v>
      </c>
      <c r="J58" s="116">
        <v>-4.0567385773533617</v>
      </c>
    </row>
    <row r="59" spans="1:16" s="110" customFormat="1" ht="14.45" customHeight="1" x14ac:dyDescent="0.2">
      <c r="A59" s="118" t="s">
        <v>105</v>
      </c>
      <c r="B59" s="121" t="s">
        <v>108</v>
      </c>
      <c r="C59" s="113">
        <v>16.278132348001343</v>
      </c>
      <c r="D59" s="115">
        <v>7269</v>
      </c>
      <c r="E59" s="114">
        <v>7691</v>
      </c>
      <c r="F59" s="114">
        <v>7902</v>
      </c>
      <c r="G59" s="114">
        <v>8153</v>
      </c>
      <c r="H59" s="140">
        <v>7666</v>
      </c>
      <c r="I59" s="115">
        <v>-397</v>
      </c>
      <c r="J59" s="116">
        <v>-5.1787111922775892</v>
      </c>
    </row>
    <row r="60" spans="1:16" s="110" customFormat="1" ht="14.45" customHeight="1" x14ac:dyDescent="0.2">
      <c r="A60" s="118"/>
      <c r="B60" s="121" t="s">
        <v>109</v>
      </c>
      <c r="C60" s="113">
        <v>47.22875377897212</v>
      </c>
      <c r="D60" s="115">
        <v>21090</v>
      </c>
      <c r="E60" s="114">
        <v>22078</v>
      </c>
      <c r="F60" s="114">
        <v>22294</v>
      </c>
      <c r="G60" s="114">
        <v>22342</v>
      </c>
      <c r="H60" s="140">
        <v>22081</v>
      </c>
      <c r="I60" s="115">
        <v>-991</v>
      </c>
      <c r="J60" s="116">
        <v>-4.488021375843485</v>
      </c>
    </row>
    <row r="61" spans="1:16" s="110" customFormat="1" ht="14.45" customHeight="1" x14ac:dyDescent="0.2">
      <c r="A61" s="118"/>
      <c r="B61" s="121" t="s">
        <v>110</v>
      </c>
      <c r="C61" s="113">
        <v>19.948494009629382</v>
      </c>
      <c r="D61" s="115">
        <v>8908</v>
      </c>
      <c r="E61" s="114">
        <v>9032</v>
      </c>
      <c r="F61" s="114">
        <v>9163</v>
      </c>
      <c r="G61" s="114">
        <v>9030</v>
      </c>
      <c r="H61" s="140">
        <v>8919</v>
      </c>
      <c r="I61" s="115">
        <v>-11</v>
      </c>
      <c r="J61" s="116">
        <v>-0.12333221213140487</v>
      </c>
    </row>
    <row r="62" spans="1:16" s="110" customFormat="1" ht="14.45" customHeight="1" x14ac:dyDescent="0.2">
      <c r="A62" s="120"/>
      <c r="B62" s="121" t="s">
        <v>111</v>
      </c>
      <c r="C62" s="113">
        <v>16.544619863397156</v>
      </c>
      <c r="D62" s="115">
        <v>7388</v>
      </c>
      <c r="E62" s="114">
        <v>7523</v>
      </c>
      <c r="F62" s="114">
        <v>7538</v>
      </c>
      <c r="G62" s="114">
        <v>7382</v>
      </c>
      <c r="H62" s="140">
        <v>7233</v>
      </c>
      <c r="I62" s="115">
        <v>155</v>
      </c>
      <c r="J62" s="116">
        <v>2.1429558965850961</v>
      </c>
    </row>
    <row r="63" spans="1:16" s="110" customFormat="1" ht="14.45" customHeight="1" x14ac:dyDescent="0.2">
      <c r="A63" s="120"/>
      <c r="B63" s="121" t="s">
        <v>112</v>
      </c>
      <c r="C63" s="113">
        <v>1.5362221475758593</v>
      </c>
      <c r="D63" s="115">
        <v>686</v>
      </c>
      <c r="E63" s="114">
        <v>695</v>
      </c>
      <c r="F63" s="114">
        <v>730</v>
      </c>
      <c r="G63" s="114">
        <v>655</v>
      </c>
      <c r="H63" s="140">
        <v>652</v>
      </c>
      <c r="I63" s="115">
        <v>34</v>
      </c>
      <c r="J63" s="116">
        <v>5.2147239263803682</v>
      </c>
    </row>
    <row r="64" spans="1:16" s="110" customFormat="1" ht="14.45" customHeight="1" x14ac:dyDescent="0.2">
      <c r="A64" s="120" t="s">
        <v>113</v>
      </c>
      <c r="B64" s="119" t="s">
        <v>116</v>
      </c>
      <c r="C64" s="113">
        <v>88.843354607546743</v>
      </c>
      <c r="D64" s="115">
        <v>39673</v>
      </c>
      <c r="E64" s="114">
        <v>41199</v>
      </c>
      <c r="F64" s="114">
        <v>41747</v>
      </c>
      <c r="G64" s="114">
        <v>41833</v>
      </c>
      <c r="H64" s="140">
        <v>41001</v>
      </c>
      <c r="I64" s="115">
        <v>-1328</v>
      </c>
      <c r="J64" s="116">
        <v>-3.2389453915758151</v>
      </c>
    </row>
    <row r="65" spans="1:10" s="110" customFormat="1" ht="14.45" customHeight="1" x14ac:dyDescent="0.2">
      <c r="A65" s="123"/>
      <c r="B65" s="124" t="s">
        <v>117</v>
      </c>
      <c r="C65" s="125">
        <v>10.948382040085097</v>
      </c>
      <c r="D65" s="143">
        <v>4889</v>
      </c>
      <c r="E65" s="144">
        <v>5024</v>
      </c>
      <c r="F65" s="144">
        <v>5054</v>
      </c>
      <c r="G65" s="144">
        <v>4977</v>
      </c>
      <c r="H65" s="145">
        <v>4808</v>
      </c>
      <c r="I65" s="143">
        <v>81</v>
      </c>
      <c r="J65" s="146">
        <v>1.6846921797004992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40955</v>
      </c>
      <c r="G11" s="114">
        <v>42522</v>
      </c>
      <c r="H11" s="114">
        <v>43136</v>
      </c>
      <c r="I11" s="114">
        <v>42974</v>
      </c>
      <c r="J11" s="140">
        <v>41981</v>
      </c>
      <c r="K11" s="114">
        <v>-1026</v>
      </c>
      <c r="L11" s="116">
        <v>-2.4439627450513326</v>
      </c>
    </row>
    <row r="12" spans="1:17" s="110" customFormat="1" ht="24" customHeight="1" x14ac:dyDescent="0.2">
      <c r="A12" s="606" t="s">
        <v>185</v>
      </c>
      <c r="B12" s="607"/>
      <c r="C12" s="607"/>
      <c r="D12" s="608"/>
      <c r="E12" s="113">
        <v>38.115004272982539</v>
      </c>
      <c r="F12" s="115">
        <v>15610</v>
      </c>
      <c r="G12" s="114">
        <v>15972</v>
      </c>
      <c r="H12" s="114">
        <v>16174</v>
      </c>
      <c r="I12" s="114">
        <v>15997</v>
      </c>
      <c r="J12" s="140">
        <v>15562</v>
      </c>
      <c r="K12" s="114">
        <v>48</v>
      </c>
      <c r="L12" s="116">
        <v>0.30844364477573577</v>
      </c>
    </row>
    <row r="13" spans="1:17" s="110" customFormat="1" ht="15" customHeight="1" x14ac:dyDescent="0.2">
      <c r="A13" s="120"/>
      <c r="B13" s="609" t="s">
        <v>107</v>
      </c>
      <c r="C13" s="609"/>
      <c r="E13" s="113">
        <v>61.884995727017461</v>
      </c>
      <c r="F13" s="115">
        <v>25345</v>
      </c>
      <c r="G13" s="114">
        <v>26550</v>
      </c>
      <c r="H13" s="114">
        <v>26962</v>
      </c>
      <c r="I13" s="114">
        <v>26977</v>
      </c>
      <c r="J13" s="140">
        <v>26419</v>
      </c>
      <c r="K13" s="114">
        <v>-1074</v>
      </c>
      <c r="L13" s="116">
        <v>-4.0652560657102841</v>
      </c>
    </row>
    <row r="14" spans="1:17" s="110" customFormat="1" ht="22.5" customHeight="1" x14ac:dyDescent="0.2">
      <c r="A14" s="606" t="s">
        <v>186</v>
      </c>
      <c r="B14" s="607"/>
      <c r="C14" s="607"/>
      <c r="D14" s="608"/>
      <c r="E14" s="113">
        <v>15.849102673666218</v>
      </c>
      <c r="F14" s="115">
        <v>6491</v>
      </c>
      <c r="G14" s="114">
        <v>6916</v>
      </c>
      <c r="H14" s="114">
        <v>7171</v>
      </c>
      <c r="I14" s="114">
        <v>7329</v>
      </c>
      <c r="J14" s="140">
        <v>6814</v>
      </c>
      <c r="K14" s="114">
        <v>-323</v>
      </c>
      <c r="L14" s="116">
        <v>-4.7402406809509836</v>
      </c>
    </row>
    <row r="15" spans="1:17" s="110" customFormat="1" ht="15" customHeight="1" x14ac:dyDescent="0.2">
      <c r="A15" s="120"/>
      <c r="B15" s="119"/>
      <c r="C15" s="258" t="s">
        <v>106</v>
      </c>
      <c r="E15" s="113">
        <v>45.432136804806653</v>
      </c>
      <c r="F15" s="115">
        <v>2949</v>
      </c>
      <c r="G15" s="114">
        <v>3058</v>
      </c>
      <c r="H15" s="114">
        <v>3132</v>
      </c>
      <c r="I15" s="114">
        <v>3195</v>
      </c>
      <c r="J15" s="140">
        <v>2987</v>
      </c>
      <c r="K15" s="114">
        <v>-38</v>
      </c>
      <c r="L15" s="116">
        <v>-1.2721794442584533</v>
      </c>
    </row>
    <row r="16" spans="1:17" s="110" customFormat="1" ht="15" customHeight="1" x14ac:dyDescent="0.2">
      <c r="A16" s="120"/>
      <c r="B16" s="119"/>
      <c r="C16" s="258" t="s">
        <v>107</v>
      </c>
      <c r="E16" s="113">
        <v>54.567863195193347</v>
      </c>
      <c r="F16" s="115">
        <v>3542</v>
      </c>
      <c r="G16" s="114">
        <v>3858</v>
      </c>
      <c r="H16" s="114">
        <v>4039</v>
      </c>
      <c r="I16" s="114">
        <v>4134</v>
      </c>
      <c r="J16" s="140">
        <v>3827</v>
      </c>
      <c r="K16" s="114">
        <v>-285</v>
      </c>
      <c r="L16" s="116">
        <v>-7.4470864907238044</v>
      </c>
    </row>
    <row r="17" spans="1:12" s="110" customFormat="1" ht="15" customHeight="1" x14ac:dyDescent="0.2">
      <c r="A17" s="120"/>
      <c r="B17" s="121" t="s">
        <v>109</v>
      </c>
      <c r="C17" s="258"/>
      <c r="E17" s="113">
        <v>46.836772066902697</v>
      </c>
      <c r="F17" s="115">
        <v>19182</v>
      </c>
      <c r="G17" s="114">
        <v>20109</v>
      </c>
      <c r="H17" s="114">
        <v>20323</v>
      </c>
      <c r="I17" s="114">
        <v>20292</v>
      </c>
      <c r="J17" s="140">
        <v>20090</v>
      </c>
      <c r="K17" s="114">
        <v>-908</v>
      </c>
      <c r="L17" s="116">
        <v>-4.5196615231458441</v>
      </c>
    </row>
    <row r="18" spans="1:12" s="110" customFormat="1" ht="15" customHeight="1" x14ac:dyDescent="0.2">
      <c r="A18" s="120"/>
      <c r="B18" s="119"/>
      <c r="C18" s="258" t="s">
        <v>106</v>
      </c>
      <c r="E18" s="113">
        <v>33.646126576999272</v>
      </c>
      <c r="F18" s="115">
        <v>6454</v>
      </c>
      <c r="G18" s="114">
        <v>6674</v>
      </c>
      <c r="H18" s="114">
        <v>6690</v>
      </c>
      <c r="I18" s="114">
        <v>6569</v>
      </c>
      <c r="J18" s="140">
        <v>6459</v>
      </c>
      <c r="K18" s="114">
        <v>-5</v>
      </c>
      <c r="L18" s="116">
        <v>-7.7411363988233478E-2</v>
      </c>
    </row>
    <row r="19" spans="1:12" s="110" customFormat="1" ht="15" customHeight="1" x14ac:dyDescent="0.2">
      <c r="A19" s="120"/>
      <c r="B19" s="119"/>
      <c r="C19" s="258" t="s">
        <v>107</v>
      </c>
      <c r="E19" s="113">
        <v>66.353873423000735</v>
      </c>
      <c r="F19" s="115">
        <v>12728</v>
      </c>
      <c r="G19" s="114">
        <v>13435</v>
      </c>
      <c r="H19" s="114">
        <v>13633</v>
      </c>
      <c r="I19" s="114">
        <v>13723</v>
      </c>
      <c r="J19" s="140">
        <v>13631</v>
      </c>
      <c r="K19" s="114">
        <v>-903</v>
      </c>
      <c r="L19" s="116">
        <v>-6.6246056782334382</v>
      </c>
    </row>
    <row r="20" spans="1:12" s="110" customFormat="1" ht="15" customHeight="1" x14ac:dyDescent="0.2">
      <c r="A20" s="120"/>
      <c r="B20" s="121" t="s">
        <v>110</v>
      </c>
      <c r="C20" s="258"/>
      <c r="E20" s="113">
        <v>20.192894640459041</v>
      </c>
      <c r="F20" s="115">
        <v>8270</v>
      </c>
      <c r="G20" s="114">
        <v>8390</v>
      </c>
      <c r="H20" s="114">
        <v>8514</v>
      </c>
      <c r="I20" s="114">
        <v>8358</v>
      </c>
      <c r="J20" s="140">
        <v>8204</v>
      </c>
      <c r="K20" s="114">
        <v>66</v>
      </c>
      <c r="L20" s="116">
        <v>0.80448561677230623</v>
      </c>
    </row>
    <row r="21" spans="1:12" s="110" customFormat="1" ht="15" customHeight="1" x14ac:dyDescent="0.2">
      <c r="A21" s="120"/>
      <c r="B21" s="119"/>
      <c r="C21" s="258" t="s">
        <v>106</v>
      </c>
      <c r="E21" s="113">
        <v>32.539298669891174</v>
      </c>
      <c r="F21" s="115">
        <v>2691</v>
      </c>
      <c r="G21" s="114">
        <v>2710</v>
      </c>
      <c r="H21" s="114">
        <v>2793</v>
      </c>
      <c r="I21" s="114">
        <v>2721</v>
      </c>
      <c r="J21" s="140">
        <v>2666</v>
      </c>
      <c r="K21" s="114">
        <v>25</v>
      </c>
      <c r="L21" s="116">
        <v>0.93773443360840214</v>
      </c>
    </row>
    <row r="22" spans="1:12" s="110" customFormat="1" ht="15" customHeight="1" x14ac:dyDescent="0.2">
      <c r="A22" s="120"/>
      <c r="B22" s="119"/>
      <c r="C22" s="258" t="s">
        <v>107</v>
      </c>
      <c r="E22" s="113">
        <v>67.460701330108833</v>
      </c>
      <c r="F22" s="115">
        <v>5579</v>
      </c>
      <c r="G22" s="114">
        <v>5680</v>
      </c>
      <c r="H22" s="114">
        <v>5721</v>
      </c>
      <c r="I22" s="114">
        <v>5637</v>
      </c>
      <c r="J22" s="140">
        <v>5538</v>
      </c>
      <c r="K22" s="114">
        <v>41</v>
      </c>
      <c r="L22" s="116">
        <v>0.74033947273383893</v>
      </c>
    </row>
    <row r="23" spans="1:12" s="110" customFormat="1" ht="15" customHeight="1" x14ac:dyDescent="0.2">
      <c r="A23" s="120"/>
      <c r="B23" s="121" t="s">
        <v>111</v>
      </c>
      <c r="C23" s="258"/>
      <c r="E23" s="113">
        <v>17.121230618972042</v>
      </c>
      <c r="F23" s="115">
        <v>7012</v>
      </c>
      <c r="G23" s="114">
        <v>7107</v>
      </c>
      <c r="H23" s="114">
        <v>7128</v>
      </c>
      <c r="I23" s="114">
        <v>6995</v>
      </c>
      <c r="J23" s="140">
        <v>6873</v>
      </c>
      <c r="K23" s="114">
        <v>139</v>
      </c>
      <c r="L23" s="116">
        <v>2.0224065182598574</v>
      </c>
    </row>
    <row r="24" spans="1:12" s="110" customFormat="1" ht="15" customHeight="1" x14ac:dyDescent="0.2">
      <c r="A24" s="120"/>
      <c r="B24" s="119"/>
      <c r="C24" s="258" t="s">
        <v>106</v>
      </c>
      <c r="E24" s="113">
        <v>50.142612664004567</v>
      </c>
      <c r="F24" s="115">
        <v>3516</v>
      </c>
      <c r="G24" s="114">
        <v>3530</v>
      </c>
      <c r="H24" s="114">
        <v>3559</v>
      </c>
      <c r="I24" s="114">
        <v>3512</v>
      </c>
      <c r="J24" s="140">
        <v>3450</v>
      </c>
      <c r="K24" s="114">
        <v>66</v>
      </c>
      <c r="L24" s="116">
        <v>1.9130434782608696</v>
      </c>
    </row>
    <row r="25" spans="1:12" s="110" customFormat="1" ht="15" customHeight="1" x14ac:dyDescent="0.2">
      <c r="A25" s="120"/>
      <c r="B25" s="119"/>
      <c r="C25" s="258" t="s">
        <v>107</v>
      </c>
      <c r="E25" s="113">
        <v>49.857387335995433</v>
      </c>
      <c r="F25" s="115">
        <v>3496</v>
      </c>
      <c r="G25" s="114">
        <v>3577</v>
      </c>
      <c r="H25" s="114">
        <v>3569</v>
      </c>
      <c r="I25" s="114">
        <v>3483</v>
      </c>
      <c r="J25" s="140">
        <v>3423</v>
      </c>
      <c r="K25" s="114">
        <v>73</v>
      </c>
      <c r="L25" s="116">
        <v>2.1326321939818871</v>
      </c>
    </row>
    <row r="26" spans="1:12" s="110" customFormat="1" ht="15" customHeight="1" x14ac:dyDescent="0.2">
      <c r="A26" s="120"/>
      <c r="C26" s="121" t="s">
        <v>187</v>
      </c>
      <c r="D26" s="110" t="s">
        <v>188</v>
      </c>
      <c r="E26" s="113">
        <v>1.5431571236723234</v>
      </c>
      <c r="F26" s="115">
        <v>632</v>
      </c>
      <c r="G26" s="114">
        <v>620</v>
      </c>
      <c r="H26" s="114">
        <v>667</v>
      </c>
      <c r="I26" s="114">
        <v>618</v>
      </c>
      <c r="J26" s="140">
        <v>614</v>
      </c>
      <c r="K26" s="114">
        <v>18</v>
      </c>
      <c r="L26" s="116">
        <v>2.9315960912052117</v>
      </c>
    </row>
    <row r="27" spans="1:12" s="110" customFormat="1" ht="15" customHeight="1" x14ac:dyDescent="0.2">
      <c r="A27" s="120"/>
      <c r="B27" s="119"/>
      <c r="D27" s="259" t="s">
        <v>106</v>
      </c>
      <c r="E27" s="113">
        <v>43.354430379746837</v>
      </c>
      <c r="F27" s="115">
        <v>274</v>
      </c>
      <c r="G27" s="114">
        <v>276</v>
      </c>
      <c r="H27" s="114">
        <v>292</v>
      </c>
      <c r="I27" s="114">
        <v>292</v>
      </c>
      <c r="J27" s="140">
        <v>280</v>
      </c>
      <c r="K27" s="114">
        <v>-6</v>
      </c>
      <c r="L27" s="116">
        <v>-2.1428571428571428</v>
      </c>
    </row>
    <row r="28" spans="1:12" s="110" customFormat="1" ht="15" customHeight="1" x14ac:dyDescent="0.2">
      <c r="A28" s="120"/>
      <c r="B28" s="119"/>
      <c r="D28" s="259" t="s">
        <v>107</v>
      </c>
      <c r="E28" s="113">
        <v>56.645569620253163</v>
      </c>
      <c r="F28" s="115">
        <v>358</v>
      </c>
      <c r="G28" s="114">
        <v>344</v>
      </c>
      <c r="H28" s="114">
        <v>375</v>
      </c>
      <c r="I28" s="114">
        <v>326</v>
      </c>
      <c r="J28" s="140">
        <v>334</v>
      </c>
      <c r="K28" s="114">
        <v>24</v>
      </c>
      <c r="L28" s="116">
        <v>7.1856287425149699</v>
      </c>
    </row>
    <row r="29" spans="1:12" s="110" customFormat="1" ht="24" customHeight="1" x14ac:dyDescent="0.2">
      <c r="A29" s="606" t="s">
        <v>189</v>
      </c>
      <c r="B29" s="607"/>
      <c r="C29" s="607"/>
      <c r="D29" s="608"/>
      <c r="E29" s="113">
        <v>88.873153461115862</v>
      </c>
      <c r="F29" s="115">
        <v>36398</v>
      </c>
      <c r="G29" s="114">
        <v>37810</v>
      </c>
      <c r="H29" s="114">
        <v>38394</v>
      </c>
      <c r="I29" s="114">
        <v>38332</v>
      </c>
      <c r="J29" s="140">
        <v>37505</v>
      </c>
      <c r="K29" s="114">
        <v>-1107</v>
      </c>
      <c r="L29" s="116">
        <v>-2.9516064524730035</v>
      </c>
    </row>
    <row r="30" spans="1:12" s="110" customFormat="1" ht="15" customHeight="1" x14ac:dyDescent="0.2">
      <c r="A30" s="120"/>
      <c r="B30" s="119"/>
      <c r="C30" s="258" t="s">
        <v>106</v>
      </c>
      <c r="E30" s="113">
        <v>38.079015330512668</v>
      </c>
      <c r="F30" s="115">
        <v>13860</v>
      </c>
      <c r="G30" s="114">
        <v>14173</v>
      </c>
      <c r="H30" s="114">
        <v>14380</v>
      </c>
      <c r="I30" s="114">
        <v>14276</v>
      </c>
      <c r="J30" s="140">
        <v>13889</v>
      </c>
      <c r="K30" s="114">
        <v>-29</v>
      </c>
      <c r="L30" s="116">
        <v>-0.20879832961336309</v>
      </c>
    </row>
    <row r="31" spans="1:12" s="110" customFormat="1" ht="15" customHeight="1" x14ac:dyDescent="0.2">
      <c r="A31" s="120"/>
      <c r="B31" s="119"/>
      <c r="C31" s="258" t="s">
        <v>107</v>
      </c>
      <c r="E31" s="113">
        <v>61.920984669487332</v>
      </c>
      <c r="F31" s="115">
        <v>22538</v>
      </c>
      <c r="G31" s="114">
        <v>23637</v>
      </c>
      <c r="H31" s="114">
        <v>24014</v>
      </c>
      <c r="I31" s="114">
        <v>24056</v>
      </c>
      <c r="J31" s="140">
        <v>23616</v>
      </c>
      <c r="K31" s="114">
        <v>-1078</v>
      </c>
      <c r="L31" s="116">
        <v>-4.5647018970189706</v>
      </c>
    </row>
    <row r="32" spans="1:12" s="110" customFormat="1" ht="15" customHeight="1" x14ac:dyDescent="0.2">
      <c r="A32" s="120"/>
      <c r="B32" s="119" t="s">
        <v>117</v>
      </c>
      <c r="C32" s="258"/>
      <c r="E32" s="113">
        <v>10.872909290684898</v>
      </c>
      <c r="F32" s="114">
        <v>4453</v>
      </c>
      <c r="G32" s="114">
        <v>4608</v>
      </c>
      <c r="H32" s="114">
        <v>4630</v>
      </c>
      <c r="I32" s="114">
        <v>4531</v>
      </c>
      <c r="J32" s="140">
        <v>4375</v>
      </c>
      <c r="K32" s="114">
        <v>78</v>
      </c>
      <c r="L32" s="116">
        <v>1.7828571428571429</v>
      </c>
    </row>
    <row r="33" spans="1:12" s="110" customFormat="1" ht="15" customHeight="1" x14ac:dyDescent="0.2">
      <c r="A33" s="120"/>
      <c r="B33" s="119"/>
      <c r="C33" s="258" t="s">
        <v>106</v>
      </c>
      <c r="E33" s="113">
        <v>38.603188861441723</v>
      </c>
      <c r="F33" s="114">
        <v>1719</v>
      </c>
      <c r="G33" s="114">
        <v>1766</v>
      </c>
      <c r="H33" s="114">
        <v>1762</v>
      </c>
      <c r="I33" s="114">
        <v>1688</v>
      </c>
      <c r="J33" s="140">
        <v>1643</v>
      </c>
      <c r="K33" s="114">
        <v>76</v>
      </c>
      <c r="L33" s="116">
        <v>4.6256847230675593</v>
      </c>
    </row>
    <row r="34" spans="1:12" s="110" customFormat="1" ht="15" customHeight="1" x14ac:dyDescent="0.2">
      <c r="A34" s="120"/>
      <c r="B34" s="119"/>
      <c r="C34" s="258" t="s">
        <v>107</v>
      </c>
      <c r="E34" s="113">
        <v>61.396811138558277</v>
      </c>
      <c r="F34" s="114">
        <v>2734</v>
      </c>
      <c r="G34" s="114">
        <v>2842</v>
      </c>
      <c r="H34" s="114">
        <v>2868</v>
      </c>
      <c r="I34" s="114">
        <v>2843</v>
      </c>
      <c r="J34" s="140">
        <v>2732</v>
      </c>
      <c r="K34" s="114">
        <v>2</v>
      </c>
      <c r="L34" s="116">
        <v>7.320644216691069E-2</v>
      </c>
    </row>
    <row r="35" spans="1:12" s="110" customFormat="1" ht="24" customHeight="1" x14ac:dyDescent="0.2">
      <c r="A35" s="606" t="s">
        <v>192</v>
      </c>
      <c r="B35" s="607"/>
      <c r="C35" s="607"/>
      <c r="D35" s="608"/>
      <c r="E35" s="113">
        <v>19.145403491637161</v>
      </c>
      <c r="F35" s="114">
        <v>7841</v>
      </c>
      <c r="G35" s="114">
        <v>8204</v>
      </c>
      <c r="H35" s="114">
        <v>8377</v>
      </c>
      <c r="I35" s="114">
        <v>8542</v>
      </c>
      <c r="J35" s="114">
        <v>8098</v>
      </c>
      <c r="K35" s="318">
        <v>-257</v>
      </c>
      <c r="L35" s="319">
        <v>-3.1736231168189675</v>
      </c>
    </row>
    <row r="36" spans="1:12" s="110" customFormat="1" ht="15" customHeight="1" x14ac:dyDescent="0.2">
      <c r="A36" s="120"/>
      <c r="B36" s="119"/>
      <c r="C36" s="258" t="s">
        <v>106</v>
      </c>
      <c r="E36" s="113">
        <v>38.451728095906134</v>
      </c>
      <c r="F36" s="114">
        <v>3015</v>
      </c>
      <c r="G36" s="114">
        <v>3086</v>
      </c>
      <c r="H36" s="114">
        <v>3157</v>
      </c>
      <c r="I36" s="114">
        <v>3213</v>
      </c>
      <c r="J36" s="114">
        <v>2999</v>
      </c>
      <c r="K36" s="318">
        <v>16</v>
      </c>
      <c r="L36" s="116">
        <v>0.53351117039013007</v>
      </c>
    </row>
    <row r="37" spans="1:12" s="110" customFormat="1" ht="15" customHeight="1" x14ac:dyDescent="0.2">
      <c r="A37" s="120"/>
      <c r="B37" s="119"/>
      <c r="C37" s="258" t="s">
        <v>107</v>
      </c>
      <c r="E37" s="113">
        <v>61.548271904093866</v>
      </c>
      <c r="F37" s="114">
        <v>4826</v>
      </c>
      <c r="G37" s="114">
        <v>5118</v>
      </c>
      <c r="H37" s="114">
        <v>5220</v>
      </c>
      <c r="I37" s="114">
        <v>5329</v>
      </c>
      <c r="J37" s="140">
        <v>5099</v>
      </c>
      <c r="K37" s="114">
        <v>-273</v>
      </c>
      <c r="L37" s="116">
        <v>-5.3539909786232593</v>
      </c>
    </row>
    <row r="38" spans="1:12" s="110" customFormat="1" ht="15" customHeight="1" x14ac:dyDescent="0.2">
      <c r="A38" s="120"/>
      <c r="B38" s="119" t="s">
        <v>329</v>
      </c>
      <c r="C38" s="258"/>
      <c r="E38" s="113">
        <v>55.490172140153824</v>
      </c>
      <c r="F38" s="114">
        <v>22726</v>
      </c>
      <c r="G38" s="114">
        <v>23434</v>
      </c>
      <c r="H38" s="114">
        <v>23693</v>
      </c>
      <c r="I38" s="114">
        <v>23435</v>
      </c>
      <c r="J38" s="140">
        <v>23025</v>
      </c>
      <c r="K38" s="114">
        <v>-299</v>
      </c>
      <c r="L38" s="116">
        <v>-1.2985884907709011</v>
      </c>
    </row>
    <row r="39" spans="1:12" s="110" customFormat="1" ht="15" customHeight="1" x14ac:dyDescent="0.2">
      <c r="A39" s="120"/>
      <c r="B39" s="119"/>
      <c r="C39" s="258" t="s">
        <v>106</v>
      </c>
      <c r="E39" s="113">
        <v>38.783771891225911</v>
      </c>
      <c r="F39" s="115">
        <v>8814</v>
      </c>
      <c r="G39" s="114">
        <v>8983</v>
      </c>
      <c r="H39" s="114">
        <v>9060</v>
      </c>
      <c r="I39" s="114">
        <v>8895</v>
      </c>
      <c r="J39" s="140">
        <v>8720</v>
      </c>
      <c r="K39" s="114">
        <v>94</v>
      </c>
      <c r="L39" s="116">
        <v>1.0779816513761469</v>
      </c>
    </row>
    <row r="40" spans="1:12" s="110" customFormat="1" ht="15" customHeight="1" x14ac:dyDescent="0.2">
      <c r="A40" s="120"/>
      <c r="B40" s="119"/>
      <c r="C40" s="258" t="s">
        <v>107</v>
      </c>
      <c r="E40" s="113">
        <v>61.216228108774089</v>
      </c>
      <c r="F40" s="115">
        <v>13912</v>
      </c>
      <c r="G40" s="114">
        <v>14451</v>
      </c>
      <c r="H40" s="114">
        <v>14633</v>
      </c>
      <c r="I40" s="114">
        <v>14540</v>
      </c>
      <c r="J40" s="140">
        <v>14305</v>
      </c>
      <c r="K40" s="114">
        <v>-393</v>
      </c>
      <c r="L40" s="116">
        <v>-2.7472911569381333</v>
      </c>
    </row>
    <row r="41" spans="1:12" s="110" customFormat="1" ht="15" customHeight="1" x14ac:dyDescent="0.2">
      <c r="A41" s="120"/>
      <c r="B41" s="320" t="s">
        <v>516</v>
      </c>
      <c r="C41" s="258"/>
      <c r="E41" s="113">
        <v>7.5521914296178734</v>
      </c>
      <c r="F41" s="115">
        <v>3093</v>
      </c>
      <c r="G41" s="114">
        <v>3155</v>
      </c>
      <c r="H41" s="114">
        <v>3108</v>
      </c>
      <c r="I41" s="114">
        <v>3089</v>
      </c>
      <c r="J41" s="140">
        <v>2969</v>
      </c>
      <c r="K41" s="114">
        <v>124</v>
      </c>
      <c r="L41" s="116">
        <v>4.176490400808353</v>
      </c>
    </row>
    <row r="42" spans="1:12" s="110" customFormat="1" ht="15" customHeight="1" x14ac:dyDescent="0.2">
      <c r="A42" s="120"/>
      <c r="B42" s="119"/>
      <c r="C42" s="268" t="s">
        <v>106</v>
      </c>
      <c r="D42" s="182"/>
      <c r="E42" s="113">
        <v>40.769479469770452</v>
      </c>
      <c r="F42" s="115">
        <v>1261</v>
      </c>
      <c r="G42" s="114">
        <v>1267</v>
      </c>
      <c r="H42" s="114">
        <v>1250</v>
      </c>
      <c r="I42" s="114">
        <v>1232</v>
      </c>
      <c r="J42" s="140">
        <v>1182</v>
      </c>
      <c r="K42" s="114">
        <v>79</v>
      </c>
      <c r="L42" s="116">
        <v>6.6835871404399327</v>
      </c>
    </row>
    <row r="43" spans="1:12" s="110" customFormat="1" ht="15" customHeight="1" x14ac:dyDescent="0.2">
      <c r="A43" s="120"/>
      <c r="B43" s="119"/>
      <c r="C43" s="268" t="s">
        <v>107</v>
      </c>
      <c r="D43" s="182"/>
      <c r="E43" s="113">
        <v>59.230520530229548</v>
      </c>
      <c r="F43" s="115">
        <v>1832</v>
      </c>
      <c r="G43" s="114">
        <v>1888</v>
      </c>
      <c r="H43" s="114">
        <v>1858</v>
      </c>
      <c r="I43" s="114">
        <v>1857</v>
      </c>
      <c r="J43" s="140">
        <v>1787</v>
      </c>
      <c r="K43" s="114">
        <v>45</v>
      </c>
      <c r="L43" s="116">
        <v>2.5181869054280916</v>
      </c>
    </row>
    <row r="44" spans="1:12" s="110" customFormat="1" ht="15" customHeight="1" x14ac:dyDescent="0.2">
      <c r="A44" s="120"/>
      <c r="B44" s="119" t="s">
        <v>205</v>
      </c>
      <c r="C44" s="268"/>
      <c r="D44" s="182"/>
      <c r="E44" s="113">
        <v>17.812232938591137</v>
      </c>
      <c r="F44" s="115">
        <v>7295</v>
      </c>
      <c r="G44" s="114">
        <v>7729</v>
      </c>
      <c r="H44" s="114">
        <v>7958</v>
      </c>
      <c r="I44" s="114">
        <v>7908</v>
      </c>
      <c r="J44" s="140">
        <v>7889</v>
      </c>
      <c r="K44" s="114">
        <v>-594</v>
      </c>
      <c r="L44" s="116">
        <v>-7.5294714158955509</v>
      </c>
    </row>
    <row r="45" spans="1:12" s="110" customFormat="1" ht="15" customHeight="1" x14ac:dyDescent="0.2">
      <c r="A45" s="120"/>
      <c r="B45" s="119"/>
      <c r="C45" s="268" t="s">
        <v>106</v>
      </c>
      <c r="D45" s="182"/>
      <c r="E45" s="113">
        <v>34.544208361891705</v>
      </c>
      <c r="F45" s="115">
        <v>2520</v>
      </c>
      <c r="G45" s="114">
        <v>2636</v>
      </c>
      <c r="H45" s="114">
        <v>2707</v>
      </c>
      <c r="I45" s="114">
        <v>2657</v>
      </c>
      <c r="J45" s="140">
        <v>2661</v>
      </c>
      <c r="K45" s="114">
        <v>-141</v>
      </c>
      <c r="L45" s="116">
        <v>-5.2987598647125145</v>
      </c>
    </row>
    <row r="46" spans="1:12" s="110" customFormat="1" ht="15" customHeight="1" x14ac:dyDescent="0.2">
      <c r="A46" s="123"/>
      <c r="B46" s="124"/>
      <c r="C46" s="260" t="s">
        <v>107</v>
      </c>
      <c r="D46" s="261"/>
      <c r="E46" s="125">
        <v>65.455791638108295</v>
      </c>
      <c r="F46" s="143">
        <v>4775</v>
      </c>
      <c r="G46" s="144">
        <v>5093</v>
      </c>
      <c r="H46" s="144">
        <v>5251</v>
      </c>
      <c r="I46" s="144">
        <v>5251</v>
      </c>
      <c r="J46" s="145">
        <v>5228</v>
      </c>
      <c r="K46" s="144">
        <v>-453</v>
      </c>
      <c r="L46" s="146">
        <v>-8.6648814078041312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40955</v>
      </c>
      <c r="E11" s="114">
        <v>42522</v>
      </c>
      <c r="F11" s="114">
        <v>43136</v>
      </c>
      <c r="G11" s="114">
        <v>42974</v>
      </c>
      <c r="H11" s="140">
        <v>41981</v>
      </c>
      <c r="I11" s="115">
        <v>-1026</v>
      </c>
      <c r="J11" s="116">
        <v>-2.4439627450513326</v>
      </c>
    </row>
    <row r="12" spans="1:15" s="110" customFormat="1" ht="24.95" customHeight="1" x14ac:dyDescent="0.2">
      <c r="A12" s="193" t="s">
        <v>132</v>
      </c>
      <c r="B12" s="194" t="s">
        <v>133</v>
      </c>
      <c r="C12" s="113">
        <v>3.3426931998534979</v>
      </c>
      <c r="D12" s="115">
        <v>1369</v>
      </c>
      <c r="E12" s="114">
        <v>1369</v>
      </c>
      <c r="F12" s="114">
        <v>1480</v>
      </c>
      <c r="G12" s="114">
        <v>1442</v>
      </c>
      <c r="H12" s="140">
        <v>1371</v>
      </c>
      <c r="I12" s="115">
        <v>-2</v>
      </c>
      <c r="J12" s="116">
        <v>-0.14587892049598833</v>
      </c>
    </row>
    <row r="13" spans="1:15" s="110" customFormat="1" ht="24.95" customHeight="1" x14ac:dyDescent="0.2">
      <c r="A13" s="193" t="s">
        <v>134</v>
      </c>
      <c r="B13" s="199" t="s">
        <v>214</v>
      </c>
      <c r="C13" s="113">
        <v>0.62995971187889144</v>
      </c>
      <c r="D13" s="115">
        <v>258</v>
      </c>
      <c r="E13" s="114">
        <v>259</v>
      </c>
      <c r="F13" s="114">
        <v>260</v>
      </c>
      <c r="G13" s="114">
        <v>281</v>
      </c>
      <c r="H13" s="140">
        <v>269</v>
      </c>
      <c r="I13" s="115">
        <v>-11</v>
      </c>
      <c r="J13" s="116">
        <v>-4.0892193308550189</v>
      </c>
    </row>
    <row r="14" spans="1:15" s="287" customFormat="1" ht="24.95" customHeight="1" x14ac:dyDescent="0.2">
      <c r="A14" s="193" t="s">
        <v>215</v>
      </c>
      <c r="B14" s="199" t="s">
        <v>137</v>
      </c>
      <c r="C14" s="113">
        <v>7.2738371383225493</v>
      </c>
      <c r="D14" s="115">
        <v>2979</v>
      </c>
      <c r="E14" s="114">
        <v>3033</v>
      </c>
      <c r="F14" s="114">
        <v>3064</v>
      </c>
      <c r="G14" s="114">
        <v>3039</v>
      </c>
      <c r="H14" s="140">
        <v>2953</v>
      </c>
      <c r="I14" s="115">
        <v>26</v>
      </c>
      <c r="J14" s="116">
        <v>0.88046054859464951</v>
      </c>
      <c r="K14" s="110"/>
      <c r="L14" s="110"/>
      <c r="M14" s="110"/>
      <c r="N14" s="110"/>
      <c r="O14" s="110"/>
    </row>
    <row r="15" spans="1:15" s="110" customFormat="1" ht="24.95" customHeight="1" x14ac:dyDescent="0.2">
      <c r="A15" s="193" t="s">
        <v>216</v>
      </c>
      <c r="B15" s="199" t="s">
        <v>217</v>
      </c>
      <c r="C15" s="113">
        <v>4.1142717616896594</v>
      </c>
      <c r="D15" s="115">
        <v>1685</v>
      </c>
      <c r="E15" s="114">
        <v>1722</v>
      </c>
      <c r="F15" s="114">
        <v>1710</v>
      </c>
      <c r="G15" s="114">
        <v>1676</v>
      </c>
      <c r="H15" s="140">
        <v>1611</v>
      </c>
      <c r="I15" s="115">
        <v>74</v>
      </c>
      <c r="J15" s="116">
        <v>4.5934202358783365</v>
      </c>
    </row>
    <row r="16" spans="1:15" s="287" customFormat="1" ht="24.95" customHeight="1" x14ac:dyDescent="0.2">
      <c r="A16" s="193" t="s">
        <v>218</v>
      </c>
      <c r="B16" s="199" t="s">
        <v>141</v>
      </c>
      <c r="C16" s="113">
        <v>2.5100720302771333</v>
      </c>
      <c r="D16" s="115">
        <v>1028</v>
      </c>
      <c r="E16" s="114">
        <v>1045</v>
      </c>
      <c r="F16" s="114">
        <v>1093</v>
      </c>
      <c r="G16" s="114">
        <v>1082</v>
      </c>
      <c r="H16" s="140">
        <v>1071</v>
      </c>
      <c r="I16" s="115">
        <v>-43</v>
      </c>
      <c r="J16" s="116">
        <v>-4.0149393090569561</v>
      </c>
      <c r="K16" s="110"/>
      <c r="L16" s="110"/>
      <c r="M16" s="110"/>
      <c r="N16" s="110"/>
      <c r="O16" s="110"/>
    </row>
    <row r="17" spans="1:15" s="110" customFormat="1" ht="24.95" customHeight="1" x14ac:dyDescent="0.2">
      <c r="A17" s="193" t="s">
        <v>142</v>
      </c>
      <c r="B17" s="199" t="s">
        <v>220</v>
      </c>
      <c r="C17" s="113">
        <v>0.64949334635575628</v>
      </c>
      <c r="D17" s="115">
        <v>266</v>
      </c>
      <c r="E17" s="114">
        <v>266</v>
      </c>
      <c r="F17" s="114">
        <v>261</v>
      </c>
      <c r="G17" s="114">
        <v>281</v>
      </c>
      <c r="H17" s="140">
        <v>271</v>
      </c>
      <c r="I17" s="115">
        <v>-5</v>
      </c>
      <c r="J17" s="116">
        <v>-1.8450184501845019</v>
      </c>
    </row>
    <row r="18" spans="1:15" s="287" customFormat="1" ht="24.95" customHeight="1" x14ac:dyDescent="0.2">
      <c r="A18" s="201" t="s">
        <v>144</v>
      </c>
      <c r="B18" s="202" t="s">
        <v>145</v>
      </c>
      <c r="C18" s="113">
        <v>4.8834086192162127</v>
      </c>
      <c r="D18" s="115">
        <v>2000</v>
      </c>
      <c r="E18" s="114">
        <v>1973</v>
      </c>
      <c r="F18" s="114">
        <v>1984</v>
      </c>
      <c r="G18" s="114">
        <v>1976</v>
      </c>
      <c r="H18" s="140">
        <v>1987</v>
      </c>
      <c r="I18" s="115">
        <v>13</v>
      </c>
      <c r="J18" s="116">
        <v>0.65425264217413182</v>
      </c>
      <c r="K18" s="110"/>
      <c r="L18" s="110"/>
      <c r="M18" s="110"/>
      <c r="N18" s="110"/>
      <c r="O18" s="110"/>
    </row>
    <row r="19" spans="1:15" s="110" customFormat="1" ht="24.95" customHeight="1" x14ac:dyDescent="0.2">
      <c r="A19" s="193" t="s">
        <v>146</v>
      </c>
      <c r="B19" s="199" t="s">
        <v>147</v>
      </c>
      <c r="C19" s="113">
        <v>16.877060188011232</v>
      </c>
      <c r="D19" s="115">
        <v>6912</v>
      </c>
      <c r="E19" s="114">
        <v>7168</v>
      </c>
      <c r="F19" s="114">
        <v>7065</v>
      </c>
      <c r="G19" s="114">
        <v>7067</v>
      </c>
      <c r="H19" s="140">
        <v>6958</v>
      </c>
      <c r="I19" s="115">
        <v>-46</v>
      </c>
      <c r="J19" s="116">
        <v>-0.6611095142282265</v>
      </c>
    </row>
    <row r="20" spans="1:15" s="287" customFormat="1" ht="24.95" customHeight="1" x14ac:dyDescent="0.2">
      <c r="A20" s="193" t="s">
        <v>148</v>
      </c>
      <c r="B20" s="199" t="s">
        <v>149</v>
      </c>
      <c r="C20" s="113">
        <v>6.9319985349774145</v>
      </c>
      <c r="D20" s="115">
        <v>2839</v>
      </c>
      <c r="E20" s="114">
        <v>2948</v>
      </c>
      <c r="F20" s="114">
        <v>2975</v>
      </c>
      <c r="G20" s="114">
        <v>2900</v>
      </c>
      <c r="H20" s="140">
        <v>2907</v>
      </c>
      <c r="I20" s="115">
        <v>-68</v>
      </c>
      <c r="J20" s="116">
        <v>-2.3391812865497075</v>
      </c>
      <c r="K20" s="110"/>
      <c r="L20" s="110"/>
      <c r="M20" s="110"/>
      <c r="N20" s="110"/>
      <c r="O20" s="110"/>
    </row>
    <row r="21" spans="1:15" s="110" customFormat="1" ht="24.95" customHeight="1" x14ac:dyDescent="0.2">
      <c r="A21" s="201" t="s">
        <v>150</v>
      </c>
      <c r="B21" s="202" t="s">
        <v>151</v>
      </c>
      <c r="C21" s="113">
        <v>14.095958979367598</v>
      </c>
      <c r="D21" s="115">
        <v>5773</v>
      </c>
      <c r="E21" s="114">
        <v>6674</v>
      </c>
      <c r="F21" s="114">
        <v>7049</v>
      </c>
      <c r="G21" s="114">
        <v>7089</v>
      </c>
      <c r="H21" s="140">
        <v>6661</v>
      </c>
      <c r="I21" s="115">
        <v>-888</v>
      </c>
      <c r="J21" s="116">
        <v>-13.331331631887105</v>
      </c>
    </row>
    <row r="22" spans="1:15" s="110" customFormat="1" ht="24.95" customHeight="1" x14ac:dyDescent="0.2">
      <c r="A22" s="201" t="s">
        <v>152</v>
      </c>
      <c r="B22" s="199" t="s">
        <v>153</v>
      </c>
      <c r="C22" s="113">
        <v>1.5040898547185937</v>
      </c>
      <c r="D22" s="115">
        <v>616</v>
      </c>
      <c r="E22" s="114">
        <v>637</v>
      </c>
      <c r="F22" s="114">
        <v>646</v>
      </c>
      <c r="G22" s="114">
        <v>638</v>
      </c>
      <c r="H22" s="140">
        <v>651</v>
      </c>
      <c r="I22" s="115">
        <v>-35</v>
      </c>
      <c r="J22" s="116">
        <v>-5.376344086021505</v>
      </c>
    </row>
    <row r="23" spans="1:15" s="110" customFormat="1" ht="24.95" customHeight="1" x14ac:dyDescent="0.2">
      <c r="A23" s="193" t="s">
        <v>154</v>
      </c>
      <c r="B23" s="199" t="s">
        <v>155</v>
      </c>
      <c r="C23" s="113">
        <v>0.95714808936637774</v>
      </c>
      <c r="D23" s="115">
        <v>392</v>
      </c>
      <c r="E23" s="114">
        <v>397</v>
      </c>
      <c r="F23" s="114">
        <v>395</v>
      </c>
      <c r="G23" s="114">
        <v>392</v>
      </c>
      <c r="H23" s="140">
        <v>392</v>
      </c>
      <c r="I23" s="115">
        <v>0</v>
      </c>
      <c r="J23" s="116">
        <v>0</v>
      </c>
    </row>
    <row r="24" spans="1:15" s="110" customFormat="1" ht="24.95" customHeight="1" x14ac:dyDescent="0.2">
      <c r="A24" s="193" t="s">
        <v>156</v>
      </c>
      <c r="B24" s="199" t="s">
        <v>221</v>
      </c>
      <c r="C24" s="113">
        <v>8.3384202173116844</v>
      </c>
      <c r="D24" s="115">
        <v>3415</v>
      </c>
      <c r="E24" s="114">
        <v>3448</v>
      </c>
      <c r="F24" s="114">
        <v>3465</v>
      </c>
      <c r="G24" s="114">
        <v>3428</v>
      </c>
      <c r="H24" s="140">
        <v>3410</v>
      </c>
      <c r="I24" s="115">
        <v>5</v>
      </c>
      <c r="J24" s="116">
        <v>0.1466275659824047</v>
      </c>
    </row>
    <row r="25" spans="1:15" s="110" customFormat="1" ht="24.95" customHeight="1" x14ac:dyDescent="0.2">
      <c r="A25" s="193" t="s">
        <v>222</v>
      </c>
      <c r="B25" s="204" t="s">
        <v>159</v>
      </c>
      <c r="C25" s="113">
        <v>6.1311195214259557</v>
      </c>
      <c r="D25" s="115">
        <v>2511</v>
      </c>
      <c r="E25" s="114">
        <v>2488</v>
      </c>
      <c r="F25" s="114">
        <v>2534</v>
      </c>
      <c r="G25" s="114">
        <v>2513</v>
      </c>
      <c r="H25" s="140">
        <v>2460</v>
      </c>
      <c r="I25" s="115">
        <v>51</v>
      </c>
      <c r="J25" s="116">
        <v>2.0731707317073171</v>
      </c>
    </row>
    <row r="26" spans="1:15" s="110" customFormat="1" ht="24.95" customHeight="1" x14ac:dyDescent="0.2">
      <c r="A26" s="201">
        <v>782.78300000000002</v>
      </c>
      <c r="B26" s="203" t="s">
        <v>160</v>
      </c>
      <c r="C26" s="113">
        <v>0.8179709437187157</v>
      </c>
      <c r="D26" s="115">
        <v>335</v>
      </c>
      <c r="E26" s="114">
        <v>343</v>
      </c>
      <c r="F26" s="114">
        <v>348</v>
      </c>
      <c r="G26" s="114">
        <v>352</v>
      </c>
      <c r="H26" s="140">
        <v>339</v>
      </c>
      <c r="I26" s="115">
        <v>-4</v>
      </c>
      <c r="J26" s="116">
        <v>-1.1799410029498525</v>
      </c>
    </row>
    <row r="27" spans="1:15" s="110" customFormat="1" ht="24.95" customHeight="1" x14ac:dyDescent="0.2">
      <c r="A27" s="193" t="s">
        <v>161</v>
      </c>
      <c r="B27" s="199" t="s">
        <v>162</v>
      </c>
      <c r="C27" s="113">
        <v>2.7957514345012817</v>
      </c>
      <c r="D27" s="115">
        <v>1145</v>
      </c>
      <c r="E27" s="114">
        <v>1127</v>
      </c>
      <c r="F27" s="114">
        <v>1145</v>
      </c>
      <c r="G27" s="114">
        <v>1101</v>
      </c>
      <c r="H27" s="140">
        <v>1047</v>
      </c>
      <c r="I27" s="115">
        <v>98</v>
      </c>
      <c r="J27" s="116">
        <v>9.3600764087870107</v>
      </c>
    </row>
    <row r="28" spans="1:15" s="110" customFormat="1" ht="24.95" customHeight="1" x14ac:dyDescent="0.2">
      <c r="A28" s="193" t="s">
        <v>163</v>
      </c>
      <c r="B28" s="199" t="s">
        <v>164</v>
      </c>
      <c r="C28" s="113">
        <v>3.1815407154193629</v>
      </c>
      <c r="D28" s="115">
        <v>1303</v>
      </c>
      <c r="E28" s="114">
        <v>1324</v>
      </c>
      <c r="F28" s="114">
        <v>1278</v>
      </c>
      <c r="G28" s="114">
        <v>1268</v>
      </c>
      <c r="H28" s="140">
        <v>1272</v>
      </c>
      <c r="I28" s="115">
        <v>31</v>
      </c>
      <c r="J28" s="116">
        <v>2.4371069182389937</v>
      </c>
    </row>
    <row r="29" spans="1:15" s="110" customFormat="1" ht="24.95" customHeight="1" x14ac:dyDescent="0.2">
      <c r="A29" s="193">
        <v>86</v>
      </c>
      <c r="B29" s="199" t="s">
        <v>165</v>
      </c>
      <c r="C29" s="113">
        <v>5.7575387620559146</v>
      </c>
      <c r="D29" s="115">
        <v>2358</v>
      </c>
      <c r="E29" s="114">
        <v>2403</v>
      </c>
      <c r="F29" s="114">
        <v>2435</v>
      </c>
      <c r="G29" s="114">
        <v>2425</v>
      </c>
      <c r="H29" s="140">
        <v>2452</v>
      </c>
      <c r="I29" s="115">
        <v>-94</v>
      </c>
      <c r="J29" s="116">
        <v>-3.8336052202283848</v>
      </c>
    </row>
    <row r="30" spans="1:15" s="110" customFormat="1" ht="24.95" customHeight="1" x14ac:dyDescent="0.2">
      <c r="A30" s="193">
        <v>87.88</v>
      </c>
      <c r="B30" s="204" t="s">
        <v>166</v>
      </c>
      <c r="C30" s="113">
        <v>3.5136125015260653</v>
      </c>
      <c r="D30" s="115">
        <v>1439</v>
      </c>
      <c r="E30" s="114">
        <v>1468</v>
      </c>
      <c r="F30" s="114">
        <v>1478</v>
      </c>
      <c r="G30" s="114">
        <v>1468</v>
      </c>
      <c r="H30" s="140">
        <v>1484</v>
      </c>
      <c r="I30" s="115">
        <v>-45</v>
      </c>
      <c r="J30" s="116">
        <v>-3.0323450134770891</v>
      </c>
    </row>
    <row r="31" spans="1:15" s="110" customFormat="1" ht="24.95" customHeight="1" x14ac:dyDescent="0.2">
      <c r="A31" s="193" t="s">
        <v>167</v>
      </c>
      <c r="B31" s="199" t="s">
        <v>168</v>
      </c>
      <c r="C31" s="113">
        <v>12.965449884019046</v>
      </c>
      <c r="D31" s="115">
        <v>5310</v>
      </c>
      <c r="E31" s="114">
        <v>5462</v>
      </c>
      <c r="F31" s="114">
        <v>5534</v>
      </c>
      <c r="G31" s="114">
        <v>5593</v>
      </c>
      <c r="H31" s="140">
        <v>5368</v>
      </c>
      <c r="I31" s="115">
        <v>-58</v>
      </c>
      <c r="J31" s="116">
        <v>-1.0804769001490313</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3.3426931998534979</v>
      </c>
      <c r="D34" s="115">
        <v>1369</v>
      </c>
      <c r="E34" s="114">
        <v>1369</v>
      </c>
      <c r="F34" s="114">
        <v>1480</v>
      </c>
      <c r="G34" s="114">
        <v>1442</v>
      </c>
      <c r="H34" s="140">
        <v>1371</v>
      </c>
      <c r="I34" s="115">
        <v>-2</v>
      </c>
      <c r="J34" s="116">
        <v>-0.14587892049598833</v>
      </c>
    </row>
    <row r="35" spans="1:10" s="110" customFormat="1" ht="24.95" customHeight="1" x14ac:dyDescent="0.2">
      <c r="A35" s="292" t="s">
        <v>171</v>
      </c>
      <c r="B35" s="293" t="s">
        <v>172</v>
      </c>
      <c r="C35" s="113">
        <v>12.787205469417653</v>
      </c>
      <c r="D35" s="115">
        <v>5237</v>
      </c>
      <c r="E35" s="114">
        <v>5265</v>
      </c>
      <c r="F35" s="114">
        <v>5308</v>
      </c>
      <c r="G35" s="114">
        <v>5296</v>
      </c>
      <c r="H35" s="140">
        <v>5209</v>
      </c>
      <c r="I35" s="115">
        <v>28</v>
      </c>
      <c r="J35" s="116">
        <v>0.53753119600691113</v>
      </c>
    </row>
    <row r="36" spans="1:10" s="110" customFormat="1" ht="24.95" customHeight="1" x14ac:dyDescent="0.2">
      <c r="A36" s="294" t="s">
        <v>173</v>
      </c>
      <c r="B36" s="295" t="s">
        <v>174</v>
      </c>
      <c r="C36" s="125">
        <v>83.86765962641924</v>
      </c>
      <c r="D36" s="143">
        <v>34348</v>
      </c>
      <c r="E36" s="144">
        <v>35887</v>
      </c>
      <c r="F36" s="144">
        <v>36347</v>
      </c>
      <c r="G36" s="144">
        <v>36234</v>
      </c>
      <c r="H36" s="145">
        <v>35401</v>
      </c>
      <c r="I36" s="143">
        <v>-1053</v>
      </c>
      <c r="J36" s="146">
        <v>-2.974492245981752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40955</v>
      </c>
      <c r="F11" s="264">
        <v>42522</v>
      </c>
      <c r="G11" s="264">
        <v>43136</v>
      </c>
      <c r="H11" s="264">
        <v>42974</v>
      </c>
      <c r="I11" s="265">
        <v>41981</v>
      </c>
      <c r="J11" s="263">
        <v>-1026</v>
      </c>
      <c r="K11" s="266">
        <v>-2.4439627450513326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43.655231351483337</v>
      </c>
      <c r="E13" s="115">
        <v>17879</v>
      </c>
      <c r="F13" s="114">
        <v>18540</v>
      </c>
      <c r="G13" s="114">
        <v>18847</v>
      </c>
      <c r="H13" s="114">
        <v>18867</v>
      </c>
      <c r="I13" s="140">
        <v>18485</v>
      </c>
      <c r="J13" s="115">
        <v>-606</v>
      </c>
      <c r="K13" s="116">
        <v>-3.2783337841493103</v>
      </c>
    </row>
    <row r="14" spans="1:15" ht="15.95" customHeight="1" x14ac:dyDescent="0.2">
      <c r="A14" s="306" t="s">
        <v>230</v>
      </c>
      <c r="B14" s="307"/>
      <c r="C14" s="308"/>
      <c r="D14" s="113">
        <v>42.72494200952265</v>
      </c>
      <c r="E14" s="115">
        <v>17498</v>
      </c>
      <c r="F14" s="114">
        <v>18312</v>
      </c>
      <c r="G14" s="114">
        <v>18649</v>
      </c>
      <c r="H14" s="114">
        <v>18490</v>
      </c>
      <c r="I14" s="140">
        <v>17960</v>
      </c>
      <c r="J14" s="115">
        <v>-462</v>
      </c>
      <c r="K14" s="116">
        <v>-2.5723830734966593</v>
      </c>
    </row>
    <row r="15" spans="1:15" ht="15.95" customHeight="1" x14ac:dyDescent="0.2">
      <c r="A15" s="306" t="s">
        <v>231</v>
      </c>
      <c r="B15" s="307"/>
      <c r="C15" s="308"/>
      <c r="D15" s="113">
        <v>4.7906238554511047</v>
      </c>
      <c r="E15" s="115">
        <v>1962</v>
      </c>
      <c r="F15" s="114">
        <v>1983</v>
      </c>
      <c r="G15" s="114">
        <v>1988</v>
      </c>
      <c r="H15" s="114">
        <v>1985</v>
      </c>
      <c r="I15" s="140">
        <v>2003</v>
      </c>
      <c r="J15" s="115">
        <v>-41</v>
      </c>
      <c r="K15" s="116">
        <v>-2.0469296055916124</v>
      </c>
    </row>
    <row r="16" spans="1:15" ht="15.95" customHeight="1" x14ac:dyDescent="0.2">
      <c r="A16" s="306" t="s">
        <v>232</v>
      </c>
      <c r="B16" s="307"/>
      <c r="C16" s="308"/>
      <c r="D16" s="113">
        <v>3.5258210230741058</v>
      </c>
      <c r="E16" s="115">
        <v>1444</v>
      </c>
      <c r="F16" s="114">
        <v>1437</v>
      </c>
      <c r="G16" s="114">
        <v>1407</v>
      </c>
      <c r="H16" s="114">
        <v>1365</v>
      </c>
      <c r="I16" s="140">
        <v>1353</v>
      </c>
      <c r="J16" s="115">
        <v>91</v>
      </c>
      <c r="K16" s="116">
        <v>6.7257945306725793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2.7981931388108898</v>
      </c>
      <c r="E18" s="115">
        <v>1146</v>
      </c>
      <c r="F18" s="114">
        <v>1141</v>
      </c>
      <c r="G18" s="114">
        <v>1220</v>
      </c>
      <c r="H18" s="114">
        <v>1151</v>
      </c>
      <c r="I18" s="140">
        <v>1139</v>
      </c>
      <c r="J18" s="115">
        <v>7</v>
      </c>
      <c r="K18" s="116">
        <v>0.61457418788410889</v>
      </c>
    </row>
    <row r="19" spans="1:11" ht="14.1" customHeight="1" x14ac:dyDescent="0.2">
      <c r="A19" s="306" t="s">
        <v>235</v>
      </c>
      <c r="B19" s="307" t="s">
        <v>236</v>
      </c>
      <c r="C19" s="308"/>
      <c r="D19" s="113">
        <v>2.2512513734586741</v>
      </c>
      <c r="E19" s="115">
        <v>922</v>
      </c>
      <c r="F19" s="114">
        <v>911</v>
      </c>
      <c r="G19" s="114">
        <v>989</v>
      </c>
      <c r="H19" s="114">
        <v>927</v>
      </c>
      <c r="I19" s="140">
        <v>912</v>
      </c>
      <c r="J19" s="115">
        <v>10</v>
      </c>
      <c r="K19" s="116">
        <v>1.0964912280701755</v>
      </c>
    </row>
    <row r="20" spans="1:11" ht="14.1" customHeight="1" x14ac:dyDescent="0.2">
      <c r="A20" s="306">
        <v>12</v>
      </c>
      <c r="B20" s="307" t="s">
        <v>237</v>
      </c>
      <c r="C20" s="308"/>
      <c r="D20" s="113">
        <v>1.2208521548040532</v>
      </c>
      <c r="E20" s="115">
        <v>500</v>
      </c>
      <c r="F20" s="114">
        <v>484</v>
      </c>
      <c r="G20" s="114">
        <v>518</v>
      </c>
      <c r="H20" s="114">
        <v>525</v>
      </c>
      <c r="I20" s="140">
        <v>515</v>
      </c>
      <c r="J20" s="115">
        <v>-15</v>
      </c>
      <c r="K20" s="116">
        <v>-2.912621359223301</v>
      </c>
    </row>
    <row r="21" spans="1:11" ht="14.1" customHeight="1" x14ac:dyDescent="0.2">
      <c r="A21" s="306">
        <v>21</v>
      </c>
      <c r="B21" s="307" t="s">
        <v>238</v>
      </c>
      <c r="C21" s="308"/>
      <c r="D21" s="113">
        <v>0.11476010255158101</v>
      </c>
      <c r="E21" s="115">
        <v>47</v>
      </c>
      <c r="F21" s="114">
        <v>51</v>
      </c>
      <c r="G21" s="114">
        <v>46</v>
      </c>
      <c r="H21" s="114">
        <v>44</v>
      </c>
      <c r="I21" s="140">
        <v>44</v>
      </c>
      <c r="J21" s="115">
        <v>3</v>
      </c>
      <c r="K21" s="116">
        <v>6.8181818181818183</v>
      </c>
    </row>
    <row r="22" spans="1:11" ht="14.1" customHeight="1" x14ac:dyDescent="0.2">
      <c r="A22" s="306">
        <v>22</v>
      </c>
      <c r="B22" s="307" t="s">
        <v>239</v>
      </c>
      <c r="C22" s="308"/>
      <c r="D22" s="113">
        <v>0.4907825662312294</v>
      </c>
      <c r="E22" s="115">
        <v>201</v>
      </c>
      <c r="F22" s="114">
        <v>203</v>
      </c>
      <c r="G22" s="114">
        <v>198</v>
      </c>
      <c r="H22" s="114">
        <v>209</v>
      </c>
      <c r="I22" s="140">
        <v>199</v>
      </c>
      <c r="J22" s="115">
        <v>2</v>
      </c>
      <c r="K22" s="116">
        <v>1.0050251256281406</v>
      </c>
    </row>
    <row r="23" spans="1:11" ht="14.1" customHeight="1" x14ac:dyDescent="0.2">
      <c r="A23" s="306">
        <v>23</v>
      </c>
      <c r="B23" s="307" t="s">
        <v>240</v>
      </c>
      <c r="C23" s="308"/>
      <c r="D23" s="113">
        <v>0.54450006104260773</v>
      </c>
      <c r="E23" s="115">
        <v>223</v>
      </c>
      <c r="F23" s="114">
        <v>233</v>
      </c>
      <c r="G23" s="114">
        <v>232</v>
      </c>
      <c r="H23" s="114">
        <v>228</v>
      </c>
      <c r="I23" s="140">
        <v>228</v>
      </c>
      <c r="J23" s="115">
        <v>-5</v>
      </c>
      <c r="K23" s="116">
        <v>-2.192982456140351</v>
      </c>
    </row>
    <row r="24" spans="1:11" ht="14.1" customHeight="1" x14ac:dyDescent="0.2">
      <c r="A24" s="306">
        <v>24</v>
      </c>
      <c r="B24" s="307" t="s">
        <v>241</v>
      </c>
      <c r="C24" s="308"/>
      <c r="D24" s="113">
        <v>0.94738127212794532</v>
      </c>
      <c r="E24" s="115">
        <v>388</v>
      </c>
      <c r="F24" s="114">
        <v>387</v>
      </c>
      <c r="G24" s="114">
        <v>413</v>
      </c>
      <c r="H24" s="114">
        <v>417</v>
      </c>
      <c r="I24" s="140">
        <v>406</v>
      </c>
      <c r="J24" s="115">
        <v>-18</v>
      </c>
      <c r="K24" s="116">
        <v>-4.4334975369458132</v>
      </c>
    </row>
    <row r="25" spans="1:11" ht="14.1" customHeight="1" x14ac:dyDescent="0.2">
      <c r="A25" s="306">
        <v>25</v>
      </c>
      <c r="B25" s="307" t="s">
        <v>242</v>
      </c>
      <c r="C25" s="308"/>
      <c r="D25" s="113">
        <v>1.2428274935905261</v>
      </c>
      <c r="E25" s="115">
        <v>509</v>
      </c>
      <c r="F25" s="114">
        <v>520</v>
      </c>
      <c r="G25" s="114">
        <v>527</v>
      </c>
      <c r="H25" s="114">
        <v>517</v>
      </c>
      <c r="I25" s="140">
        <v>475</v>
      </c>
      <c r="J25" s="115">
        <v>34</v>
      </c>
      <c r="K25" s="116">
        <v>7.1578947368421053</v>
      </c>
    </row>
    <row r="26" spans="1:11" ht="14.1" customHeight="1" x14ac:dyDescent="0.2">
      <c r="A26" s="306">
        <v>26</v>
      </c>
      <c r="B26" s="307" t="s">
        <v>243</v>
      </c>
      <c r="C26" s="308"/>
      <c r="D26" s="113">
        <v>0.78378708338420222</v>
      </c>
      <c r="E26" s="115">
        <v>321</v>
      </c>
      <c r="F26" s="114">
        <v>330</v>
      </c>
      <c r="G26" s="114">
        <v>352</v>
      </c>
      <c r="H26" s="114">
        <v>338</v>
      </c>
      <c r="I26" s="140">
        <v>346</v>
      </c>
      <c r="J26" s="115">
        <v>-25</v>
      </c>
      <c r="K26" s="116">
        <v>-7.2254335260115603</v>
      </c>
    </row>
    <row r="27" spans="1:11" ht="14.1" customHeight="1" x14ac:dyDescent="0.2">
      <c r="A27" s="306">
        <v>27</v>
      </c>
      <c r="B27" s="307" t="s">
        <v>244</v>
      </c>
      <c r="C27" s="308"/>
      <c r="D27" s="113">
        <v>0.24172872665120254</v>
      </c>
      <c r="E27" s="115">
        <v>99</v>
      </c>
      <c r="F27" s="114">
        <v>104</v>
      </c>
      <c r="G27" s="114">
        <v>106</v>
      </c>
      <c r="H27" s="114">
        <v>100</v>
      </c>
      <c r="I27" s="140">
        <v>99</v>
      </c>
      <c r="J27" s="115">
        <v>0</v>
      </c>
      <c r="K27" s="116">
        <v>0</v>
      </c>
    </row>
    <row r="28" spans="1:11" ht="14.1" customHeight="1" x14ac:dyDescent="0.2">
      <c r="A28" s="306">
        <v>28</v>
      </c>
      <c r="B28" s="307" t="s">
        <v>245</v>
      </c>
      <c r="C28" s="308"/>
      <c r="D28" s="113">
        <v>0.16603589305335123</v>
      </c>
      <c r="E28" s="115">
        <v>68</v>
      </c>
      <c r="F28" s="114">
        <v>74</v>
      </c>
      <c r="G28" s="114">
        <v>72</v>
      </c>
      <c r="H28" s="114">
        <v>72</v>
      </c>
      <c r="I28" s="140">
        <v>74</v>
      </c>
      <c r="J28" s="115">
        <v>-6</v>
      </c>
      <c r="K28" s="116">
        <v>-8.1081081081081088</v>
      </c>
    </row>
    <row r="29" spans="1:11" ht="14.1" customHeight="1" x14ac:dyDescent="0.2">
      <c r="A29" s="306">
        <v>29</v>
      </c>
      <c r="B29" s="307" t="s">
        <v>246</v>
      </c>
      <c r="C29" s="308"/>
      <c r="D29" s="113">
        <v>4.1215968746184837</v>
      </c>
      <c r="E29" s="115">
        <v>1688</v>
      </c>
      <c r="F29" s="114">
        <v>1899</v>
      </c>
      <c r="G29" s="114">
        <v>1987</v>
      </c>
      <c r="H29" s="114">
        <v>2029</v>
      </c>
      <c r="I29" s="140">
        <v>1928</v>
      </c>
      <c r="J29" s="115">
        <v>-240</v>
      </c>
      <c r="K29" s="116">
        <v>-12.448132780082988</v>
      </c>
    </row>
    <row r="30" spans="1:11" ht="14.1" customHeight="1" x14ac:dyDescent="0.2">
      <c r="A30" s="306" t="s">
        <v>247</v>
      </c>
      <c r="B30" s="307" t="s">
        <v>248</v>
      </c>
      <c r="C30" s="308"/>
      <c r="D30" s="113">
        <v>0.62995971187889144</v>
      </c>
      <c r="E30" s="115">
        <v>258</v>
      </c>
      <c r="F30" s="114">
        <v>257</v>
      </c>
      <c r="G30" s="114">
        <v>265</v>
      </c>
      <c r="H30" s="114">
        <v>275</v>
      </c>
      <c r="I30" s="140">
        <v>269</v>
      </c>
      <c r="J30" s="115">
        <v>-11</v>
      </c>
      <c r="K30" s="116">
        <v>-4.0892193308550189</v>
      </c>
    </row>
    <row r="31" spans="1:11" ht="14.1" customHeight="1" x14ac:dyDescent="0.2">
      <c r="A31" s="306" t="s">
        <v>249</v>
      </c>
      <c r="B31" s="307" t="s">
        <v>250</v>
      </c>
      <c r="C31" s="308"/>
      <c r="D31" s="113">
        <v>3.4183860334513492</v>
      </c>
      <c r="E31" s="115">
        <v>1400</v>
      </c>
      <c r="F31" s="114">
        <v>1612</v>
      </c>
      <c r="G31" s="114">
        <v>1690</v>
      </c>
      <c r="H31" s="114">
        <v>1724</v>
      </c>
      <c r="I31" s="140">
        <v>1629</v>
      </c>
      <c r="J31" s="115">
        <v>-229</v>
      </c>
      <c r="K31" s="116">
        <v>-14.057704112952731</v>
      </c>
    </row>
    <row r="32" spans="1:11" ht="14.1" customHeight="1" x14ac:dyDescent="0.2">
      <c r="A32" s="306">
        <v>31</v>
      </c>
      <c r="B32" s="307" t="s">
        <v>251</v>
      </c>
      <c r="C32" s="308"/>
      <c r="D32" s="113">
        <v>0.13673544133805396</v>
      </c>
      <c r="E32" s="115">
        <v>56</v>
      </c>
      <c r="F32" s="114">
        <v>53</v>
      </c>
      <c r="G32" s="114">
        <v>54</v>
      </c>
      <c r="H32" s="114">
        <v>47</v>
      </c>
      <c r="I32" s="140">
        <v>42</v>
      </c>
      <c r="J32" s="115">
        <v>14</v>
      </c>
      <c r="K32" s="116">
        <v>33.333333333333336</v>
      </c>
    </row>
    <row r="33" spans="1:11" ht="14.1" customHeight="1" x14ac:dyDescent="0.2">
      <c r="A33" s="306">
        <v>32</v>
      </c>
      <c r="B33" s="307" t="s">
        <v>252</v>
      </c>
      <c r="C33" s="308"/>
      <c r="D33" s="113">
        <v>1.2696862409962153</v>
      </c>
      <c r="E33" s="115">
        <v>520</v>
      </c>
      <c r="F33" s="114">
        <v>496</v>
      </c>
      <c r="G33" s="114">
        <v>529</v>
      </c>
      <c r="H33" s="114">
        <v>518</v>
      </c>
      <c r="I33" s="140">
        <v>494</v>
      </c>
      <c r="J33" s="115">
        <v>26</v>
      </c>
      <c r="K33" s="116">
        <v>5.2631578947368425</v>
      </c>
    </row>
    <row r="34" spans="1:11" ht="14.1" customHeight="1" x14ac:dyDescent="0.2">
      <c r="A34" s="306">
        <v>33</v>
      </c>
      <c r="B34" s="307" t="s">
        <v>253</v>
      </c>
      <c r="C34" s="308"/>
      <c r="D34" s="113">
        <v>0.55182517397143205</v>
      </c>
      <c r="E34" s="115">
        <v>226</v>
      </c>
      <c r="F34" s="114">
        <v>215</v>
      </c>
      <c r="G34" s="114">
        <v>218</v>
      </c>
      <c r="H34" s="114">
        <v>228</v>
      </c>
      <c r="I34" s="140">
        <v>220</v>
      </c>
      <c r="J34" s="115">
        <v>6</v>
      </c>
      <c r="K34" s="116">
        <v>2.7272727272727271</v>
      </c>
    </row>
    <row r="35" spans="1:11" ht="14.1" customHeight="1" x14ac:dyDescent="0.2">
      <c r="A35" s="306">
        <v>34</v>
      </c>
      <c r="B35" s="307" t="s">
        <v>254</v>
      </c>
      <c r="C35" s="308"/>
      <c r="D35" s="113">
        <v>4.3706507141985105</v>
      </c>
      <c r="E35" s="115">
        <v>1790</v>
      </c>
      <c r="F35" s="114">
        <v>1789</v>
      </c>
      <c r="G35" s="114">
        <v>1784</v>
      </c>
      <c r="H35" s="114">
        <v>1768</v>
      </c>
      <c r="I35" s="140">
        <v>1741</v>
      </c>
      <c r="J35" s="115">
        <v>49</v>
      </c>
      <c r="K35" s="116">
        <v>2.8144744399770247</v>
      </c>
    </row>
    <row r="36" spans="1:11" ht="14.1" customHeight="1" x14ac:dyDescent="0.2">
      <c r="A36" s="306">
        <v>41</v>
      </c>
      <c r="B36" s="307" t="s">
        <v>255</v>
      </c>
      <c r="C36" s="308"/>
      <c r="D36" s="113">
        <v>0.12696862409962154</v>
      </c>
      <c r="E36" s="115">
        <v>52</v>
      </c>
      <c r="F36" s="114">
        <v>51</v>
      </c>
      <c r="G36" s="114">
        <v>51</v>
      </c>
      <c r="H36" s="114">
        <v>52</v>
      </c>
      <c r="I36" s="140">
        <v>55</v>
      </c>
      <c r="J36" s="115">
        <v>-3</v>
      </c>
      <c r="K36" s="116">
        <v>-5.4545454545454541</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0.35160542058356731</v>
      </c>
      <c r="E38" s="115">
        <v>144</v>
      </c>
      <c r="F38" s="114">
        <v>139</v>
      </c>
      <c r="G38" s="114">
        <v>135</v>
      </c>
      <c r="H38" s="114">
        <v>140</v>
      </c>
      <c r="I38" s="140">
        <v>152</v>
      </c>
      <c r="J38" s="115">
        <v>-8</v>
      </c>
      <c r="K38" s="116">
        <v>-5.2631578947368425</v>
      </c>
    </row>
    <row r="39" spans="1:11" ht="14.1" customHeight="1" x14ac:dyDescent="0.2">
      <c r="A39" s="306">
        <v>51</v>
      </c>
      <c r="B39" s="307" t="s">
        <v>258</v>
      </c>
      <c r="C39" s="308"/>
      <c r="D39" s="113">
        <v>7.9135636674398731</v>
      </c>
      <c r="E39" s="115">
        <v>3241</v>
      </c>
      <c r="F39" s="114">
        <v>3309</v>
      </c>
      <c r="G39" s="114">
        <v>3275</v>
      </c>
      <c r="H39" s="114">
        <v>3239</v>
      </c>
      <c r="I39" s="140">
        <v>3237</v>
      </c>
      <c r="J39" s="115">
        <v>4</v>
      </c>
      <c r="K39" s="116">
        <v>0.1235712079085573</v>
      </c>
    </row>
    <row r="40" spans="1:11" ht="14.1" customHeight="1" x14ac:dyDescent="0.2">
      <c r="A40" s="306" t="s">
        <v>259</v>
      </c>
      <c r="B40" s="307" t="s">
        <v>260</v>
      </c>
      <c r="C40" s="308"/>
      <c r="D40" s="113">
        <v>7.7695031131729948</v>
      </c>
      <c r="E40" s="115">
        <v>3182</v>
      </c>
      <c r="F40" s="114">
        <v>3245</v>
      </c>
      <c r="G40" s="114">
        <v>3215</v>
      </c>
      <c r="H40" s="114">
        <v>3175</v>
      </c>
      <c r="I40" s="140">
        <v>3174</v>
      </c>
      <c r="J40" s="115">
        <v>8</v>
      </c>
      <c r="K40" s="116">
        <v>0.25204788909892878</v>
      </c>
    </row>
    <row r="41" spans="1:11" ht="14.1" customHeight="1" x14ac:dyDescent="0.2">
      <c r="A41" s="306"/>
      <c r="B41" s="307" t="s">
        <v>261</v>
      </c>
      <c r="C41" s="308"/>
      <c r="D41" s="113">
        <v>3.0789891344158224</v>
      </c>
      <c r="E41" s="115">
        <v>1261</v>
      </c>
      <c r="F41" s="114">
        <v>1297</v>
      </c>
      <c r="G41" s="114">
        <v>1276</v>
      </c>
      <c r="H41" s="114">
        <v>1266</v>
      </c>
      <c r="I41" s="140">
        <v>1259</v>
      </c>
      <c r="J41" s="115">
        <v>2</v>
      </c>
      <c r="K41" s="116">
        <v>0.15885623510722796</v>
      </c>
    </row>
    <row r="42" spans="1:11" ht="14.1" customHeight="1" x14ac:dyDescent="0.2">
      <c r="A42" s="306">
        <v>52</v>
      </c>
      <c r="B42" s="307" t="s">
        <v>262</v>
      </c>
      <c r="C42" s="308"/>
      <c r="D42" s="113">
        <v>4.0629959711878891</v>
      </c>
      <c r="E42" s="115">
        <v>1664</v>
      </c>
      <c r="F42" s="114">
        <v>1768</v>
      </c>
      <c r="G42" s="114">
        <v>1814</v>
      </c>
      <c r="H42" s="114">
        <v>1777</v>
      </c>
      <c r="I42" s="140">
        <v>1751</v>
      </c>
      <c r="J42" s="115">
        <v>-87</v>
      </c>
      <c r="K42" s="116">
        <v>-4.9685893774985725</v>
      </c>
    </row>
    <row r="43" spans="1:11" ht="14.1" customHeight="1" x14ac:dyDescent="0.2">
      <c r="A43" s="306" t="s">
        <v>263</v>
      </c>
      <c r="B43" s="307" t="s">
        <v>264</v>
      </c>
      <c r="C43" s="308"/>
      <c r="D43" s="113">
        <v>3.9018434867537541</v>
      </c>
      <c r="E43" s="115">
        <v>1598</v>
      </c>
      <c r="F43" s="114">
        <v>1636</v>
      </c>
      <c r="G43" s="114">
        <v>1664</v>
      </c>
      <c r="H43" s="114">
        <v>1694</v>
      </c>
      <c r="I43" s="140">
        <v>1674</v>
      </c>
      <c r="J43" s="115">
        <v>-76</v>
      </c>
      <c r="K43" s="116">
        <v>-4.5400238948626042</v>
      </c>
    </row>
    <row r="44" spans="1:11" ht="14.1" customHeight="1" x14ac:dyDescent="0.2">
      <c r="A44" s="306">
        <v>53</v>
      </c>
      <c r="B44" s="307" t="s">
        <v>265</v>
      </c>
      <c r="C44" s="308"/>
      <c r="D44" s="113">
        <v>1.2184104504944451</v>
      </c>
      <c r="E44" s="115">
        <v>499</v>
      </c>
      <c r="F44" s="114">
        <v>491</v>
      </c>
      <c r="G44" s="114">
        <v>478</v>
      </c>
      <c r="H44" s="114">
        <v>478</v>
      </c>
      <c r="I44" s="140">
        <v>448</v>
      </c>
      <c r="J44" s="115">
        <v>51</v>
      </c>
      <c r="K44" s="116">
        <v>11.383928571428571</v>
      </c>
    </row>
    <row r="45" spans="1:11" ht="14.1" customHeight="1" x14ac:dyDescent="0.2">
      <c r="A45" s="306" t="s">
        <v>266</v>
      </c>
      <c r="B45" s="307" t="s">
        <v>267</v>
      </c>
      <c r="C45" s="308"/>
      <c r="D45" s="113">
        <v>1.2013185203271883</v>
      </c>
      <c r="E45" s="115">
        <v>492</v>
      </c>
      <c r="F45" s="114">
        <v>484</v>
      </c>
      <c r="G45" s="114">
        <v>470</v>
      </c>
      <c r="H45" s="114">
        <v>469</v>
      </c>
      <c r="I45" s="140">
        <v>438</v>
      </c>
      <c r="J45" s="115">
        <v>54</v>
      </c>
      <c r="K45" s="116">
        <v>12.328767123287671</v>
      </c>
    </row>
    <row r="46" spans="1:11" ht="14.1" customHeight="1" x14ac:dyDescent="0.2">
      <c r="A46" s="306">
        <v>54</v>
      </c>
      <c r="B46" s="307" t="s">
        <v>268</v>
      </c>
      <c r="C46" s="308"/>
      <c r="D46" s="113">
        <v>11.839824197289708</v>
      </c>
      <c r="E46" s="115">
        <v>4849</v>
      </c>
      <c r="F46" s="114">
        <v>4863</v>
      </c>
      <c r="G46" s="114">
        <v>4954</v>
      </c>
      <c r="H46" s="114">
        <v>4915</v>
      </c>
      <c r="I46" s="140">
        <v>4914</v>
      </c>
      <c r="J46" s="115">
        <v>-65</v>
      </c>
      <c r="K46" s="116">
        <v>-1.3227513227513228</v>
      </c>
    </row>
    <row r="47" spans="1:11" ht="14.1" customHeight="1" x14ac:dyDescent="0.2">
      <c r="A47" s="306">
        <v>61</v>
      </c>
      <c r="B47" s="307" t="s">
        <v>269</v>
      </c>
      <c r="C47" s="308"/>
      <c r="D47" s="113">
        <v>0.71297765840556704</v>
      </c>
      <c r="E47" s="115">
        <v>292</v>
      </c>
      <c r="F47" s="114">
        <v>306</v>
      </c>
      <c r="G47" s="114">
        <v>308</v>
      </c>
      <c r="H47" s="114">
        <v>287</v>
      </c>
      <c r="I47" s="140">
        <v>295</v>
      </c>
      <c r="J47" s="115">
        <v>-3</v>
      </c>
      <c r="K47" s="116">
        <v>-1.0169491525423728</v>
      </c>
    </row>
    <row r="48" spans="1:11" ht="14.1" customHeight="1" x14ac:dyDescent="0.2">
      <c r="A48" s="306">
        <v>62</v>
      </c>
      <c r="B48" s="307" t="s">
        <v>270</v>
      </c>
      <c r="C48" s="308"/>
      <c r="D48" s="113">
        <v>11.1146380173361</v>
      </c>
      <c r="E48" s="115">
        <v>4552</v>
      </c>
      <c r="F48" s="114">
        <v>4802</v>
      </c>
      <c r="G48" s="114">
        <v>4699</v>
      </c>
      <c r="H48" s="114">
        <v>4812</v>
      </c>
      <c r="I48" s="140">
        <v>4615</v>
      </c>
      <c r="J48" s="115">
        <v>-63</v>
      </c>
      <c r="K48" s="116">
        <v>-1.3651137594799567</v>
      </c>
    </row>
    <row r="49" spans="1:11" ht="14.1" customHeight="1" x14ac:dyDescent="0.2">
      <c r="A49" s="306">
        <v>63</v>
      </c>
      <c r="B49" s="307" t="s">
        <v>271</v>
      </c>
      <c r="C49" s="308"/>
      <c r="D49" s="113">
        <v>11.10242949578806</v>
      </c>
      <c r="E49" s="115">
        <v>4547</v>
      </c>
      <c r="F49" s="114">
        <v>5236</v>
      </c>
      <c r="G49" s="114">
        <v>5530</v>
      </c>
      <c r="H49" s="114">
        <v>5574</v>
      </c>
      <c r="I49" s="140">
        <v>5220</v>
      </c>
      <c r="J49" s="115">
        <v>-673</v>
      </c>
      <c r="K49" s="116">
        <v>-12.892720306513411</v>
      </c>
    </row>
    <row r="50" spans="1:11" ht="14.1" customHeight="1" x14ac:dyDescent="0.2">
      <c r="A50" s="306" t="s">
        <v>272</v>
      </c>
      <c r="B50" s="307" t="s">
        <v>273</v>
      </c>
      <c r="C50" s="308"/>
      <c r="D50" s="113">
        <v>0.7740202661457698</v>
      </c>
      <c r="E50" s="115">
        <v>317</v>
      </c>
      <c r="F50" s="114">
        <v>346</v>
      </c>
      <c r="G50" s="114">
        <v>353</v>
      </c>
      <c r="H50" s="114">
        <v>365</v>
      </c>
      <c r="I50" s="140">
        <v>353</v>
      </c>
      <c r="J50" s="115">
        <v>-36</v>
      </c>
      <c r="K50" s="116">
        <v>-10.19830028328612</v>
      </c>
    </row>
    <row r="51" spans="1:11" ht="14.1" customHeight="1" x14ac:dyDescent="0.2">
      <c r="A51" s="306" t="s">
        <v>274</v>
      </c>
      <c r="B51" s="307" t="s">
        <v>275</v>
      </c>
      <c r="C51" s="308"/>
      <c r="D51" s="113">
        <v>9.7887925772188993</v>
      </c>
      <c r="E51" s="115">
        <v>4009</v>
      </c>
      <c r="F51" s="114">
        <v>4636</v>
      </c>
      <c r="G51" s="114">
        <v>4916</v>
      </c>
      <c r="H51" s="114">
        <v>4950</v>
      </c>
      <c r="I51" s="140">
        <v>4600</v>
      </c>
      <c r="J51" s="115">
        <v>-591</v>
      </c>
      <c r="K51" s="116">
        <v>-12.847826086956522</v>
      </c>
    </row>
    <row r="52" spans="1:11" ht="14.1" customHeight="1" x14ac:dyDescent="0.2">
      <c r="A52" s="306">
        <v>71</v>
      </c>
      <c r="B52" s="307" t="s">
        <v>276</v>
      </c>
      <c r="C52" s="308"/>
      <c r="D52" s="113">
        <v>12.96056647539983</v>
      </c>
      <c r="E52" s="115">
        <v>5308</v>
      </c>
      <c r="F52" s="114">
        <v>5423</v>
      </c>
      <c r="G52" s="114">
        <v>5455</v>
      </c>
      <c r="H52" s="114">
        <v>5341</v>
      </c>
      <c r="I52" s="140">
        <v>5284</v>
      </c>
      <c r="J52" s="115">
        <v>24</v>
      </c>
      <c r="K52" s="116">
        <v>0.45420136260408783</v>
      </c>
    </row>
    <row r="53" spans="1:11" ht="14.1" customHeight="1" x14ac:dyDescent="0.2">
      <c r="A53" s="306" t="s">
        <v>277</v>
      </c>
      <c r="B53" s="307" t="s">
        <v>278</v>
      </c>
      <c r="C53" s="308"/>
      <c r="D53" s="113">
        <v>0.79111219631302654</v>
      </c>
      <c r="E53" s="115">
        <v>324</v>
      </c>
      <c r="F53" s="114">
        <v>326</v>
      </c>
      <c r="G53" s="114">
        <v>357</v>
      </c>
      <c r="H53" s="114">
        <v>326</v>
      </c>
      <c r="I53" s="140">
        <v>319</v>
      </c>
      <c r="J53" s="115">
        <v>5</v>
      </c>
      <c r="K53" s="116">
        <v>1.567398119122257</v>
      </c>
    </row>
    <row r="54" spans="1:11" ht="14.1" customHeight="1" x14ac:dyDescent="0.2">
      <c r="A54" s="306" t="s">
        <v>279</v>
      </c>
      <c r="B54" s="307" t="s">
        <v>280</v>
      </c>
      <c r="C54" s="308"/>
      <c r="D54" s="113">
        <v>11.356366743987303</v>
      </c>
      <c r="E54" s="115">
        <v>4651</v>
      </c>
      <c r="F54" s="114">
        <v>4753</v>
      </c>
      <c r="G54" s="114">
        <v>4766</v>
      </c>
      <c r="H54" s="114">
        <v>4712</v>
      </c>
      <c r="I54" s="140">
        <v>4673</v>
      </c>
      <c r="J54" s="115">
        <v>-22</v>
      </c>
      <c r="K54" s="116">
        <v>-0.47078964262786216</v>
      </c>
    </row>
    <row r="55" spans="1:11" ht="14.1" customHeight="1" x14ac:dyDescent="0.2">
      <c r="A55" s="306">
        <v>72</v>
      </c>
      <c r="B55" s="307" t="s">
        <v>281</v>
      </c>
      <c r="C55" s="308"/>
      <c r="D55" s="113">
        <v>1.1500427298254181</v>
      </c>
      <c r="E55" s="115">
        <v>471</v>
      </c>
      <c r="F55" s="114">
        <v>467</v>
      </c>
      <c r="G55" s="114">
        <v>474</v>
      </c>
      <c r="H55" s="114">
        <v>476</v>
      </c>
      <c r="I55" s="140">
        <v>463</v>
      </c>
      <c r="J55" s="115">
        <v>8</v>
      </c>
      <c r="K55" s="116">
        <v>1.7278617710583153</v>
      </c>
    </row>
    <row r="56" spans="1:11" ht="14.1" customHeight="1" x14ac:dyDescent="0.2">
      <c r="A56" s="306" t="s">
        <v>282</v>
      </c>
      <c r="B56" s="307" t="s">
        <v>283</v>
      </c>
      <c r="C56" s="308"/>
      <c r="D56" s="113">
        <v>0.1538273715053107</v>
      </c>
      <c r="E56" s="115">
        <v>63</v>
      </c>
      <c r="F56" s="114">
        <v>66</v>
      </c>
      <c r="G56" s="114">
        <v>71</v>
      </c>
      <c r="H56" s="114">
        <v>68</v>
      </c>
      <c r="I56" s="140">
        <v>74</v>
      </c>
      <c r="J56" s="115">
        <v>-11</v>
      </c>
      <c r="K56" s="116">
        <v>-14.864864864864865</v>
      </c>
    </row>
    <row r="57" spans="1:11" ht="14.1" customHeight="1" x14ac:dyDescent="0.2">
      <c r="A57" s="306" t="s">
        <v>284</v>
      </c>
      <c r="B57" s="307" t="s">
        <v>285</v>
      </c>
      <c r="C57" s="308"/>
      <c r="D57" s="113">
        <v>0.70565254547674272</v>
      </c>
      <c r="E57" s="115">
        <v>289</v>
      </c>
      <c r="F57" s="114">
        <v>277</v>
      </c>
      <c r="G57" s="114">
        <v>274</v>
      </c>
      <c r="H57" s="114">
        <v>274</v>
      </c>
      <c r="I57" s="140">
        <v>268</v>
      </c>
      <c r="J57" s="115">
        <v>21</v>
      </c>
      <c r="K57" s="116">
        <v>7.8358208955223878</v>
      </c>
    </row>
    <row r="58" spans="1:11" ht="14.1" customHeight="1" x14ac:dyDescent="0.2">
      <c r="A58" s="306">
        <v>73</v>
      </c>
      <c r="B58" s="307" t="s">
        <v>286</v>
      </c>
      <c r="C58" s="308"/>
      <c r="D58" s="113">
        <v>1.1183005738005127</v>
      </c>
      <c r="E58" s="115">
        <v>458</v>
      </c>
      <c r="F58" s="114">
        <v>454</v>
      </c>
      <c r="G58" s="114">
        <v>452</v>
      </c>
      <c r="H58" s="114">
        <v>450</v>
      </c>
      <c r="I58" s="140">
        <v>456</v>
      </c>
      <c r="J58" s="115">
        <v>2</v>
      </c>
      <c r="K58" s="116">
        <v>0.43859649122807015</v>
      </c>
    </row>
    <row r="59" spans="1:11" ht="14.1" customHeight="1" x14ac:dyDescent="0.2">
      <c r="A59" s="306" t="s">
        <v>287</v>
      </c>
      <c r="B59" s="307" t="s">
        <v>288</v>
      </c>
      <c r="C59" s="308"/>
      <c r="D59" s="113">
        <v>0.80332071786106707</v>
      </c>
      <c r="E59" s="115">
        <v>329</v>
      </c>
      <c r="F59" s="114">
        <v>327</v>
      </c>
      <c r="G59" s="114">
        <v>319</v>
      </c>
      <c r="H59" s="114">
        <v>314</v>
      </c>
      <c r="I59" s="140">
        <v>316</v>
      </c>
      <c r="J59" s="115">
        <v>13</v>
      </c>
      <c r="K59" s="116">
        <v>4.1139240506329111</v>
      </c>
    </row>
    <row r="60" spans="1:11" ht="14.1" customHeight="1" x14ac:dyDescent="0.2">
      <c r="A60" s="306">
        <v>81</v>
      </c>
      <c r="B60" s="307" t="s">
        <v>289</v>
      </c>
      <c r="C60" s="308"/>
      <c r="D60" s="113">
        <v>3.7699914540349164</v>
      </c>
      <c r="E60" s="115">
        <v>1544</v>
      </c>
      <c r="F60" s="114">
        <v>1557</v>
      </c>
      <c r="G60" s="114">
        <v>1599</v>
      </c>
      <c r="H60" s="114">
        <v>1603</v>
      </c>
      <c r="I60" s="140">
        <v>1604</v>
      </c>
      <c r="J60" s="115">
        <v>-60</v>
      </c>
      <c r="K60" s="116">
        <v>-3.7406483790523692</v>
      </c>
    </row>
    <row r="61" spans="1:11" ht="14.1" customHeight="1" x14ac:dyDescent="0.2">
      <c r="A61" s="306" t="s">
        <v>290</v>
      </c>
      <c r="B61" s="307" t="s">
        <v>291</v>
      </c>
      <c r="C61" s="308"/>
      <c r="D61" s="113">
        <v>1.3453790745940666</v>
      </c>
      <c r="E61" s="115">
        <v>551</v>
      </c>
      <c r="F61" s="114">
        <v>548</v>
      </c>
      <c r="G61" s="114">
        <v>565</v>
      </c>
      <c r="H61" s="114">
        <v>583</v>
      </c>
      <c r="I61" s="140">
        <v>569</v>
      </c>
      <c r="J61" s="115">
        <v>-18</v>
      </c>
      <c r="K61" s="116">
        <v>-3.1634446397188047</v>
      </c>
    </row>
    <row r="62" spans="1:11" ht="14.1" customHeight="1" x14ac:dyDescent="0.2">
      <c r="A62" s="306" t="s">
        <v>292</v>
      </c>
      <c r="B62" s="307" t="s">
        <v>293</v>
      </c>
      <c r="C62" s="308"/>
      <c r="D62" s="113">
        <v>1.3624710047613233</v>
      </c>
      <c r="E62" s="115">
        <v>558</v>
      </c>
      <c r="F62" s="114">
        <v>552</v>
      </c>
      <c r="G62" s="114">
        <v>574</v>
      </c>
      <c r="H62" s="114">
        <v>550</v>
      </c>
      <c r="I62" s="140">
        <v>557</v>
      </c>
      <c r="J62" s="115">
        <v>1</v>
      </c>
      <c r="K62" s="116">
        <v>0.17953321364452424</v>
      </c>
    </row>
    <row r="63" spans="1:11" ht="14.1" customHeight="1" x14ac:dyDescent="0.2">
      <c r="A63" s="306"/>
      <c r="B63" s="307" t="s">
        <v>294</v>
      </c>
      <c r="C63" s="308"/>
      <c r="D63" s="113">
        <v>1.3014283970211207</v>
      </c>
      <c r="E63" s="115">
        <v>533</v>
      </c>
      <c r="F63" s="114">
        <v>525</v>
      </c>
      <c r="G63" s="114">
        <v>546</v>
      </c>
      <c r="H63" s="114">
        <v>526</v>
      </c>
      <c r="I63" s="140">
        <v>534</v>
      </c>
      <c r="J63" s="115">
        <v>-1</v>
      </c>
      <c r="K63" s="116">
        <v>-0.18726591760299627</v>
      </c>
    </row>
    <row r="64" spans="1:11" ht="14.1" customHeight="1" x14ac:dyDescent="0.2">
      <c r="A64" s="306" t="s">
        <v>295</v>
      </c>
      <c r="B64" s="307" t="s">
        <v>296</v>
      </c>
      <c r="C64" s="308"/>
      <c r="D64" s="113">
        <v>9.2784763765108039E-2</v>
      </c>
      <c r="E64" s="115">
        <v>38</v>
      </c>
      <c r="F64" s="114">
        <v>37</v>
      </c>
      <c r="G64" s="114">
        <v>36</v>
      </c>
      <c r="H64" s="114">
        <v>33</v>
      </c>
      <c r="I64" s="140">
        <v>32</v>
      </c>
      <c r="J64" s="115">
        <v>6</v>
      </c>
      <c r="K64" s="116">
        <v>18.75</v>
      </c>
    </row>
    <row r="65" spans="1:11" ht="14.1" customHeight="1" x14ac:dyDescent="0.2">
      <c r="A65" s="306" t="s">
        <v>297</v>
      </c>
      <c r="B65" s="307" t="s">
        <v>298</v>
      </c>
      <c r="C65" s="308"/>
      <c r="D65" s="113">
        <v>0.68123550238066166</v>
      </c>
      <c r="E65" s="115">
        <v>279</v>
      </c>
      <c r="F65" s="114">
        <v>295</v>
      </c>
      <c r="G65" s="114">
        <v>296</v>
      </c>
      <c r="H65" s="114">
        <v>303</v>
      </c>
      <c r="I65" s="140">
        <v>308</v>
      </c>
      <c r="J65" s="115">
        <v>-29</v>
      </c>
      <c r="K65" s="116">
        <v>-9.4155844155844157</v>
      </c>
    </row>
    <row r="66" spans="1:11" ht="14.1" customHeight="1" x14ac:dyDescent="0.2">
      <c r="A66" s="306">
        <v>82</v>
      </c>
      <c r="B66" s="307" t="s">
        <v>299</v>
      </c>
      <c r="C66" s="308"/>
      <c r="D66" s="113">
        <v>1.9704553778537419</v>
      </c>
      <c r="E66" s="115">
        <v>807</v>
      </c>
      <c r="F66" s="114">
        <v>842</v>
      </c>
      <c r="G66" s="114">
        <v>861</v>
      </c>
      <c r="H66" s="114">
        <v>834</v>
      </c>
      <c r="I66" s="140">
        <v>835</v>
      </c>
      <c r="J66" s="115">
        <v>-28</v>
      </c>
      <c r="K66" s="116">
        <v>-3.3532934131736525</v>
      </c>
    </row>
    <row r="67" spans="1:11" ht="14.1" customHeight="1" x14ac:dyDescent="0.2">
      <c r="A67" s="306" t="s">
        <v>300</v>
      </c>
      <c r="B67" s="307" t="s">
        <v>301</v>
      </c>
      <c r="C67" s="308"/>
      <c r="D67" s="113">
        <v>0.64705164204614818</v>
      </c>
      <c r="E67" s="115">
        <v>265</v>
      </c>
      <c r="F67" s="114">
        <v>267</v>
      </c>
      <c r="G67" s="114">
        <v>276</v>
      </c>
      <c r="H67" s="114">
        <v>239</v>
      </c>
      <c r="I67" s="140">
        <v>245</v>
      </c>
      <c r="J67" s="115">
        <v>20</v>
      </c>
      <c r="K67" s="116">
        <v>8.1632653061224492</v>
      </c>
    </row>
    <row r="68" spans="1:11" ht="14.1" customHeight="1" x14ac:dyDescent="0.2">
      <c r="A68" s="306" t="s">
        <v>302</v>
      </c>
      <c r="B68" s="307" t="s">
        <v>303</v>
      </c>
      <c r="C68" s="308"/>
      <c r="D68" s="113">
        <v>0.87901355145891835</v>
      </c>
      <c r="E68" s="115">
        <v>360</v>
      </c>
      <c r="F68" s="114">
        <v>391</v>
      </c>
      <c r="G68" s="114">
        <v>396</v>
      </c>
      <c r="H68" s="114">
        <v>405</v>
      </c>
      <c r="I68" s="140">
        <v>397</v>
      </c>
      <c r="J68" s="115">
        <v>-37</v>
      </c>
      <c r="K68" s="116">
        <v>-9.3198992443324933</v>
      </c>
    </row>
    <row r="69" spans="1:11" ht="14.1" customHeight="1" x14ac:dyDescent="0.2">
      <c r="A69" s="306">
        <v>83</v>
      </c>
      <c r="B69" s="307" t="s">
        <v>304</v>
      </c>
      <c r="C69" s="308"/>
      <c r="D69" s="113">
        <v>3.3744353558784033</v>
      </c>
      <c r="E69" s="115">
        <v>1382</v>
      </c>
      <c r="F69" s="114">
        <v>1395</v>
      </c>
      <c r="G69" s="114">
        <v>1379</v>
      </c>
      <c r="H69" s="114">
        <v>1365</v>
      </c>
      <c r="I69" s="140">
        <v>1363</v>
      </c>
      <c r="J69" s="115">
        <v>19</v>
      </c>
      <c r="K69" s="116">
        <v>1.3939838591342626</v>
      </c>
    </row>
    <row r="70" spans="1:11" ht="14.1" customHeight="1" x14ac:dyDescent="0.2">
      <c r="A70" s="306" t="s">
        <v>305</v>
      </c>
      <c r="B70" s="307" t="s">
        <v>306</v>
      </c>
      <c r="C70" s="308"/>
      <c r="D70" s="113">
        <v>2.0974240019533634</v>
      </c>
      <c r="E70" s="115">
        <v>859</v>
      </c>
      <c r="F70" s="114">
        <v>872</v>
      </c>
      <c r="G70" s="114">
        <v>872</v>
      </c>
      <c r="H70" s="114">
        <v>853</v>
      </c>
      <c r="I70" s="140">
        <v>843</v>
      </c>
      <c r="J70" s="115">
        <v>16</v>
      </c>
      <c r="K70" s="116">
        <v>1.8979833926453145</v>
      </c>
    </row>
    <row r="71" spans="1:11" ht="14.1" customHeight="1" x14ac:dyDescent="0.2">
      <c r="A71" s="306"/>
      <c r="B71" s="307" t="s">
        <v>307</v>
      </c>
      <c r="C71" s="308"/>
      <c r="D71" s="113">
        <v>1.3331705530460261</v>
      </c>
      <c r="E71" s="115">
        <v>546</v>
      </c>
      <c r="F71" s="114">
        <v>554</v>
      </c>
      <c r="G71" s="114">
        <v>546</v>
      </c>
      <c r="H71" s="114">
        <v>546</v>
      </c>
      <c r="I71" s="140">
        <v>535</v>
      </c>
      <c r="J71" s="115">
        <v>11</v>
      </c>
      <c r="K71" s="116">
        <v>2.05607476635514</v>
      </c>
    </row>
    <row r="72" spans="1:11" ht="14.1" customHeight="1" x14ac:dyDescent="0.2">
      <c r="A72" s="306">
        <v>84</v>
      </c>
      <c r="B72" s="307" t="s">
        <v>308</v>
      </c>
      <c r="C72" s="308"/>
      <c r="D72" s="113">
        <v>2.019289464045904</v>
      </c>
      <c r="E72" s="115">
        <v>827</v>
      </c>
      <c r="F72" s="114">
        <v>822</v>
      </c>
      <c r="G72" s="114">
        <v>783</v>
      </c>
      <c r="H72" s="114">
        <v>796</v>
      </c>
      <c r="I72" s="140">
        <v>793</v>
      </c>
      <c r="J72" s="115">
        <v>34</v>
      </c>
      <c r="K72" s="116">
        <v>4.2875157629255991</v>
      </c>
    </row>
    <row r="73" spans="1:11" ht="14.1" customHeight="1" x14ac:dyDescent="0.2">
      <c r="A73" s="306" t="s">
        <v>309</v>
      </c>
      <c r="B73" s="307" t="s">
        <v>310</v>
      </c>
      <c r="C73" s="308"/>
      <c r="D73" s="113">
        <v>0.31742156024905382</v>
      </c>
      <c r="E73" s="115">
        <v>130</v>
      </c>
      <c r="F73" s="114">
        <v>122</v>
      </c>
      <c r="G73" s="114">
        <v>107</v>
      </c>
      <c r="H73" s="114">
        <v>96</v>
      </c>
      <c r="I73" s="140">
        <v>118</v>
      </c>
      <c r="J73" s="115">
        <v>12</v>
      </c>
      <c r="K73" s="116">
        <v>10.169491525423728</v>
      </c>
    </row>
    <row r="74" spans="1:11" ht="14.1" customHeight="1" x14ac:dyDescent="0.2">
      <c r="A74" s="306" t="s">
        <v>311</v>
      </c>
      <c r="B74" s="307" t="s">
        <v>312</v>
      </c>
      <c r="C74" s="308"/>
      <c r="D74" s="113">
        <v>6.836772066902698E-2</v>
      </c>
      <c r="E74" s="115">
        <v>28</v>
      </c>
      <c r="F74" s="114">
        <v>32</v>
      </c>
      <c r="G74" s="114">
        <v>30</v>
      </c>
      <c r="H74" s="114">
        <v>29</v>
      </c>
      <c r="I74" s="140">
        <v>28</v>
      </c>
      <c r="J74" s="115">
        <v>0</v>
      </c>
      <c r="K74" s="116">
        <v>0</v>
      </c>
    </row>
    <row r="75" spans="1:11" ht="14.1" customHeight="1" x14ac:dyDescent="0.2">
      <c r="A75" s="306" t="s">
        <v>313</v>
      </c>
      <c r="B75" s="307" t="s">
        <v>314</v>
      </c>
      <c r="C75" s="308"/>
      <c r="D75" s="113">
        <v>0.573800512757905</v>
      </c>
      <c r="E75" s="115">
        <v>235</v>
      </c>
      <c r="F75" s="114">
        <v>248</v>
      </c>
      <c r="G75" s="114">
        <v>224</v>
      </c>
      <c r="H75" s="114">
        <v>254</v>
      </c>
      <c r="I75" s="140">
        <v>234</v>
      </c>
      <c r="J75" s="115">
        <v>1</v>
      </c>
      <c r="K75" s="116">
        <v>0.42735042735042733</v>
      </c>
    </row>
    <row r="76" spans="1:11" ht="14.1" customHeight="1" x14ac:dyDescent="0.2">
      <c r="A76" s="306">
        <v>91</v>
      </c>
      <c r="B76" s="307" t="s">
        <v>315</v>
      </c>
      <c r="C76" s="308"/>
      <c r="D76" s="113">
        <v>9.7668172384324264E-2</v>
      </c>
      <c r="E76" s="115">
        <v>40</v>
      </c>
      <c r="F76" s="114">
        <v>37</v>
      </c>
      <c r="G76" s="114">
        <v>37</v>
      </c>
      <c r="H76" s="114">
        <v>33</v>
      </c>
      <c r="I76" s="140">
        <v>35</v>
      </c>
      <c r="J76" s="115">
        <v>5</v>
      </c>
      <c r="K76" s="116">
        <v>14.285714285714286</v>
      </c>
    </row>
    <row r="77" spans="1:11" ht="14.1" customHeight="1" x14ac:dyDescent="0.2">
      <c r="A77" s="306">
        <v>92</v>
      </c>
      <c r="B77" s="307" t="s">
        <v>316</v>
      </c>
      <c r="C77" s="308"/>
      <c r="D77" s="113">
        <v>0.28812110853375655</v>
      </c>
      <c r="E77" s="115">
        <v>118</v>
      </c>
      <c r="F77" s="114">
        <v>115</v>
      </c>
      <c r="G77" s="114">
        <v>117</v>
      </c>
      <c r="H77" s="114">
        <v>122</v>
      </c>
      <c r="I77" s="140">
        <v>121</v>
      </c>
      <c r="J77" s="115">
        <v>-3</v>
      </c>
      <c r="K77" s="116">
        <v>-2.4793388429752068</v>
      </c>
    </row>
    <row r="78" spans="1:11" ht="14.1" customHeight="1" x14ac:dyDescent="0.2">
      <c r="A78" s="306">
        <v>93</v>
      </c>
      <c r="B78" s="307" t="s">
        <v>317</v>
      </c>
      <c r="C78" s="308"/>
      <c r="D78" s="113">
        <v>0.1123183982419729</v>
      </c>
      <c r="E78" s="115">
        <v>46</v>
      </c>
      <c r="F78" s="114">
        <v>48</v>
      </c>
      <c r="G78" s="114">
        <v>47</v>
      </c>
      <c r="H78" s="114">
        <v>50</v>
      </c>
      <c r="I78" s="140">
        <v>49</v>
      </c>
      <c r="J78" s="115">
        <v>-3</v>
      </c>
      <c r="K78" s="116">
        <v>-6.1224489795918364</v>
      </c>
    </row>
    <row r="79" spans="1:11" ht="14.1" customHeight="1" x14ac:dyDescent="0.2">
      <c r="A79" s="306">
        <v>94</v>
      </c>
      <c r="B79" s="307" t="s">
        <v>318</v>
      </c>
      <c r="C79" s="308"/>
      <c r="D79" s="113">
        <v>0.35893053351239163</v>
      </c>
      <c r="E79" s="115">
        <v>147</v>
      </c>
      <c r="F79" s="114">
        <v>157</v>
      </c>
      <c r="G79" s="114">
        <v>176</v>
      </c>
      <c r="H79" s="114">
        <v>158</v>
      </c>
      <c r="I79" s="140">
        <v>145</v>
      </c>
      <c r="J79" s="115">
        <v>2</v>
      </c>
      <c r="K79" s="116">
        <v>1.3793103448275863</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5.3033817604688069</v>
      </c>
      <c r="E81" s="143">
        <v>2172</v>
      </c>
      <c r="F81" s="144">
        <v>2250</v>
      </c>
      <c r="G81" s="144">
        <v>2245</v>
      </c>
      <c r="H81" s="144">
        <v>2267</v>
      </c>
      <c r="I81" s="145">
        <v>2180</v>
      </c>
      <c r="J81" s="143">
        <v>-8</v>
      </c>
      <c r="K81" s="146">
        <v>-0.3669724770642202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12466</v>
      </c>
      <c r="G12" s="535">
        <v>23980</v>
      </c>
      <c r="H12" s="535">
        <v>17285</v>
      </c>
      <c r="I12" s="535">
        <v>12528</v>
      </c>
      <c r="J12" s="536">
        <v>13652</v>
      </c>
      <c r="K12" s="537">
        <v>-1186</v>
      </c>
      <c r="L12" s="348">
        <v>-8.6873718136536766</v>
      </c>
    </row>
    <row r="13" spans="1:17" s="110" customFormat="1" ht="15" customHeight="1" x14ac:dyDescent="0.2">
      <c r="A13" s="349" t="s">
        <v>345</v>
      </c>
      <c r="B13" s="350" t="s">
        <v>346</v>
      </c>
      <c r="C13" s="346"/>
      <c r="D13" s="346"/>
      <c r="E13" s="347"/>
      <c r="F13" s="535">
        <v>7413</v>
      </c>
      <c r="G13" s="535">
        <v>17317</v>
      </c>
      <c r="H13" s="535">
        <v>10027</v>
      </c>
      <c r="I13" s="535">
        <v>7598</v>
      </c>
      <c r="J13" s="536">
        <v>8032</v>
      </c>
      <c r="K13" s="537">
        <v>-619</v>
      </c>
      <c r="L13" s="348">
        <v>-7.7066733067729087</v>
      </c>
    </row>
    <row r="14" spans="1:17" s="110" customFormat="1" ht="22.5" customHeight="1" x14ac:dyDescent="0.2">
      <c r="A14" s="349"/>
      <c r="B14" s="350" t="s">
        <v>347</v>
      </c>
      <c r="C14" s="346"/>
      <c r="D14" s="346"/>
      <c r="E14" s="347"/>
      <c r="F14" s="535">
        <v>5053</v>
      </c>
      <c r="G14" s="535">
        <v>6663</v>
      </c>
      <c r="H14" s="535">
        <v>7258</v>
      </c>
      <c r="I14" s="535">
        <v>4930</v>
      </c>
      <c r="J14" s="536">
        <v>5620</v>
      </c>
      <c r="K14" s="537">
        <v>-567</v>
      </c>
      <c r="L14" s="348">
        <v>-10.088967971530248</v>
      </c>
    </row>
    <row r="15" spans="1:17" s="110" customFormat="1" ht="15" customHeight="1" x14ac:dyDescent="0.2">
      <c r="A15" s="349" t="s">
        <v>348</v>
      </c>
      <c r="B15" s="350" t="s">
        <v>108</v>
      </c>
      <c r="C15" s="346"/>
      <c r="D15" s="346"/>
      <c r="E15" s="347"/>
      <c r="F15" s="535">
        <v>2513</v>
      </c>
      <c r="G15" s="535">
        <v>3672</v>
      </c>
      <c r="H15" s="535">
        <v>6422</v>
      </c>
      <c r="I15" s="535">
        <v>3123</v>
      </c>
      <c r="J15" s="536">
        <v>2706</v>
      </c>
      <c r="K15" s="537">
        <v>-193</v>
      </c>
      <c r="L15" s="348">
        <v>-7.1322985957132294</v>
      </c>
    </row>
    <row r="16" spans="1:17" s="110" customFormat="1" ht="15" customHeight="1" x14ac:dyDescent="0.2">
      <c r="A16" s="349"/>
      <c r="B16" s="350" t="s">
        <v>109</v>
      </c>
      <c r="C16" s="346"/>
      <c r="D16" s="346"/>
      <c r="E16" s="347"/>
      <c r="F16" s="535">
        <v>8378</v>
      </c>
      <c r="G16" s="535">
        <v>16082</v>
      </c>
      <c r="H16" s="535">
        <v>9400</v>
      </c>
      <c r="I16" s="535">
        <v>8050</v>
      </c>
      <c r="J16" s="536">
        <v>9284</v>
      </c>
      <c r="K16" s="537">
        <v>-906</v>
      </c>
      <c r="L16" s="348">
        <v>-9.7587246876346398</v>
      </c>
    </row>
    <row r="17" spans="1:12" s="110" customFormat="1" ht="15" customHeight="1" x14ac:dyDescent="0.2">
      <c r="A17" s="349"/>
      <c r="B17" s="350" t="s">
        <v>110</v>
      </c>
      <c r="C17" s="346"/>
      <c r="D17" s="346"/>
      <c r="E17" s="347"/>
      <c r="F17" s="535">
        <v>1412</v>
      </c>
      <c r="G17" s="535">
        <v>4078</v>
      </c>
      <c r="H17" s="535">
        <v>1265</v>
      </c>
      <c r="I17" s="535">
        <v>1183</v>
      </c>
      <c r="J17" s="536">
        <v>1463</v>
      </c>
      <c r="K17" s="537">
        <v>-51</v>
      </c>
      <c r="L17" s="348">
        <v>-3.4859876965140124</v>
      </c>
    </row>
    <row r="18" spans="1:12" s="110" customFormat="1" ht="15" customHeight="1" x14ac:dyDescent="0.2">
      <c r="A18" s="349"/>
      <c r="B18" s="350" t="s">
        <v>111</v>
      </c>
      <c r="C18" s="346"/>
      <c r="D18" s="346"/>
      <c r="E18" s="347"/>
      <c r="F18" s="535">
        <v>163</v>
      </c>
      <c r="G18" s="535">
        <v>148</v>
      </c>
      <c r="H18" s="535">
        <v>198</v>
      </c>
      <c r="I18" s="535">
        <v>172</v>
      </c>
      <c r="J18" s="536">
        <v>199</v>
      </c>
      <c r="K18" s="537">
        <v>-36</v>
      </c>
      <c r="L18" s="348">
        <v>-18.090452261306531</v>
      </c>
    </row>
    <row r="19" spans="1:12" s="110" customFormat="1" ht="15" customHeight="1" x14ac:dyDescent="0.2">
      <c r="A19" s="118" t="s">
        <v>113</v>
      </c>
      <c r="B19" s="119" t="s">
        <v>181</v>
      </c>
      <c r="C19" s="346"/>
      <c r="D19" s="346"/>
      <c r="E19" s="347"/>
      <c r="F19" s="535">
        <v>8668</v>
      </c>
      <c r="G19" s="535">
        <v>19083</v>
      </c>
      <c r="H19" s="535">
        <v>13122</v>
      </c>
      <c r="I19" s="535">
        <v>9003</v>
      </c>
      <c r="J19" s="536">
        <v>9499</v>
      </c>
      <c r="K19" s="537">
        <v>-831</v>
      </c>
      <c r="L19" s="348">
        <v>-8.7482892936098544</v>
      </c>
    </row>
    <row r="20" spans="1:12" s="110" customFormat="1" ht="15" customHeight="1" x14ac:dyDescent="0.2">
      <c r="A20" s="118"/>
      <c r="B20" s="119" t="s">
        <v>182</v>
      </c>
      <c r="C20" s="346"/>
      <c r="D20" s="346"/>
      <c r="E20" s="347"/>
      <c r="F20" s="535">
        <v>3798</v>
      </c>
      <c r="G20" s="535">
        <v>4897</v>
      </c>
      <c r="H20" s="535">
        <v>4163</v>
      </c>
      <c r="I20" s="535">
        <v>3525</v>
      </c>
      <c r="J20" s="536">
        <v>4153</v>
      </c>
      <c r="K20" s="537">
        <v>-355</v>
      </c>
      <c r="L20" s="348">
        <v>-8.5480375632073198</v>
      </c>
    </row>
    <row r="21" spans="1:12" s="110" customFormat="1" ht="15" customHeight="1" x14ac:dyDescent="0.2">
      <c r="A21" s="118" t="s">
        <v>113</v>
      </c>
      <c r="B21" s="119" t="s">
        <v>116</v>
      </c>
      <c r="C21" s="346"/>
      <c r="D21" s="346"/>
      <c r="E21" s="347"/>
      <c r="F21" s="535">
        <v>8053</v>
      </c>
      <c r="G21" s="535">
        <v>18521</v>
      </c>
      <c r="H21" s="535">
        <v>11684</v>
      </c>
      <c r="I21" s="535">
        <v>7696</v>
      </c>
      <c r="J21" s="536">
        <v>8764</v>
      </c>
      <c r="K21" s="537">
        <v>-711</v>
      </c>
      <c r="L21" s="348">
        <v>-8.1127339114559565</v>
      </c>
    </row>
    <row r="22" spans="1:12" s="110" customFormat="1" ht="15" customHeight="1" x14ac:dyDescent="0.2">
      <c r="A22" s="118"/>
      <c r="B22" s="119" t="s">
        <v>117</v>
      </c>
      <c r="C22" s="346"/>
      <c r="D22" s="346"/>
      <c r="E22" s="347"/>
      <c r="F22" s="535">
        <v>4411</v>
      </c>
      <c r="G22" s="535">
        <v>5454</v>
      </c>
      <c r="H22" s="535">
        <v>5591</v>
      </c>
      <c r="I22" s="535">
        <v>4825</v>
      </c>
      <c r="J22" s="536">
        <v>4880</v>
      </c>
      <c r="K22" s="537">
        <v>-469</v>
      </c>
      <c r="L22" s="348">
        <v>-9.6106557377049189</v>
      </c>
    </row>
    <row r="23" spans="1:12" s="110" customFormat="1" ht="15" customHeight="1" x14ac:dyDescent="0.2">
      <c r="A23" s="351" t="s">
        <v>348</v>
      </c>
      <c r="B23" s="352" t="s">
        <v>193</v>
      </c>
      <c r="C23" s="353"/>
      <c r="D23" s="353"/>
      <c r="E23" s="354"/>
      <c r="F23" s="538">
        <v>278</v>
      </c>
      <c r="G23" s="538">
        <v>1028</v>
      </c>
      <c r="H23" s="538">
        <v>2978</v>
      </c>
      <c r="I23" s="538">
        <v>218</v>
      </c>
      <c r="J23" s="539">
        <v>352</v>
      </c>
      <c r="K23" s="540">
        <v>-74</v>
      </c>
      <c r="L23" s="355">
        <v>-21.022727272727273</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36.6</v>
      </c>
      <c r="G25" s="541">
        <v>19.100000000000001</v>
      </c>
      <c r="H25" s="541">
        <v>41.2</v>
      </c>
      <c r="I25" s="541">
        <v>40.700000000000003</v>
      </c>
      <c r="J25" s="541">
        <v>33.799999999999997</v>
      </c>
      <c r="K25" s="542" t="s">
        <v>350</v>
      </c>
      <c r="L25" s="363">
        <v>2.8000000000000043</v>
      </c>
    </row>
    <row r="26" spans="1:12" s="110" customFormat="1" ht="15" customHeight="1" x14ac:dyDescent="0.2">
      <c r="A26" s="364" t="s">
        <v>105</v>
      </c>
      <c r="B26" s="365" t="s">
        <v>346</v>
      </c>
      <c r="C26" s="361"/>
      <c r="D26" s="361"/>
      <c r="E26" s="362"/>
      <c r="F26" s="541">
        <v>33.4</v>
      </c>
      <c r="G26" s="541">
        <v>13.3</v>
      </c>
      <c r="H26" s="541">
        <v>37.799999999999997</v>
      </c>
      <c r="I26" s="541">
        <v>37.200000000000003</v>
      </c>
      <c r="J26" s="543">
        <v>29.9</v>
      </c>
      <c r="K26" s="542" t="s">
        <v>350</v>
      </c>
      <c r="L26" s="363">
        <v>3.5</v>
      </c>
    </row>
    <row r="27" spans="1:12" s="110" customFormat="1" ht="15" customHeight="1" x14ac:dyDescent="0.2">
      <c r="A27" s="364"/>
      <c r="B27" s="365" t="s">
        <v>347</v>
      </c>
      <c r="C27" s="361"/>
      <c r="D27" s="361"/>
      <c r="E27" s="362"/>
      <c r="F27" s="541">
        <v>41.4</v>
      </c>
      <c r="G27" s="541">
        <v>34.700000000000003</v>
      </c>
      <c r="H27" s="541">
        <v>46</v>
      </c>
      <c r="I27" s="541">
        <v>46.1</v>
      </c>
      <c r="J27" s="541">
        <v>39.5</v>
      </c>
      <c r="K27" s="542" t="s">
        <v>350</v>
      </c>
      <c r="L27" s="363">
        <v>1.8999999999999986</v>
      </c>
    </row>
    <row r="28" spans="1:12" s="110" customFormat="1" ht="15" customHeight="1" x14ac:dyDescent="0.2">
      <c r="A28" s="364" t="s">
        <v>113</v>
      </c>
      <c r="B28" s="365" t="s">
        <v>108</v>
      </c>
      <c r="C28" s="361"/>
      <c r="D28" s="361"/>
      <c r="E28" s="362"/>
      <c r="F28" s="541">
        <v>46.7</v>
      </c>
      <c r="G28" s="541">
        <v>52.8</v>
      </c>
      <c r="H28" s="541">
        <v>56</v>
      </c>
      <c r="I28" s="541">
        <v>53.1</v>
      </c>
      <c r="J28" s="541">
        <v>44.7</v>
      </c>
      <c r="K28" s="542" t="s">
        <v>350</v>
      </c>
      <c r="L28" s="363">
        <v>2</v>
      </c>
    </row>
    <row r="29" spans="1:12" s="110" customFormat="1" ht="11.25" x14ac:dyDescent="0.2">
      <c r="A29" s="364"/>
      <c r="B29" s="365" t="s">
        <v>109</v>
      </c>
      <c r="C29" s="361"/>
      <c r="D29" s="361"/>
      <c r="E29" s="362"/>
      <c r="F29" s="541">
        <v>34.4</v>
      </c>
      <c r="G29" s="541">
        <v>15.9</v>
      </c>
      <c r="H29" s="541">
        <v>35.799999999999997</v>
      </c>
      <c r="I29" s="541">
        <v>36.1</v>
      </c>
      <c r="J29" s="543">
        <v>30.9</v>
      </c>
      <c r="K29" s="542" t="s">
        <v>350</v>
      </c>
      <c r="L29" s="363">
        <v>3.5</v>
      </c>
    </row>
    <row r="30" spans="1:12" s="110" customFormat="1" ht="15" customHeight="1" x14ac:dyDescent="0.2">
      <c r="A30" s="364"/>
      <c r="B30" s="365" t="s">
        <v>110</v>
      </c>
      <c r="C30" s="361"/>
      <c r="D30" s="361"/>
      <c r="E30" s="362"/>
      <c r="F30" s="541">
        <v>31.9</v>
      </c>
      <c r="G30" s="541">
        <v>8</v>
      </c>
      <c r="H30" s="541">
        <v>37.4</v>
      </c>
      <c r="I30" s="541">
        <v>38.6</v>
      </c>
      <c r="J30" s="541">
        <v>32.5</v>
      </c>
      <c r="K30" s="542" t="s">
        <v>350</v>
      </c>
      <c r="L30" s="363">
        <v>-0.60000000000000142</v>
      </c>
    </row>
    <row r="31" spans="1:12" s="110" customFormat="1" ht="15" customHeight="1" x14ac:dyDescent="0.2">
      <c r="A31" s="364"/>
      <c r="B31" s="365" t="s">
        <v>111</v>
      </c>
      <c r="C31" s="361"/>
      <c r="D31" s="361"/>
      <c r="E31" s="362"/>
      <c r="F31" s="541">
        <v>52.1</v>
      </c>
      <c r="G31" s="541">
        <v>50.7</v>
      </c>
      <c r="H31" s="541">
        <v>53.5</v>
      </c>
      <c r="I31" s="541">
        <v>55.2</v>
      </c>
      <c r="J31" s="541">
        <v>48.7</v>
      </c>
      <c r="K31" s="542" t="s">
        <v>350</v>
      </c>
      <c r="L31" s="363">
        <v>3.3999999999999986</v>
      </c>
    </row>
    <row r="32" spans="1:12" s="110" customFormat="1" ht="15" customHeight="1" x14ac:dyDescent="0.2">
      <c r="A32" s="366" t="s">
        <v>113</v>
      </c>
      <c r="B32" s="367" t="s">
        <v>181</v>
      </c>
      <c r="C32" s="361"/>
      <c r="D32" s="361"/>
      <c r="E32" s="362"/>
      <c r="F32" s="541">
        <v>34.9</v>
      </c>
      <c r="G32" s="541">
        <v>15</v>
      </c>
      <c r="H32" s="541">
        <v>40.700000000000003</v>
      </c>
      <c r="I32" s="541">
        <v>39.799999999999997</v>
      </c>
      <c r="J32" s="543">
        <v>31.8</v>
      </c>
      <c r="K32" s="542" t="s">
        <v>350</v>
      </c>
      <c r="L32" s="363">
        <v>3.0999999999999979</v>
      </c>
    </row>
    <row r="33" spans="1:12" s="110" customFormat="1" ht="15" customHeight="1" x14ac:dyDescent="0.2">
      <c r="A33" s="366"/>
      <c r="B33" s="367" t="s">
        <v>182</v>
      </c>
      <c r="C33" s="361"/>
      <c r="D33" s="361"/>
      <c r="E33" s="362"/>
      <c r="F33" s="541">
        <v>40.6</v>
      </c>
      <c r="G33" s="541">
        <v>34.1</v>
      </c>
      <c r="H33" s="541">
        <v>42.5</v>
      </c>
      <c r="I33" s="541">
        <v>42.8</v>
      </c>
      <c r="J33" s="541">
        <v>38.299999999999997</v>
      </c>
      <c r="K33" s="542" t="s">
        <v>350</v>
      </c>
      <c r="L33" s="363">
        <v>2.3000000000000043</v>
      </c>
    </row>
    <row r="34" spans="1:12" s="368" customFormat="1" ht="15" customHeight="1" x14ac:dyDescent="0.2">
      <c r="A34" s="366" t="s">
        <v>113</v>
      </c>
      <c r="B34" s="367" t="s">
        <v>116</v>
      </c>
      <c r="C34" s="361"/>
      <c r="D34" s="361"/>
      <c r="E34" s="362"/>
      <c r="F34" s="541">
        <v>34.6</v>
      </c>
      <c r="G34" s="541">
        <v>16</v>
      </c>
      <c r="H34" s="541">
        <v>41.4</v>
      </c>
      <c r="I34" s="541">
        <v>40</v>
      </c>
      <c r="J34" s="541">
        <v>32.4</v>
      </c>
      <c r="K34" s="542" t="s">
        <v>350</v>
      </c>
      <c r="L34" s="363">
        <v>2.2000000000000028</v>
      </c>
    </row>
    <row r="35" spans="1:12" s="368" customFormat="1" ht="11.25" x14ac:dyDescent="0.2">
      <c r="A35" s="369"/>
      <c r="B35" s="370" t="s">
        <v>117</v>
      </c>
      <c r="C35" s="371"/>
      <c r="D35" s="371"/>
      <c r="E35" s="372"/>
      <c r="F35" s="544">
        <v>40.299999999999997</v>
      </c>
      <c r="G35" s="544">
        <v>29.1</v>
      </c>
      <c r="H35" s="544">
        <v>40.799999999999997</v>
      </c>
      <c r="I35" s="544">
        <v>41.7</v>
      </c>
      <c r="J35" s="545">
        <v>36.1</v>
      </c>
      <c r="K35" s="546" t="s">
        <v>350</v>
      </c>
      <c r="L35" s="373">
        <v>4.1999999999999957</v>
      </c>
    </row>
    <row r="36" spans="1:12" s="368" customFormat="1" ht="15.95" customHeight="1" x14ac:dyDescent="0.2">
      <c r="A36" s="374" t="s">
        <v>351</v>
      </c>
      <c r="B36" s="375"/>
      <c r="C36" s="376"/>
      <c r="D36" s="375"/>
      <c r="E36" s="377"/>
      <c r="F36" s="547">
        <v>12104</v>
      </c>
      <c r="G36" s="547">
        <v>22864</v>
      </c>
      <c r="H36" s="547">
        <v>13880</v>
      </c>
      <c r="I36" s="547">
        <v>12234</v>
      </c>
      <c r="J36" s="547">
        <v>13221</v>
      </c>
      <c r="K36" s="548">
        <v>-1117</v>
      </c>
      <c r="L36" s="379">
        <v>-8.4486801300960597</v>
      </c>
    </row>
    <row r="37" spans="1:12" s="368" customFormat="1" ht="15.95" customHeight="1" x14ac:dyDescent="0.2">
      <c r="A37" s="380"/>
      <c r="B37" s="381" t="s">
        <v>113</v>
      </c>
      <c r="C37" s="381" t="s">
        <v>352</v>
      </c>
      <c r="D37" s="381"/>
      <c r="E37" s="382"/>
      <c r="F37" s="547">
        <v>4436</v>
      </c>
      <c r="G37" s="547">
        <v>4367</v>
      </c>
      <c r="H37" s="547">
        <v>5718</v>
      </c>
      <c r="I37" s="547">
        <v>4975</v>
      </c>
      <c r="J37" s="547">
        <v>4469</v>
      </c>
      <c r="K37" s="548">
        <v>-33</v>
      </c>
      <c r="L37" s="379">
        <v>-0.73842022823897968</v>
      </c>
    </row>
    <row r="38" spans="1:12" s="368" customFormat="1" ht="15.95" customHeight="1" x14ac:dyDescent="0.2">
      <c r="A38" s="380"/>
      <c r="B38" s="383" t="s">
        <v>105</v>
      </c>
      <c r="C38" s="383" t="s">
        <v>106</v>
      </c>
      <c r="D38" s="384"/>
      <c r="E38" s="382"/>
      <c r="F38" s="547">
        <v>7209</v>
      </c>
      <c r="G38" s="547">
        <v>16662</v>
      </c>
      <c r="H38" s="547">
        <v>8174</v>
      </c>
      <c r="I38" s="547">
        <v>7464</v>
      </c>
      <c r="J38" s="549">
        <v>7830</v>
      </c>
      <c r="K38" s="548">
        <v>-621</v>
      </c>
      <c r="L38" s="379">
        <v>-7.931034482758621</v>
      </c>
    </row>
    <row r="39" spans="1:12" s="368" customFormat="1" ht="15.95" customHeight="1" x14ac:dyDescent="0.2">
      <c r="A39" s="380"/>
      <c r="B39" s="384"/>
      <c r="C39" s="381" t="s">
        <v>353</v>
      </c>
      <c r="D39" s="384"/>
      <c r="E39" s="382"/>
      <c r="F39" s="547">
        <v>2408</v>
      </c>
      <c r="G39" s="547">
        <v>2214</v>
      </c>
      <c r="H39" s="547">
        <v>3093</v>
      </c>
      <c r="I39" s="547">
        <v>2777</v>
      </c>
      <c r="J39" s="547">
        <v>2339</v>
      </c>
      <c r="K39" s="548">
        <v>69</v>
      </c>
      <c r="L39" s="379">
        <v>2.9499786233433092</v>
      </c>
    </row>
    <row r="40" spans="1:12" s="368" customFormat="1" ht="15.95" customHeight="1" x14ac:dyDescent="0.2">
      <c r="A40" s="380"/>
      <c r="B40" s="383"/>
      <c r="C40" s="383" t="s">
        <v>107</v>
      </c>
      <c r="D40" s="384"/>
      <c r="E40" s="382"/>
      <c r="F40" s="547">
        <v>4895</v>
      </c>
      <c r="G40" s="547">
        <v>6202</v>
      </c>
      <c r="H40" s="547">
        <v>5706</v>
      </c>
      <c r="I40" s="547">
        <v>4770</v>
      </c>
      <c r="J40" s="547">
        <v>5391</v>
      </c>
      <c r="K40" s="548">
        <v>-496</v>
      </c>
      <c r="L40" s="379">
        <v>-9.2005193841587829</v>
      </c>
    </row>
    <row r="41" spans="1:12" s="368" customFormat="1" ht="24" customHeight="1" x14ac:dyDescent="0.2">
      <c r="A41" s="380"/>
      <c r="B41" s="384"/>
      <c r="C41" s="381" t="s">
        <v>353</v>
      </c>
      <c r="D41" s="384"/>
      <c r="E41" s="382"/>
      <c r="F41" s="547">
        <v>2028</v>
      </c>
      <c r="G41" s="547">
        <v>2153</v>
      </c>
      <c r="H41" s="547">
        <v>2625</v>
      </c>
      <c r="I41" s="547">
        <v>2198</v>
      </c>
      <c r="J41" s="549">
        <v>2130</v>
      </c>
      <c r="K41" s="548">
        <v>-102</v>
      </c>
      <c r="L41" s="379">
        <v>-4.788732394366197</v>
      </c>
    </row>
    <row r="42" spans="1:12" s="110" customFormat="1" ht="15" customHeight="1" x14ac:dyDescent="0.2">
      <c r="A42" s="380"/>
      <c r="B42" s="383" t="s">
        <v>113</v>
      </c>
      <c r="C42" s="383" t="s">
        <v>354</v>
      </c>
      <c r="D42" s="384"/>
      <c r="E42" s="382"/>
      <c r="F42" s="547">
        <v>2227</v>
      </c>
      <c r="G42" s="547">
        <v>2714</v>
      </c>
      <c r="H42" s="547">
        <v>3429</v>
      </c>
      <c r="I42" s="547">
        <v>2895</v>
      </c>
      <c r="J42" s="547">
        <v>2374</v>
      </c>
      <c r="K42" s="548">
        <v>-147</v>
      </c>
      <c r="L42" s="379">
        <v>-6.1920808761583821</v>
      </c>
    </row>
    <row r="43" spans="1:12" s="110" customFormat="1" ht="15" customHeight="1" x14ac:dyDescent="0.2">
      <c r="A43" s="380"/>
      <c r="B43" s="384"/>
      <c r="C43" s="381" t="s">
        <v>353</v>
      </c>
      <c r="D43" s="384"/>
      <c r="E43" s="382"/>
      <c r="F43" s="547">
        <v>1041</v>
      </c>
      <c r="G43" s="547">
        <v>1432</v>
      </c>
      <c r="H43" s="547">
        <v>1921</v>
      </c>
      <c r="I43" s="547">
        <v>1537</v>
      </c>
      <c r="J43" s="547">
        <v>1062</v>
      </c>
      <c r="K43" s="548">
        <v>-21</v>
      </c>
      <c r="L43" s="379">
        <v>-1.9774011299435028</v>
      </c>
    </row>
    <row r="44" spans="1:12" s="110" customFormat="1" ht="15" customHeight="1" x14ac:dyDescent="0.2">
      <c r="A44" s="380"/>
      <c r="B44" s="383"/>
      <c r="C44" s="365" t="s">
        <v>109</v>
      </c>
      <c r="D44" s="384"/>
      <c r="E44" s="382"/>
      <c r="F44" s="547">
        <v>8305</v>
      </c>
      <c r="G44" s="547">
        <v>15926</v>
      </c>
      <c r="H44" s="547">
        <v>8992</v>
      </c>
      <c r="I44" s="547">
        <v>7987</v>
      </c>
      <c r="J44" s="549">
        <v>9188</v>
      </c>
      <c r="K44" s="548">
        <v>-883</v>
      </c>
      <c r="L44" s="379">
        <v>-9.6103613408794075</v>
      </c>
    </row>
    <row r="45" spans="1:12" s="110" customFormat="1" ht="15" customHeight="1" x14ac:dyDescent="0.2">
      <c r="A45" s="380"/>
      <c r="B45" s="384"/>
      <c r="C45" s="381" t="s">
        <v>353</v>
      </c>
      <c r="D45" s="384"/>
      <c r="E45" s="382"/>
      <c r="F45" s="547">
        <v>2860</v>
      </c>
      <c r="G45" s="547">
        <v>2535</v>
      </c>
      <c r="H45" s="547">
        <v>3219</v>
      </c>
      <c r="I45" s="547">
        <v>2887</v>
      </c>
      <c r="J45" s="547">
        <v>2836</v>
      </c>
      <c r="K45" s="548">
        <v>24</v>
      </c>
      <c r="L45" s="379">
        <v>0.84626234132581102</v>
      </c>
    </row>
    <row r="46" spans="1:12" s="110" customFormat="1" ht="15" customHeight="1" x14ac:dyDescent="0.2">
      <c r="A46" s="380"/>
      <c r="B46" s="383"/>
      <c r="C46" s="365" t="s">
        <v>110</v>
      </c>
      <c r="D46" s="384"/>
      <c r="E46" s="382"/>
      <c r="F46" s="547">
        <v>1409</v>
      </c>
      <c r="G46" s="547">
        <v>4076</v>
      </c>
      <c r="H46" s="547">
        <v>1261</v>
      </c>
      <c r="I46" s="547">
        <v>1180</v>
      </c>
      <c r="J46" s="547">
        <v>1460</v>
      </c>
      <c r="K46" s="548">
        <v>-51</v>
      </c>
      <c r="L46" s="379">
        <v>-3.493150684931507</v>
      </c>
    </row>
    <row r="47" spans="1:12" s="110" customFormat="1" ht="15" customHeight="1" x14ac:dyDescent="0.2">
      <c r="A47" s="380"/>
      <c r="B47" s="384"/>
      <c r="C47" s="381" t="s">
        <v>353</v>
      </c>
      <c r="D47" s="384"/>
      <c r="E47" s="382"/>
      <c r="F47" s="547">
        <v>450</v>
      </c>
      <c r="G47" s="547">
        <v>325</v>
      </c>
      <c r="H47" s="547">
        <v>472</v>
      </c>
      <c r="I47" s="547">
        <v>456</v>
      </c>
      <c r="J47" s="549">
        <v>474</v>
      </c>
      <c r="K47" s="548">
        <v>-24</v>
      </c>
      <c r="L47" s="379">
        <v>-5.0632911392405067</v>
      </c>
    </row>
    <row r="48" spans="1:12" s="110" customFormat="1" ht="15" customHeight="1" x14ac:dyDescent="0.2">
      <c r="A48" s="380"/>
      <c r="B48" s="384"/>
      <c r="C48" s="365" t="s">
        <v>111</v>
      </c>
      <c r="D48" s="385"/>
      <c r="E48" s="386"/>
      <c r="F48" s="547">
        <v>163</v>
      </c>
      <c r="G48" s="547">
        <v>148</v>
      </c>
      <c r="H48" s="547">
        <v>198</v>
      </c>
      <c r="I48" s="547">
        <v>172</v>
      </c>
      <c r="J48" s="547">
        <v>199</v>
      </c>
      <c r="K48" s="548">
        <v>-36</v>
      </c>
      <c r="L48" s="379">
        <v>-18.090452261306531</v>
      </c>
    </row>
    <row r="49" spans="1:12" s="110" customFormat="1" ht="15" customHeight="1" x14ac:dyDescent="0.2">
      <c r="A49" s="380"/>
      <c r="B49" s="384"/>
      <c r="C49" s="381" t="s">
        <v>353</v>
      </c>
      <c r="D49" s="384"/>
      <c r="E49" s="382"/>
      <c r="F49" s="547">
        <v>85</v>
      </c>
      <c r="G49" s="547">
        <v>75</v>
      </c>
      <c r="H49" s="547">
        <v>106</v>
      </c>
      <c r="I49" s="547">
        <v>95</v>
      </c>
      <c r="J49" s="547">
        <v>97</v>
      </c>
      <c r="K49" s="548">
        <v>-12</v>
      </c>
      <c r="L49" s="379">
        <v>-12.371134020618557</v>
      </c>
    </row>
    <row r="50" spans="1:12" s="110" customFormat="1" ht="15" customHeight="1" x14ac:dyDescent="0.2">
      <c r="A50" s="380"/>
      <c r="B50" s="383" t="s">
        <v>113</v>
      </c>
      <c r="C50" s="381" t="s">
        <v>181</v>
      </c>
      <c r="D50" s="384"/>
      <c r="E50" s="382"/>
      <c r="F50" s="547">
        <v>8328</v>
      </c>
      <c r="G50" s="547">
        <v>18001</v>
      </c>
      <c r="H50" s="547">
        <v>9835</v>
      </c>
      <c r="I50" s="547">
        <v>8735</v>
      </c>
      <c r="J50" s="549">
        <v>9097</v>
      </c>
      <c r="K50" s="548">
        <v>-769</v>
      </c>
      <c r="L50" s="379">
        <v>-8.4533362647026493</v>
      </c>
    </row>
    <row r="51" spans="1:12" s="110" customFormat="1" ht="15" customHeight="1" x14ac:dyDescent="0.2">
      <c r="A51" s="380"/>
      <c r="B51" s="384"/>
      <c r="C51" s="381" t="s">
        <v>353</v>
      </c>
      <c r="D51" s="384"/>
      <c r="E51" s="382"/>
      <c r="F51" s="547">
        <v>2903</v>
      </c>
      <c r="G51" s="547">
        <v>2707</v>
      </c>
      <c r="H51" s="547">
        <v>3999</v>
      </c>
      <c r="I51" s="547">
        <v>3477</v>
      </c>
      <c r="J51" s="547">
        <v>2890</v>
      </c>
      <c r="K51" s="548">
        <v>13</v>
      </c>
      <c r="L51" s="379">
        <v>0.44982698961937717</v>
      </c>
    </row>
    <row r="52" spans="1:12" s="110" customFormat="1" ht="15" customHeight="1" x14ac:dyDescent="0.2">
      <c r="A52" s="380"/>
      <c r="B52" s="383"/>
      <c r="C52" s="381" t="s">
        <v>182</v>
      </c>
      <c r="D52" s="384"/>
      <c r="E52" s="382"/>
      <c r="F52" s="547">
        <v>3776</v>
      </c>
      <c r="G52" s="547">
        <v>4863</v>
      </c>
      <c r="H52" s="547">
        <v>4045</v>
      </c>
      <c r="I52" s="547">
        <v>3499</v>
      </c>
      <c r="J52" s="547">
        <v>4124</v>
      </c>
      <c r="K52" s="548">
        <v>-348</v>
      </c>
      <c r="L52" s="379">
        <v>-8.4384093113482059</v>
      </c>
    </row>
    <row r="53" spans="1:12" s="269" customFormat="1" ht="11.25" customHeight="1" x14ac:dyDescent="0.2">
      <c r="A53" s="380"/>
      <c r="B53" s="384"/>
      <c r="C53" s="381" t="s">
        <v>353</v>
      </c>
      <c r="D53" s="384"/>
      <c r="E53" s="382"/>
      <c r="F53" s="547">
        <v>1533</v>
      </c>
      <c r="G53" s="547">
        <v>1660</v>
      </c>
      <c r="H53" s="547">
        <v>1719</v>
      </c>
      <c r="I53" s="547">
        <v>1498</v>
      </c>
      <c r="J53" s="549">
        <v>1579</v>
      </c>
      <c r="K53" s="548">
        <v>-46</v>
      </c>
      <c r="L53" s="379">
        <v>-2.9132362254591513</v>
      </c>
    </row>
    <row r="54" spans="1:12" s="151" customFormat="1" ht="12.75" customHeight="1" x14ac:dyDescent="0.2">
      <c r="A54" s="380"/>
      <c r="B54" s="383" t="s">
        <v>113</v>
      </c>
      <c r="C54" s="383" t="s">
        <v>116</v>
      </c>
      <c r="D54" s="384"/>
      <c r="E54" s="382"/>
      <c r="F54" s="547">
        <v>7724</v>
      </c>
      <c r="G54" s="547">
        <v>17509</v>
      </c>
      <c r="H54" s="547">
        <v>8619</v>
      </c>
      <c r="I54" s="547">
        <v>7441</v>
      </c>
      <c r="J54" s="547">
        <v>8370</v>
      </c>
      <c r="K54" s="548">
        <v>-646</v>
      </c>
      <c r="L54" s="379">
        <v>-7.7180406212664279</v>
      </c>
    </row>
    <row r="55" spans="1:12" ht="11.25" x14ac:dyDescent="0.2">
      <c r="A55" s="380"/>
      <c r="B55" s="384"/>
      <c r="C55" s="381" t="s">
        <v>353</v>
      </c>
      <c r="D55" s="384"/>
      <c r="E55" s="382"/>
      <c r="F55" s="547">
        <v>2671</v>
      </c>
      <c r="G55" s="547">
        <v>2808</v>
      </c>
      <c r="H55" s="547">
        <v>3572</v>
      </c>
      <c r="I55" s="547">
        <v>2979</v>
      </c>
      <c r="J55" s="547">
        <v>2713</v>
      </c>
      <c r="K55" s="548">
        <v>-42</v>
      </c>
      <c r="L55" s="379">
        <v>-1.5481017323995576</v>
      </c>
    </row>
    <row r="56" spans="1:12" ht="14.25" customHeight="1" x14ac:dyDescent="0.2">
      <c r="A56" s="380"/>
      <c r="B56" s="384"/>
      <c r="C56" s="383" t="s">
        <v>117</v>
      </c>
      <c r="D56" s="384"/>
      <c r="E56" s="382"/>
      <c r="F56" s="547">
        <v>4378</v>
      </c>
      <c r="G56" s="547">
        <v>5352</v>
      </c>
      <c r="H56" s="547">
        <v>5253</v>
      </c>
      <c r="I56" s="547">
        <v>4786</v>
      </c>
      <c r="J56" s="547">
        <v>4843</v>
      </c>
      <c r="K56" s="548">
        <v>-465</v>
      </c>
      <c r="L56" s="379">
        <v>-9.6014866818087956</v>
      </c>
    </row>
    <row r="57" spans="1:12" ht="18.75" customHeight="1" x14ac:dyDescent="0.2">
      <c r="A57" s="387"/>
      <c r="B57" s="388"/>
      <c r="C57" s="389" t="s">
        <v>353</v>
      </c>
      <c r="D57" s="388"/>
      <c r="E57" s="390"/>
      <c r="F57" s="550">
        <v>1764</v>
      </c>
      <c r="G57" s="551">
        <v>1558</v>
      </c>
      <c r="H57" s="551">
        <v>2141</v>
      </c>
      <c r="I57" s="551">
        <v>1995</v>
      </c>
      <c r="J57" s="551">
        <v>1748</v>
      </c>
      <c r="K57" s="552">
        <f t="shared" ref="K57" si="0">IF(OR(F57=".",J57=".")=TRUE,".",IF(OR(F57="*",J57="*")=TRUE,"*",IF(AND(F57="-",J57="-")=TRUE,"-",IF(AND(ISNUMBER(J57),ISNUMBER(F57))=TRUE,IF(F57-J57=0,0,F57-J57),IF(ISNUMBER(F57)=TRUE,F57,-J57)))))</f>
        <v>16</v>
      </c>
      <c r="L57" s="391">
        <f t="shared" ref="L57" si="1">IF(K57 =".",".",IF(K57 ="*","*",IF(K57="-","-",IF(K57=0,0,IF(OR(J57="-",J57=".",F57="-",F57=".")=TRUE,"X",IF(J57=0,"0,0",IF(ABS(K57*100/J57)&gt;250,".X",(K57*100/J57))))))))</f>
        <v>0.91533180778032042</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12466</v>
      </c>
      <c r="E11" s="114">
        <v>23980</v>
      </c>
      <c r="F11" s="114">
        <v>17285</v>
      </c>
      <c r="G11" s="114">
        <v>12528</v>
      </c>
      <c r="H11" s="140">
        <v>13652</v>
      </c>
      <c r="I11" s="115">
        <v>-1186</v>
      </c>
      <c r="J11" s="116">
        <v>-8.6873718136536766</v>
      </c>
    </row>
    <row r="12" spans="1:15" s="110" customFormat="1" ht="24.95" customHeight="1" x14ac:dyDescent="0.2">
      <c r="A12" s="193" t="s">
        <v>132</v>
      </c>
      <c r="B12" s="194" t="s">
        <v>133</v>
      </c>
      <c r="C12" s="113">
        <v>7.9736884325364992</v>
      </c>
      <c r="D12" s="115">
        <v>994</v>
      </c>
      <c r="E12" s="114">
        <v>608</v>
      </c>
      <c r="F12" s="114">
        <v>1196</v>
      </c>
      <c r="G12" s="114">
        <v>976</v>
      </c>
      <c r="H12" s="140">
        <v>816</v>
      </c>
      <c r="I12" s="115">
        <v>178</v>
      </c>
      <c r="J12" s="116">
        <v>21.813725490196077</v>
      </c>
    </row>
    <row r="13" spans="1:15" s="110" customFormat="1" ht="24.95" customHeight="1" x14ac:dyDescent="0.2">
      <c r="A13" s="193" t="s">
        <v>134</v>
      </c>
      <c r="B13" s="199" t="s">
        <v>214</v>
      </c>
      <c r="C13" s="113">
        <v>1.3396438312209209</v>
      </c>
      <c r="D13" s="115">
        <v>167</v>
      </c>
      <c r="E13" s="114">
        <v>105</v>
      </c>
      <c r="F13" s="114">
        <v>209</v>
      </c>
      <c r="G13" s="114">
        <v>180</v>
      </c>
      <c r="H13" s="140">
        <v>190</v>
      </c>
      <c r="I13" s="115">
        <v>-23</v>
      </c>
      <c r="J13" s="116">
        <v>-12.105263157894736</v>
      </c>
    </row>
    <row r="14" spans="1:15" s="287" customFormat="1" ht="24.95" customHeight="1" x14ac:dyDescent="0.2">
      <c r="A14" s="193" t="s">
        <v>215</v>
      </c>
      <c r="B14" s="199" t="s">
        <v>137</v>
      </c>
      <c r="C14" s="113">
        <v>13.404460131557837</v>
      </c>
      <c r="D14" s="115">
        <v>1671</v>
      </c>
      <c r="E14" s="114">
        <v>11813</v>
      </c>
      <c r="F14" s="114">
        <v>2653</v>
      </c>
      <c r="G14" s="114">
        <v>1791</v>
      </c>
      <c r="H14" s="140">
        <v>1596</v>
      </c>
      <c r="I14" s="115">
        <v>75</v>
      </c>
      <c r="J14" s="116">
        <v>4.6992481203007515</v>
      </c>
      <c r="K14" s="110"/>
      <c r="L14" s="110"/>
      <c r="M14" s="110"/>
      <c r="N14" s="110"/>
      <c r="O14" s="110"/>
    </row>
    <row r="15" spans="1:15" s="110" customFormat="1" ht="24.95" customHeight="1" x14ac:dyDescent="0.2">
      <c r="A15" s="193" t="s">
        <v>216</v>
      </c>
      <c r="B15" s="199" t="s">
        <v>217</v>
      </c>
      <c r="C15" s="113">
        <v>5.182095299213862</v>
      </c>
      <c r="D15" s="115">
        <v>646</v>
      </c>
      <c r="E15" s="114">
        <v>327</v>
      </c>
      <c r="F15" s="114">
        <v>570</v>
      </c>
      <c r="G15" s="114">
        <v>374</v>
      </c>
      <c r="H15" s="140">
        <v>334</v>
      </c>
      <c r="I15" s="115">
        <v>312</v>
      </c>
      <c r="J15" s="116">
        <v>93.41317365269461</v>
      </c>
    </row>
    <row r="16" spans="1:15" s="287" customFormat="1" ht="24.95" customHeight="1" x14ac:dyDescent="0.2">
      <c r="A16" s="193" t="s">
        <v>218</v>
      </c>
      <c r="B16" s="199" t="s">
        <v>141</v>
      </c>
      <c r="C16" s="113">
        <v>5.5350553505535052</v>
      </c>
      <c r="D16" s="115">
        <v>690</v>
      </c>
      <c r="E16" s="114">
        <v>11380</v>
      </c>
      <c r="F16" s="114">
        <v>1674</v>
      </c>
      <c r="G16" s="114">
        <v>1215</v>
      </c>
      <c r="H16" s="140">
        <v>1035</v>
      </c>
      <c r="I16" s="115">
        <v>-345</v>
      </c>
      <c r="J16" s="116">
        <v>-33.333333333333336</v>
      </c>
      <c r="K16" s="110"/>
      <c r="L16" s="110"/>
      <c r="M16" s="110"/>
      <c r="N16" s="110"/>
      <c r="O16" s="110"/>
    </row>
    <row r="17" spans="1:15" s="110" customFormat="1" ht="24.95" customHeight="1" x14ac:dyDescent="0.2">
      <c r="A17" s="193" t="s">
        <v>142</v>
      </c>
      <c r="B17" s="199" t="s">
        <v>220</v>
      </c>
      <c r="C17" s="113">
        <v>2.6873094817904701</v>
      </c>
      <c r="D17" s="115">
        <v>335</v>
      </c>
      <c r="E17" s="114">
        <v>106</v>
      </c>
      <c r="F17" s="114">
        <v>409</v>
      </c>
      <c r="G17" s="114">
        <v>202</v>
      </c>
      <c r="H17" s="140">
        <v>227</v>
      </c>
      <c r="I17" s="115">
        <v>108</v>
      </c>
      <c r="J17" s="116">
        <v>47.577092511013213</v>
      </c>
    </row>
    <row r="18" spans="1:15" s="287" customFormat="1" ht="24.95" customHeight="1" x14ac:dyDescent="0.2">
      <c r="A18" s="201" t="s">
        <v>144</v>
      </c>
      <c r="B18" s="202" t="s">
        <v>145</v>
      </c>
      <c r="C18" s="113">
        <v>8.1421466388576924</v>
      </c>
      <c r="D18" s="115">
        <v>1015</v>
      </c>
      <c r="E18" s="114">
        <v>527</v>
      </c>
      <c r="F18" s="114">
        <v>1259</v>
      </c>
      <c r="G18" s="114">
        <v>892</v>
      </c>
      <c r="H18" s="140">
        <v>1097</v>
      </c>
      <c r="I18" s="115">
        <v>-82</v>
      </c>
      <c r="J18" s="116">
        <v>-7.4749316317228809</v>
      </c>
      <c r="K18" s="110"/>
      <c r="L18" s="110"/>
      <c r="M18" s="110"/>
      <c r="N18" s="110"/>
      <c r="O18" s="110"/>
    </row>
    <row r="19" spans="1:15" s="110" customFormat="1" ht="24.95" customHeight="1" x14ac:dyDescent="0.2">
      <c r="A19" s="193" t="s">
        <v>146</v>
      </c>
      <c r="B19" s="199" t="s">
        <v>147</v>
      </c>
      <c r="C19" s="113">
        <v>13.941922027915931</v>
      </c>
      <c r="D19" s="115">
        <v>1738</v>
      </c>
      <c r="E19" s="114">
        <v>4614</v>
      </c>
      <c r="F19" s="114">
        <v>2327</v>
      </c>
      <c r="G19" s="114">
        <v>1507</v>
      </c>
      <c r="H19" s="140">
        <v>1704</v>
      </c>
      <c r="I19" s="115">
        <v>34</v>
      </c>
      <c r="J19" s="116">
        <v>1.9953051643192488</v>
      </c>
    </row>
    <row r="20" spans="1:15" s="287" customFormat="1" ht="24.95" customHeight="1" x14ac:dyDescent="0.2">
      <c r="A20" s="193" t="s">
        <v>148</v>
      </c>
      <c r="B20" s="199" t="s">
        <v>149</v>
      </c>
      <c r="C20" s="113">
        <v>4.5323279319749723</v>
      </c>
      <c r="D20" s="115">
        <v>565</v>
      </c>
      <c r="E20" s="114">
        <v>632</v>
      </c>
      <c r="F20" s="114">
        <v>890</v>
      </c>
      <c r="G20" s="114">
        <v>601</v>
      </c>
      <c r="H20" s="140">
        <v>741</v>
      </c>
      <c r="I20" s="115">
        <v>-176</v>
      </c>
      <c r="J20" s="116">
        <v>-23.751686909581647</v>
      </c>
      <c r="K20" s="110"/>
      <c r="L20" s="110"/>
      <c r="M20" s="110"/>
      <c r="N20" s="110"/>
      <c r="O20" s="110"/>
    </row>
    <row r="21" spans="1:15" s="110" customFormat="1" ht="24.95" customHeight="1" x14ac:dyDescent="0.2">
      <c r="A21" s="201" t="s">
        <v>150</v>
      </c>
      <c r="B21" s="202" t="s">
        <v>151</v>
      </c>
      <c r="C21" s="113">
        <v>6.377346382159474</v>
      </c>
      <c r="D21" s="115">
        <v>795</v>
      </c>
      <c r="E21" s="114">
        <v>739</v>
      </c>
      <c r="F21" s="114">
        <v>917</v>
      </c>
      <c r="G21" s="114">
        <v>983</v>
      </c>
      <c r="H21" s="140">
        <v>884</v>
      </c>
      <c r="I21" s="115">
        <v>-89</v>
      </c>
      <c r="J21" s="116">
        <v>-10.067873303167421</v>
      </c>
    </row>
    <row r="22" spans="1:15" s="110" customFormat="1" ht="24.95" customHeight="1" x14ac:dyDescent="0.2">
      <c r="A22" s="201" t="s">
        <v>152</v>
      </c>
      <c r="B22" s="199" t="s">
        <v>153</v>
      </c>
      <c r="C22" s="113">
        <v>1.0508583346703033</v>
      </c>
      <c r="D22" s="115">
        <v>131</v>
      </c>
      <c r="E22" s="114">
        <v>129</v>
      </c>
      <c r="F22" s="114">
        <v>157</v>
      </c>
      <c r="G22" s="114">
        <v>127</v>
      </c>
      <c r="H22" s="140">
        <v>168</v>
      </c>
      <c r="I22" s="115">
        <v>-37</v>
      </c>
      <c r="J22" s="116">
        <v>-22.023809523809526</v>
      </c>
    </row>
    <row r="23" spans="1:15" s="110" customFormat="1" ht="24.95" customHeight="1" x14ac:dyDescent="0.2">
      <c r="A23" s="193" t="s">
        <v>154</v>
      </c>
      <c r="B23" s="199" t="s">
        <v>155</v>
      </c>
      <c r="C23" s="113">
        <v>0.82624739290871174</v>
      </c>
      <c r="D23" s="115">
        <v>103</v>
      </c>
      <c r="E23" s="114">
        <v>130</v>
      </c>
      <c r="F23" s="114">
        <v>128</v>
      </c>
      <c r="G23" s="114">
        <v>54</v>
      </c>
      <c r="H23" s="140">
        <v>156</v>
      </c>
      <c r="I23" s="115">
        <v>-53</v>
      </c>
      <c r="J23" s="116">
        <v>-33.974358974358971</v>
      </c>
    </row>
    <row r="24" spans="1:15" s="110" customFormat="1" ht="24.95" customHeight="1" x14ac:dyDescent="0.2">
      <c r="A24" s="193" t="s">
        <v>156</v>
      </c>
      <c r="B24" s="199" t="s">
        <v>221</v>
      </c>
      <c r="C24" s="113">
        <v>4.5884806674153698</v>
      </c>
      <c r="D24" s="115">
        <v>572</v>
      </c>
      <c r="E24" s="114">
        <v>424</v>
      </c>
      <c r="F24" s="114">
        <v>749</v>
      </c>
      <c r="G24" s="114">
        <v>511</v>
      </c>
      <c r="H24" s="140">
        <v>589</v>
      </c>
      <c r="I24" s="115">
        <v>-17</v>
      </c>
      <c r="J24" s="116">
        <v>-2.8862478777589136</v>
      </c>
    </row>
    <row r="25" spans="1:15" s="110" customFormat="1" ht="24.95" customHeight="1" x14ac:dyDescent="0.2">
      <c r="A25" s="193" t="s">
        <v>222</v>
      </c>
      <c r="B25" s="204" t="s">
        <v>159</v>
      </c>
      <c r="C25" s="113">
        <v>5.0216589122412962</v>
      </c>
      <c r="D25" s="115">
        <v>626</v>
      </c>
      <c r="E25" s="114">
        <v>366</v>
      </c>
      <c r="F25" s="114">
        <v>512</v>
      </c>
      <c r="G25" s="114">
        <v>499</v>
      </c>
      <c r="H25" s="140">
        <v>576</v>
      </c>
      <c r="I25" s="115">
        <v>50</v>
      </c>
      <c r="J25" s="116">
        <v>8.6805555555555554</v>
      </c>
    </row>
    <row r="26" spans="1:15" s="110" customFormat="1" ht="24.95" customHeight="1" x14ac:dyDescent="0.2">
      <c r="A26" s="201">
        <v>782.78300000000002</v>
      </c>
      <c r="B26" s="203" t="s">
        <v>160</v>
      </c>
      <c r="C26" s="113">
        <v>10.540670624097546</v>
      </c>
      <c r="D26" s="115">
        <v>1314</v>
      </c>
      <c r="E26" s="114">
        <v>1384</v>
      </c>
      <c r="F26" s="114">
        <v>2003</v>
      </c>
      <c r="G26" s="114">
        <v>1777</v>
      </c>
      <c r="H26" s="140">
        <v>1876</v>
      </c>
      <c r="I26" s="115">
        <v>-562</v>
      </c>
      <c r="J26" s="116">
        <v>-29.957356076759062</v>
      </c>
    </row>
    <row r="27" spans="1:15" s="110" customFormat="1" ht="24.95" customHeight="1" x14ac:dyDescent="0.2">
      <c r="A27" s="193" t="s">
        <v>161</v>
      </c>
      <c r="B27" s="199" t="s">
        <v>162</v>
      </c>
      <c r="C27" s="113">
        <v>2.1739130434782608</v>
      </c>
      <c r="D27" s="115">
        <v>271</v>
      </c>
      <c r="E27" s="114">
        <v>229</v>
      </c>
      <c r="F27" s="114">
        <v>402</v>
      </c>
      <c r="G27" s="114">
        <v>255</v>
      </c>
      <c r="H27" s="140">
        <v>245</v>
      </c>
      <c r="I27" s="115">
        <v>26</v>
      </c>
      <c r="J27" s="116">
        <v>10.612244897959183</v>
      </c>
    </row>
    <row r="28" spans="1:15" s="110" customFormat="1" ht="24.95" customHeight="1" x14ac:dyDescent="0.2">
      <c r="A28" s="193" t="s">
        <v>163</v>
      </c>
      <c r="B28" s="199" t="s">
        <v>164</v>
      </c>
      <c r="C28" s="113">
        <v>4.3478260869565215</v>
      </c>
      <c r="D28" s="115">
        <v>542</v>
      </c>
      <c r="E28" s="114">
        <v>483</v>
      </c>
      <c r="F28" s="114">
        <v>1063</v>
      </c>
      <c r="G28" s="114">
        <v>481</v>
      </c>
      <c r="H28" s="140">
        <v>581</v>
      </c>
      <c r="I28" s="115">
        <v>-39</v>
      </c>
      <c r="J28" s="116">
        <v>-6.7125645438898447</v>
      </c>
    </row>
    <row r="29" spans="1:15" s="110" customFormat="1" ht="24.95" customHeight="1" x14ac:dyDescent="0.2">
      <c r="A29" s="193">
        <v>86</v>
      </c>
      <c r="B29" s="199" t="s">
        <v>165</v>
      </c>
      <c r="C29" s="113">
        <v>4.6927643189475372</v>
      </c>
      <c r="D29" s="115">
        <v>585</v>
      </c>
      <c r="E29" s="114">
        <v>584</v>
      </c>
      <c r="F29" s="114">
        <v>901</v>
      </c>
      <c r="G29" s="114">
        <v>557</v>
      </c>
      <c r="H29" s="140">
        <v>778</v>
      </c>
      <c r="I29" s="115">
        <v>-193</v>
      </c>
      <c r="J29" s="116">
        <v>-24.807197943444731</v>
      </c>
    </row>
    <row r="30" spans="1:15" s="110" customFormat="1" ht="24.95" customHeight="1" x14ac:dyDescent="0.2">
      <c r="A30" s="193">
        <v>87.88</v>
      </c>
      <c r="B30" s="204" t="s">
        <v>166</v>
      </c>
      <c r="C30" s="113">
        <v>6.7062409754532331</v>
      </c>
      <c r="D30" s="115">
        <v>836</v>
      </c>
      <c r="E30" s="114">
        <v>792</v>
      </c>
      <c r="F30" s="114">
        <v>1298</v>
      </c>
      <c r="G30" s="114">
        <v>814</v>
      </c>
      <c r="H30" s="140">
        <v>883</v>
      </c>
      <c r="I30" s="115">
        <v>-47</v>
      </c>
      <c r="J30" s="116">
        <v>-5.3227633069082669</v>
      </c>
    </row>
    <row r="31" spans="1:15" s="110" customFormat="1" ht="24.95" customHeight="1" x14ac:dyDescent="0.2">
      <c r="A31" s="193" t="s">
        <v>167</v>
      </c>
      <c r="B31" s="199" t="s">
        <v>168</v>
      </c>
      <c r="C31" s="113">
        <v>4.3398042676078932</v>
      </c>
      <c r="D31" s="115">
        <v>541</v>
      </c>
      <c r="E31" s="114">
        <v>421</v>
      </c>
      <c r="F31" s="114">
        <v>621</v>
      </c>
      <c r="G31" s="114">
        <v>523</v>
      </c>
      <c r="H31" s="140">
        <v>772</v>
      </c>
      <c r="I31" s="115">
        <v>-231</v>
      </c>
      <c r="J31" s="116">
        <v>-29.922279792746114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7.9736884325364992</v>
      </c>
      <c r="D34" s="115">
        <v>994</v>
      </c>
      <c r="E34" s="114">
        <v>608</v>
      </c>
      <c r="F34" s="114">
        <v>1196</v>
      </c>
      <c r="G34" s="114">
        <v>976</v>
      </c>
      <c r="H34" s="140">
        <v>816</v>
      </c>
      <c r="I34" s="115">
        <v>178</v>
      </c>
      <c r="J34" s="116">
        <v>21.813725490196077</v>
      </c>
    </row>
    <row r="35" spans="1:10" s="110" customFormat="1" ht="24.95" customHeight="1" x14ac:dyDescent="0.2">
      <c r="A35" s="292" t="s">
        <v>171</v>
      </c>
      <c r="B35" s="293" t="s">
        <v>172</v>
      </c>
      <c r="C35" s="113">
        <v>22.886250601636451</v>
      </c>
      <c r="D35" s="115">
        <v>2853</v>
      </c>
      <c r="E35" s="114">
        <v>12445</v>
      </c>
      <c r="F35" s="114">
        <v>4121</v>
      </c>
      <c r="G35" s="114">
        <v>2863</v>
      </c>
      <c r="H35" s="140">
        <v>2883</v>
      </c>
      <c r="I35" s="115">
        <v>-30</v>
      </c>
      <c r="J35" s="116">
        <v>-1.0405827263267429</v>
      </c>
    </row>
    <row r="36" spans="1:10" s="110" customFormat="1" ht="24.95" customHeight="1" x14ac:dyDescent="0.2">
      <c r="A36" s="294" t="s">
        <v>173</v>
      </c>
      <c r="B36" s="295" t="s">
        <v>174</v>
      </c>
      <c r="C36" s="125">
        <v>69.140060965827047</v>
      </c>
      <c r="D36" s="143">
        <v>8619</v>
      </c>
      <c r="E36" s="144">
        <v>10927</v>
      </c>
      <c r="F36" s="144">
        <v>11968</v>
      </c>
      <c r="G36" s="144">
        <v>8689</v>
      </c>
      <c r="H36" s="145">
        <v>9953</v>
      </c>
      <c r="I36" s="143">
        <v>-1334</v>
      </c>
      <c r="J36" s="146">
        <v>-13.402994072139053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12466</v>
      </c>
      <c r="F11" s="264">
        <v>23980</v>
      </c>
      <c r="G11" s="264">
        <v>17285</v>
      </c>
      <c r="H11" s="264">
        <v>12528</v>
      </c>
      <c r="I11" s="265">
        <v>13652</v>
      </c>
      <c r="J11" s="263">
        <v>-1186</v>
      </c>
      <c r="K11" s="266">
        <v>-8.6873718136536766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38.617038344296489</v>
      </c>
      <c r="E13" s="115">
        <v>4814</v>
      </c>
      <c r="F13" s="114">
        <v>8890</v>
      </c>
      <c r="G13" s="114">
        <v>6622</v>
      </c>
      <c r="H13" s="114">
        <v>5751</v>
      </c>
      <c r="I13" s="140">
        <v>5336</v>
      </c>
      <c r="J13" s="115">
        <v>-522</v>
      </c>
      <c r="K13" s="116">
        <v>-9.7826086956521738</v>
      </c>
    </row>
    <row r="14" spans="1:15" ht="15.95" customHeight="1" x14ac:dyDescent="0.2">
      <c r="A14" s="306" t="s">
        <v>230</v>
      </c>
      <c r="B14" s="307"/>
      <c r="C14" s="308"/>
      <c r="D14" s="113">
        <v>47.055992299053422</v>
      </c>
      <c r="E14" s="115">
        <v>5866</v>
      </c>
      <c r="F14" s="114">
        <v>10698</v>
      </c>
      <c r="G14" s="114">
        <v>8673</v>
      </c>
      <c r="H14" s="114">
        <v>5272</v>
      </c>
      <c r="I14" s="140">
        <v>6425</v>
      </c>
      <c r="J14" s="115">
        <v>-559</v>
      </c>
      <c r="K14" s="116">
        <v>-8.700389105058365</v>
      </c>
    </row>
    <row r="15" spans="1:15" ht="15.95" customHeight="1" x14ac:dyDescent="0.2">
      <c r="A15" s="306" t="s">
        <v>231</v>
      </c>
      <c r="B15" s="307"/>
      <c r="C15" s="308"/>
      <c r="D15" s="113">
        <v>6.7142627948018614</v>
      </c>
      <c r="E15" s="115">
        <v>837</v>
      </c>
      <c r="F15" s="114">
        <v>2559</v>
      </c>
      <c r="G15" s="114">
        <v>863</v>
      </c>
      <c r="H15" s="114">
        <v>674</v>
      </c>
      <c r="I15" s="140">
        <v>886</v>
      </c>
      <c r="J15" s="115">
        <v>-49</v>
      </c>
      <c r="K15" s="116">
        <v>-5.5304740406320541</v>
      </c>
    </row>
    <row r="16" spans="1:15" ht="15.95" customHeight="1" x14ac:dyDescent="0.2">
      <c r="A16" s="306" t="s">
        <v>232</v>
      </c>
      <c r="B16" s="307"/>
      <c r="C16" s="308"/>
      <c r="D16" s="113">
        <v>7.5565538264078294</v>
      </c>
      <c r="E16" s="115">
        <v>942</v>
      </c>
      <c r="F16" s="114">
        <v>1824</v>
      </c>
      <c r="G16" s="114">
        <v>1105</v>
      </c>
      <c r="H16" s="114">
        <v>818</v>
      </c>
      <c r="I16" s="140">
        <v>992</v>
      </c>
      <c r="J16" s="115">
        <v>-50</v>
      </c>
      <c r="K16" s="116">
        <v>-5.040322580645161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8.7518049093534422</v>
      </c>
      <c r="E18" s="115">
        <v>1091</v>
      </c>
      <c r="F18" s="114">
        <v>649</v>
      </c>
      <c r="G18" s="114">
        <v>1413</v>
      </c>
      <c r="H18" s="114">
        <v>1097</v>
      </c>
      <c r="I18" s="140">
        <v>915</v>
      </c>
      <c r="J18" s="115">
        <v>176</v>
      </c>
      <c r="K18" s="116">
        <v>19.234972677595628</v>
      </c>
    </row>
    <row r="19" spans="1:11" ht="14.1" customHeight="1" x14ac:dyDescent="0.2">
      <c r="A19" s="306" t="s">
        <v>235</v>
      </c>
      <c r="B19" s="307" t="s">
        <v>236</v>
      </c>
      <c r="C19" s="308"/>
      <c r="D19" s="113">
        <v>8.0619284453714108</v>
      </c>
      <c r="E19" s="115">
        <v>1005</v>
      </c>
      <c r="F19" s="114">
        <v>593</v>
      </c>
      <c r="G19" s="114">
        <v>1185</v>
      </c>
      <c r="H19" s="114">
        <v>1028</v>
      </c>
      <c r="I19" s="140">
        <v>833</v>
      </c>
      <c r="J19" s="115">
        <v>172</v>
      </c>
      <c r="K19" s="116">
        <v>20.648259303721488</v>
      </c>
    </row>
    <row r="20" spans="1:11" ht="14.1" customHeight="1" x14ac:dyDescent="0.2">
      <c r="A20" s="306">
        <v>12</v>
      </c>
      <c r="B20" s="307" t="s">
        <v>237</v>
      </c>
      <c r="C20" s="308"/>
      <c r="D20" s="113">
        <v>1.459971121450345</v>
      </c>
      <c r="E20" s="115">
        <v>182</v>
      </c>
      <c r="F20" s="114">
        <v>92</v>
      </c>
      <c r="G20" s="114">
        <v>141</v>
      </c>
      <c r="H20" s="114">
        <v>149</v>
      </c>
      <c r="I20" s="140">
        <v>189</v>
      </c>
      <c r="J20" s="115">
        <v>-7</v>
      </c>
      <c r="K20" s="116">
        <v>-3.7037037037037037</v>
      </c>
    </row>
    <row r="21" spans="1:11" ht="14.1" customHeight="1" x14ac:dyDescent="0.2">
      <c r="A21" s="306">
        <v>21</v>
      </c>
      <c r="B21" s="307" t="s">
        <v>238</v>
      </c>
      <c r="C21" s="308"/>
      <c r="D21" s="113">
        <v>0.4091127867800417</v>
      </c>
      <c r="E21" s="115">
        <v>51</v>
      </c>
      <c r="F21" s="114">
        <v>26</v>
      </c>
      <c r="G21" s="114">
        <v>47</v>
      </c>
      <c r="H21" s="114">
        <v>25</v>
      </c>
      <c r="I21" s="140">
        <v>33</v>
      </c>
      <c r="J21" s="115">
        <v>18</v>
      </c>
      <c r="K21" s="116">
        <v>54.545454545454547</v>
      </c>
    </row>
    <row r="22" spans="1:11" ht="14.1" customHeight="1" x14ac:dyDescent="0.2">
      <c r="A22" s="306">
        <v>22</v>
      </c>
      <c r="B22" s="307" t="s">
        <v>239</v>
      </c>
      <c r="C22" s="308"/>
      <c r="D22" s="113">
        <v>1.5963420503770256</v>
      </c>
      <c r="E22" s="115">
        <v>199</v>
      </c>
      <c r="F22" s="114">
        <v>452</v>
      </c>
      <c r="G22" s="114">
        <v>274</v>
      </c>
      <c r="H22" s="114">
        <v>170</v>
      </c>
      <c r="I22" s="140">
        <v>187</v>
      </c>
      <c r="J22" s="115">
        <v>12</v>
      </c>
      <c r="K22" s="116">
        <v>6.4171122994652405</v>
      </c>
    </row>
    <row r="23" spans="1:11" ht="14.1" customHeight="1" x14ac:dyDescent="0.2">
      <c r="A23" s="306">
        <v>23</v>
      </c>
      <c r="B23" s="307" t="s">
        <v>240</v>
      </c>
      <c r="C23" s="308"/>
      <c r="D23" s="113">
        <v>1.0989892507620729</v>
      </c>
      <c r="E23" s="115">
        <v>137</v>
      </c>
      <c r="F23" s="114">
        <v>83</v>
      </c>
      <c r="G23" s="114">
        <v>107</v>
      </c>
      <c r="H23" s="114">
        <v>68</v>
      </c>
      <c r="I23" s="140">
        <v>87</v>
      </c>
      <c r="J23" s="115">
        <v>50</v>
      </c>
      <c r="K23" s="116">
        <v>57.47126436781609</v>
      </c>
    </row>
    <row r="24" spans="1:11" ht="14.1" customHeight="1" x14ac:dyDescent="0.2">
      <c r="A24" s="306">
        <v>24</v>
      </c>
      <c r="B24" s="307" t="s">
        <v>241</v>
      </c>
      <c r="C24" s="308"/>
      <c r="D24" s="113">
        <v>3.1204877266163966</v>
      </c>
      <c r="E24" s="115">
        <v>389</v>
      </c>
      <c r="F24" s="114">
        <v>389</v>
      </c>
      <c r="G24" s="114">
        <v>571</v>
      </c>
      <c r="H24" s="114">
        <v>436</v>
      </c>
      <c r="I24" s="140">
        <v>473</v>
      </c>
      <c r="J24" s="115">
        <v>-84</v>
      </c>
      <c r="K24" s="116">
        <v>-17.758985200845665</v>
      </c>
    </row>
    <row r="25" spans="1:11" ht="14.1" customHeight="1" x14ac:dyDescent="0.2">
      <c r="A25" s="306">
        <v>25</v>
      </c>
      <c r="B25" s="307" t="s">
        <v>242</v>
      </c>
      <c r="C25" s="308"/>
      <c r="D25" s="113">
        <v>4.9895716348467829</v>
      </c>
      <c r="E25" s="115">
        <v>622</v>
      </c>
      <c r="F25" s="114">
        <v>5449</v>
      </c>
      <c r="G25" s="114">
        <v>898</v>
      </c>
      <c r="H25" s="114">
        <v>537</v>
      </c>
      <c r="I25" s="140">
        <v>662</v>
      </c>
      <c r="J25" s="115">
        <v>-40</v>
      </c>
      <c r="K25" s="116">
        <v>-6.0422960725075532</v>
      </c>
    </row>
    <row r="26" spans="1:11" ht="14.1" customHeight="1" x14ac:dyDescent="0.2">
      <c r="A26" s="306">
        <v>26</v>
      </c>
      <c r="B26" s="307" t="s">
        <v>243</v>
      </c>
      <c r="C26" s="308"/>
      <c r="D26" s="113">
        <v>2.3343494304508261</v>
      </c>
      <c r="E26" s="115">
        <v>291</v>
      </c>
      <c r="F26" s="114">
        <v>413</v>
      </c>
      <c r="G26" s="114">
        <v>403</v>
      </c>
      <c r="H26" s="114">
        <v>207</v>
      </c>
      <c r="I26" s="140">
        <v>350</v>
      </c>
      <c r="J26" s="115">
        <v>-59</v>
      </c>
      <c r="K26" s="116">
        <v>-16.857142857142858</v>
      </c>
    </row>
    <row r="27" spans="1:11" ht="14.1" customHeight="1" x14ac:dyDescent="0.2">
      <c r="A27" s="306">
        <v>27</v>
      </c>
      <c r="B27" s="307" t="s">
        <v>244</v>
      </c>
      <c r="C27" s="308"/>
      <c r="D27" s="113">
        <v>1.7327129793037062</v>
      </c>
      <c r="E27" s="115">
        <v>216</v>
      </c>
      <c r="F27" s="114">
        <v>2730</v>
      </c>
      <c r="G27" s="114">
        <v>246</v>
      </c>
      <c r="H27" s="114">
        <v>191</v>
      </c>
      <c r="I27" s="140">
        <v>273</v>
      </c>
      <c r="J27" s="115">
        <v>-57</v>
      </c>
      <c r="K27" s="116">
        <v>-20.87912087912088</v>
      </c>
    </row>
    <row r="28" spans="1:11" ht="14.1" customHeight="1" x14ac:dyDescent="0.2">
      <c r="A28" s="306">
        <v>28</v>
      </c>
      <c r="B28" s="307" t="s">
        <v>245</v>
      </c>
      <c r="C28" s="308"/>
      <c r="D28" s="113">
        <v>6.4174554789026145E-2</v>
      </c>
      <c r="E28" s="115">
        <v>8</v>
      </c>
      <c r="F28" s="114">
        <v>17</v>
      </c>
      <c r="G28" s="114" t="s">
        <v>514</v>
      </c>
      <c r="H28" s="114">
        <v>16</v>
      </c>
      <c r="I28" s="140">
        <v>12</v>
      </c>
      <c r="J28" s="115">
        <v>-4</v>
      </c>
      <c r="K28" s="116">
        <v>-33.333333333333336</v>
      </c>
    </row>
    <row r="29" spans="1:11" ht="14.1" customHeight="1" x14ac:dyDescent="0.2">
      <c r="A29" s="306">
        <v>29</v>
      </c>
      <c r="B29" s="307" t="s">
        <v>246</v>
      </c>
      <c r="C29" s="308"/>
      <c r="D29" s="113">
        <v>4.0750842291031608</v>
      </c>
      <c r="E29" s="115">
        <v>508</v>
      </c>
      <c r="F29" s="114">
        <v>489</v>
      </c>
      <c r="G29" s="114">
        <v>645</v>
      </c>
      <c r="H29" s="114">
        <v>544</v>
      </c>
      <c r="I29" s="140">
        <v>602</v>
      </c>
      <c r="J29" s="115">
        <v>-94</v>
      </c>
      <c r="K29" s="116">
        <v>-15.614617940199336</v>
      </c>
    </row>
    <row r="30" spans="1:11" ht="14.1" customHeight="1" x14ac:dyDescent="0.2">
      <c r="A30" s="306" t="s">
        <v>247</v>
      </c>
      <c r="B30" s="307" t="s">
        <v>248</v>
      </c>
      <c r="C30" s="308"/>
      <c r="D30" s="113">
        <v>0.89042194769773786</v>
      </c>
      <c r="E30" s="115">
        <v>111</v>
      </c>
      <c r="F30" s="114">
        <v>82</v>
      </c>
      <c r="G30" s="114">
        <v>192</v>
      </c>
      <c r="H30" s="114">
        <v>103</v>
      </c>
      <c r="I30" s="140">
        <v>79</v>
      </c>
      <c r="J30" s="115">
        <v>32</v>
      </c>
      <c r="K30" s="116">
        <v>40.506329113924053</v>
      </c>
    </row>
    <row r="31" spans="1:11" ht="14.1" customHeight="1" x14ac:dyDescent="0.2">
      <c r="A31" s="306" t="s">
        <v>249</v>
      </c>
      <c r="B31" s="307" t="s">
        <v>250</v>
      </c>
      <c r="C31" s="308"/>
      <c r="D31" s="113">
        <v>3.0803786298732554</v>
      </c>
      <c r="E31" s="115">
        <v>384</v>
      </c>
      <c r="F31" s="114">
        <v>396</v>
      </c>
      <c r="G31" s="114">
        <v>428</v>
      </c>
      <c r="H31" s="114">
        <v>432</v>
      </c>
      <c r="I31" s="140">
        <v>509</v>
      </c>
      <c r="J31" s="115">
        <v>-125</v>
      </c>
      <c r="K31" s="116">
        <v>-24.557956777996072</v>
      </c>
    </row>
    <row r="32" spans="1:11" ht="14.1" customHeight="1" x14ac:dyDescent="0.2">
      <c r="A32" s="306">
        <v>31</v>
      </c>
      <c r="B32" s="307" t="s">
        <v>251</v>
      </c>
      <c r="C32" s="308"/>
      <c r="D32" s="113">
        <v>0.36900369003690037</v>
      </c>
      <c r="E32" s="115">
        <v>46</v>
      </c>
      <c r="F32" s="114">
        <v>50</v>
      </c>
      <c r="G32" s="114">
        <v>72</v>
      </c>
      <c r="H32" s="114">
        <v>64</v>
      </c>
      <c r="I32" s="140">
        <v>59</v>
      </c>
      <c r="J32" s="115">
        <v>-13</v>
      </c>
      <c r="K32" s="116">
        <v>-22.033898305084747</v>
      </c>
    </row>
    <row r="33" spans="1:11" ht="14.1" customHeight="1" x14ac:dyDescent="0.2">
      <c r="A33" s="306">
        <v>32</v>
      </c>
      <c r="B33" s="307" t="s">
        <v>252</v>
      </c>
      <c r="C33" s="308"/>
      <c r="D33" s="113">
        <v>3.128509545965025</v>
      </c>
      <c r="E33" s="115">
        <v>390</v>
      </c>
      <c r="F33" s="114">
        <v>194</v>
      </c>
      <c r="G33" s="114">
        <v>420</v>
      </c>
      <c r="H33" s="114">
        <v>343</v>
      </c>
      <c r="I33" s="140">
        <v>382</v>
      </c>
      <c r="J33" s="115">
        <v>8</v>
      </c>
      <c r="K33" s="116">
        <v>2.0942408376963351</v>
      </c>
    </row>
    <row r="34" spans="1:11" ht="14.1" customHeight="1" x14ac:dyDescent="0.2">
      <c r="A34" s="306">
        <v>33</v>
      </c>
      <c r="B34" s="307" t="s">
        <v>253</v>
      </c>
      <c r="C34" s="308"/>
      <c r="D34" s="113">
        <v>1.459971121450345</v>
      </c>
      <c r="E34" s="115">
        <v>182</v>
      </c>
      <c r="F34" s="114">
        <v>73</v>
      </c>
      <c r="G34" s="114">
        <v>263</v>
      </c>
      <c r="H34" s="114">
        <v>185</v>
      </c>
      <c r="I34" s="140">
        <v>217</v>
      </c>
      <c r="J34" s="115">
        <v>-35</v>
      </c>
      <c r="K34" s="116">
        <v>-16.129032258064516</v>
      </c>
    </row>
    <row r="35" spans="1:11" ht="14.1" customHeight="1" x14ac:dyDescent="0.2">
      <c r="A35" s="306">
        <v>34</v>
      </c>
      <c r="B35" s="307" t="s">
        <v>254</v>
      </c>
      <c r="C35" s="308"/>
      <c r="D35" s="113">
        <v>2.1097384886892345</v>
      </c>
      <c r="E35" s="115">
        <v>263</v>
      </c>
      <c r="F35" s="114">
        <v>197</v>
      </c>
      <c r="G35" s="114">
        <v>298</v>
      </c>
      <c r="H35" s="114">
        <v>213</v>
      </c>
      <c r="I35" s="140">
        <v>262</v>
      </c>
      <c r="J35" s="115">
        <v>1</v>
      </c>
      <c r="K35" s="116">
        <v>0.38167938931297712</v>
      </c>
    </row>
    <row r="36" spans="1:11" ht="14.1" customHeight="1" x14ac:dyDescent="0.2">
      <c r="A36" s="306">
        <v>41</v>
      </c>
      <c r="B36" s="307" t="s">
        <v>255</v>
      </c>
      <c r="C36" s="308"/>
      <c r="D36" s="113">
        <v>0.31285095459650247</v>
      </c>
      <c r="E36" s="115">
        <v>39</v>
      </c>
      <c r="F36" s="114">
        <v>33</v>
      </c>
      <c r="G36" s="114">
        <v>73</v>
      </c>
      <c r="H36" s="114">
        <v>64</v>
      </c>
      <c r="I36" s="140">
        <v>59</v>
      </c>
      <c r="J36" s="115">
        <v>-20</v>
      </c>
      <c r="K36" s="116">
        <v>-33.898305084745765</v>
      </c>
    </row>
    <row r="37" spans="1:11" ht="14.1" customHeight="1" x14ac:dyDescent="0.2">
      <c r="A37" s="306">
        <v>42</v>
      </c>
      <c r="B37" s="307" t="s">
        <v>256</v>
      </c>
      <c r="C37" s="308"/>
      <c r="D37" s="113">
        <v>0.1042836515321675</v>
      </c>
      <c r="E37" s="115">
        <v>13</v>
      </c>
      <c r="F37" s="114">
        <v>13</v>
      </c>
      <c r="G37" s="114">
        <v>22</v>
      </c>
      <c r="H37" s="114">
        <v>5</v>
      </c>
      <c r="I37" s="140">
        <v>15</v>
      </c>
      <c r="J37" s="115">
        <v>-2</v>
      </c>
      <c r="K37" s="116">
        <v>-13.333333333333334</v>
      </c>
    </row>
    <row r="38" spans="1:11" ht="14.1" customHeight="1" x14ac:dyDescent="0.2">
      <c r="A38" s="306">
        <v>43</v>
      </c>
      <c r="B38" s="307" t="s">
        <v>257</v>
      </c>
      <c r="C38" s="308"/>
      <c r="D38" s="113">
        <v>0.8743783090004813</v>
      </c>
      <c r="E38" s="115">
        <v>109</v>
      </c>
      <c r="F38" s="114">
        <v>118</v>
      </c>
      <c r="G38" s="114">
        <v>122</v>
      </c>
      <c r="H38" s="114">
        <v>94</v>
      </c>
      <c r="I38" s="140">
        <v>89</v>
      </c>
      <c r="J38" s="115">
        <v>20</v>
      </c>
      <c r="K38" s="116">
        <v>22.471910112359552</v>
      </c>
    </row>
    <row r="39" spans="1:11" ht="14.1" customHeight="1" x14ac:dyDescent="0.2">
      <c r="A39" s="306">
        <v>51</v>
      </c>
      <c r="B39" s="307" t="s">
        <v>258</v>
      </c>
      <c r="C39" s="308"/>
      <c r="D39" s="113">
        <v>12.201187229263597</v>
      </c>
      <c r="E39" s="115">
        <v>1521</v>
      </c>
      <c r="F39" s="114">
        <v>4733</v>
      </c>
      <c r="G39" s="114">
        <v>2229</v>
      </c>
      <c r="H39" s="114">
        <v>1877</v>
      </c>
      <c r="I39" s="140">
        <v>1975</v>
      </c>
      <c r="J39" s="115">
        <v>-454</v>
      </c>
      <c r="K39" s="116">
        <v>-22.9873417721519</v>
      </c>
    </row>
    <row r="40" spans="1:11" ht="14.1" customHeight="1" x14ac:dyDescent="0.2">
      <c r="A40" s="306" t="s">
        <v>259</v>
      </c>
      <c r="B40" s="307" t="s">
        <v>260</v>
      </c>
      <c r="C40" s="308"/>
      <c r="D40" s="113">
        <v>11.615594416813734</v>
      </c>
      <c r="E40" s="115">
        <v>1448</v>
      </c>
      <c r="F40" s="114">
        <v>4379</v>
      </c>
      <c r="G40" s="114">
        <v>2156</v>
      </c>
      <c r="H40" s="114">
        <v>1794</v>
      </c>
      <c r="I40" s="140">
        <v>1895</v>
      </c>
      <c r="J40" s="115">
        <v>-447</v>
      </c>
      <c r="K40" s="116">
        <v>-23.58839050131926</v>
      </c>
    </row>
    <row r="41" spans="1:11" ht="14.1" customHeight="1" x14ac:dyDescent="0.2">
      <c r="A41" s="306"/>
      <c r="B41" s="307" t="s">
        <v>261</v>
      </c>
      <c r="C41" s="308"/>
      <c r="D41" s="113">
        <v>10.364190598427724</v>
      </c>
      <c r="E41" s="115">
        <v>1292</v>
      </c>
      <c r="F41" s="114">
        <v>4090</v>
      </c>
      <c r="G41" s="114">
        <v>1861</v>
      </c>
      <c r="H41" s="114">
        <v>1610</v>
      </c>
      <c r="I41" s="140">
        <v>1761</v>
      </c>
      <c r="J41" s="115">
        <v>-469</v>
      </c>
      <c r="K41" s="116">
        <v>-26.632595116411132</v>
      </c>
    </row>
    <row r="42" spans="1:11" ht="14.1" customHeight="1" x14ac:dyDescent="0.2">
      <c r="A42" s="306">
        <v>52</v>
      </c>
      <c r="B42" s="307" t="s">
        <v>262</v>
      </c>
      <c r="C42" s="308"/>
      <c r="D42" s="113">
        <v>3.4413605005615273</v>
      </c>
      <c r="E42" s="115">
        <v>429</v>
      </c>
      <c r="F42" s="114">
        <v>378</v>
      </c>
      <c r="G42" s="114">
        <v>504</v>
      </c>
      <c r="H42" s="114">
        <v>434</v>
      </c>
      <c r="I42" s="140">
        <v>552</v>
      </c>
      <c r="J42" s="115">
        <v>-123</v>
      </c>
      <c r="K42" s="116">
        <v>-22.282608695652176</v>
      </c>
    </row>
    <row r="43" spans="1:11" ht="14.1" customHeight="1" x14ac:dyDescent="0.2">
      <c r="A43" s="306" t="s">
        <v>263</v>
      </c>
      <c r="B43" s="307" t="s">
        <v>264</v>
      </c>
      <c r="C43" s="308"/>
      <c r="D43" s="113">
        <v>2.743462217230868</v>
      </c>
      <c r="E43" s="115">
        <v>342</v>
      </c>
      <c r="F43" s="114">
        <v>330</v>
      </c>
      <c r="G43" s="114">
        <v>392</v>
      </c>
      <c r="H43" s="114">
        <v>356</v>
      </c>
      <c r="I43" s="140">
        <v>451</v>
      </c>
      <c r="J43" s="115">
        <v>-109</v>
      </c>
      <c r="K43" s="116">
        <v>-24.168514412416851</v>
      </c>
    </row>
    <row r="44" spans="1:11" ht="14.1" customHeight="1" x14ac:dyDescent="0.2">
      <c r="A44" s="306">
        <v>53</v>
      </c>
      <c r="B44" s="307" t="s">
        <v>265</v>
      </c>
      <c r="C44" s="308"/>
      <c r="D44" s="113">
        <v>0.63372372854163328</v>
      </c>
      <c r="E44" s="115">
        <v>79</v>
      </c>
      <c r="F44" s="114">
        <v>180</v>
      </c>
      <c r="G44" s="114">
        <v>67</v>
      </c>
      <c r="H44" s="114">
        <v>75</v>
      </c>
      <c r="I44" s="140">
        <v>73</v>
      </c>
      <c r="J44" s="115">
        <v>6</v>
      </c>
      <c r="K44" s="116">
        <v>8.2191780821917817</v>
      </c>
    </row>
    <row r="45" spans="1:11" ht="14.1" customHeight="1" x14ac:dyDescent="0.2">
      <c r="A45" s="306" t="s">
        <v>266</v>
      </c>
      <c r="B45" s="307" t="s">
        <v>267</v>
      </c>
      <c r="C45" s="308"/>
      <c r="D45" s="113">
        <v>0.58559281244986361</v>
      </c>
      <c r="E45" s="115">
        <v>73</v>
      </c>
      <c r="F45" s="114">
        <v>175</v>
      </c>
      <c r="G45" s="114">
        <v>62</v>
      </c>
      <c r="H45" s="114">
        <v>74</v>
      </c>
      <c r="I45" s="140">
        <v>72</v>
      </c>
      <c r="J45" s="115">
        <v>1</v>
      </c>
      <c r="K45" s="116">
        <v>1.3888888888888888</v>
      </c>
    </row>
    <row r="46" spans="1:11" ht="14.1" customHeight="1" x14ac:dyDescent="0.2">
      <c r="A46" s="306">
        <v>54</v>
      </c>
      <c r="B46" s="307" t="s">
        <v>268</v>
      </c>
      <c r="C46" s="308"/>
      <c r="D46" s="113">
        <v>2.8236804107171505</v>
      </c>
      <c r="E46" s="115">
        <v>352</v>
      </c>
      <c r="F46" s="114">
        <v>266</v>
      </c>
      <c r="G46" s="114">
        <v>340</v>
      </c>
      <c r="H46" s="114">
        <v>286</v>
      </c>
      <c r="I46" s="140">
        <v>315</v>
      </c>
      <c r="J46" s="115">
        <v>37</v>
      </c>
      <c r="K46" s="116">
        <v>11.746031746031745</v>
      </c>
    </row>
    <row r="47" spans="1:11" ht="14.1" customHeight="1" x14ac:dyDescent="0.2">
      <c r="A47" s="306">
        <v>61</v>
      </c>
      <c r="B47" s="307" t="s">
        <v>269</v>
      </c>
      <c r="C47" s="308"/>
      <c r="D47" s="113">
        <v>1.9573239210652975</v>
      </c>
      <c r="E47" s="115">
        <v>244</v>
      </c>
      <c r="F47" s="114">
        <v>373</v>
      </c>
      <c r="G47" s="114">
        <v>216</v>
      </c>
      <c r="H47" s="114">
        <v>160</v>
      </c>
      <c r="I47" s="140">
        <v>205</v>
      </c>
      <c r="J47" s="115">
        <v>39</v>
      </c>
      <c r="K47" s="116">
        <v>19.024390243902438</v>
      </c>
    </row>
    <row r="48" spans="1:11" ht="14.1" customHeight="1" x14ac:dyDescent="0.2">
      <c r="A48" s="306">
        <v>62</v>
      </c>
      <c r="B48" s="307" t="s">
        <v>270</v>
      </c>
      <c r="C48" s="308"/>
      <c r="D48" s="113">
        <v>7.7651211294721643</v>
      </c>
      <c r="E48" s="115">
        <v>968</v>
      </c>
      <c r="F48" s="114">
        <v>1197</v>
      </c>
      <c r="G48" s="114">
        <v>1314</v>
      </c>
      <c r="H48" s="114">
        <v>831</v>
      </c>
      <c r="I48" s="140">
        <v>911</v>
      </c>
      <c r="J48" s="115">
        <v>57</v>
      </c>
      <c r="K48" s="116">
        <v>6.2568605927552143</v>
      </c>
    </row>
    <row r="49" spans="1:11" ht="14.1" customHeight="1" x14ac:dyDescent="0.2">
      <c r="A49" s="306">
        <v>63</v>
      </c>
      <c r="B49" s="307" t="s">
        <v>271</v>
      </c>
      <c r="C49" s="308"/>
      <c r="D49" s="113">
        <v>4.2996951708647524</v>
      </c>
      <c r="E49" s="115">
        <v>536</v>
      </c>
      <c r="F49" s="114">
        <v>1264</v>
      </c>
      <c r="G49" s="114">
        <v>1272</v>
      </c>
      <c r="H49" s="114">
        <v>1083</v>
      </c>
      <c r="I49" s="140">
        <v>582</v>
      </c>
      <c r="J49" s="115">
        <v>-46</v>
      </c>
      <c r="K49" s="116">
        <v>-7.9037800687285227</v>
      </c>
    </row>
    <row r="50" spans="1:11" ht="14.1" customHeight="1" x14ac:dyDescent="0.2">
      <c r="A50" s="306" t="s">
        <v>272</v>
      </c>
      <c r="B50" s="307" t="s">
        <v>273</v>
      </c>
      <c r="C50" s="308"/>
      <c r="D50" s="113">
        <v>0.64976736723888973</v>
      </c>
      <c r="E50" s="115">
        <v>81</v>
      </c>
      <c r="F50" s="114">
        <v>85</v>
      </c>
      <c r="G50" s="114">
        <v>145</v>
      </c>
      <c r="H50" s="114">
        <v>107</v>
      </c>
      <c r="I50" s="140">
        <v>83</v>
      </c>
      <c r="J50" s="115">
        <v>-2</v>
      </c>
      <c r="K50" s="116">
        <v>-2.4096385542168677</v>
      </c>
    </row>
    <row r="51" spans="1:11" ht="14.1" customHeight="1" x14ac:dyDescent="0.2">
      <c r="A51" s="306" t="s">
        <v>274</v>
      </c>
      <c r="B51" s="307" t="s">
        <v>275</v>
      </c>
      <c r="C51" s="308"/>
      <c r="D51" s="113">
        <v>2.8397240494144071</v>
      </c>
      <c r="E51" s="115">
        <v>354</v>
      </c>
      <c r="F51" s="114">
        <v>315</v>
      </c>
      <c r="G51" s="114">
        <v>359</v>
      </c>
      <c r="H51" s="114">
        <v>429</v>
      </c>
      <c r="I51" s="140">
        <v>398</v>
      </c>
      <c r="J51" s="115">
        <v>-44</v>
      </c>
      <c r="K51" s="116">
        <v>-11.055276381909549</v>
      </c>
    </row>
    <row r="52" spans="1:11" ht="14.1" customHeight="1" x14ac:dyDescent="0.2">
      <c r="A52" s="306">
        <v>71</v>
      </c>
      <c r="B52" s="307" t="s">
        <v>276</v>
      </c>
      <c r="C52" s="308"/>
      <c r="D52" s="113">
        <v>7.6287502005454835</v>
      </c>
      <c r="E52" s="115">
        <v>951</v>
      </c>
      <c r="F52" s="114">
        <v>1175</v>
      </c>
      <c r="G52" s="114">
        <v>1268</v>
      </c>
      <c r="H52" s="114">
        <v>931</v>
      </c>
      <c r="I52" s="140">
        <v>1096</v>
      </c>
      <c r="J52" s="115">
        <v>-145</v>
      </c>
      <c r="K52" s="116">
        <v>-13.229927007299271</v>
      </c>
    </row>
    <row r="53" spans="1:11" ht="14.1" customHeight="1" x14ac:dyDescent="0.2">
      <c r="A53" s="306" t="s">
        <v>277</v>
      </c>
      <c r="B53" s="307" t="s">
        <v>278</v>
      </c>
      <c r="C53" s="308"/>
      <c r="D53" s="113">
        <v>2.5188512754692765</v>
      </c>
      <c r="E53" s="115">
        <v>314</v>
      </c>
      <c r="F53" s="114">
        <v>499</v>
      </c>
      <c r="G53" s="114">
        <v>325</v>
      </c>
      <c r="H53" s="114">
        <v>257</v>
      </c>
      <c r="I53" s="140">
        <v>279</v>
      </c>
      <c r="J53" s="115">
        <v>35</v>
      </c>
      <c r="K53" s="116">
        <v>12.544802867383513</v>
      </c>
    </row>
    <row r="54" spans="1:11" ht="14.1" customHeight="1" x14ac:dyDescent="0.2">
      <c r="A54" s="306" t="s">
        <v>279</v>
      </c>
      <c r="B54" s="307" t="s">
        <v>280</v>
      </c>
      <c r="C54" s="308"/>
      <c r="D54" s="113">
        <v>4.3799133643510348</v>
      </c>
      <c r="E54" s="115">
        <v>546</v>
      </c>
      <c r="F54" s="114">
        <v>514</v>
      </c>
      <c r="G54" s="114">
        <v>822</v>
      </c>
      <c r="H54" s="114">
        <v>588</v>
      </c>
      <c r="I54" s="140">
        <v>743</v>
      </c>
      <c r="J54" s="115">
        <v>-197</v>
      </c>
      <c r="K54" s="116">
        <v>-26.51413189771198</v>
      </c>
    </row>
    <row r="55" spans="1:11" ht="14.1" customHeight="1" x14ac:dyDescent="0.2">
      <c r="A55" s="306">
        <v>72</v>
      </c>
      <c r="B55" s="307" t="s">
        <v>281</v>
      </c>
      <c r="C55" s="308"/>
      <c r="D55" s="113">
        <v>1.764800256698219</v>
      </c>
      <c r="E55" s="115">
        <v>220</v>
      </c>
      <c r="F55" s="114">
        <v>440</v>
      </c>
      <c r="G55" s="114">
        <v>267</v>
      </c>
      <c r="H55" s="114">
        <v>170</v>
      </c>
      <c r="I55" s="140">
        <v>287</v>
      </c>
      <c r="J55" s="115">
        <v>-67</v>
      </c>
      <c r="K55" s="116">
        <v>-23.344947735191639</v>
      </c>
    </row>
    <row r="56" spans="1:11" ht="14.1" customHeight="1" x14ac:dyDescent="0.2">
      <c r="A56" s="306" t="s">
        <v>282</v>
      </c>
      <c r="B56" s="307" t="s">
        <v>283</v>
      </c>
      <c r="C56" s="308"/>
      <c r="D56" s="113">
        <v>0.57757099310123539</v>
      </c>
      <c r="E56" s="115">
        <v>72</v>
      </c>
      <c r="F56" s="114">
        <v>128</v>
      </c>
      <c r="G56" s="114">
        <v>107</v>
      </c>
      <c r="H56" s="114">
        <v>51</v>
      </c>
      <c r="I56" s="140">
        <v>136</v>
      </c>
      <c r="J56" s="115">
        <v>-64</v>
      </c>
      <c r="K56" s="116">
        <v>-47.058823529411768</v>
      </c>
    </row>
    <row r="57" spans="1:11" ht="14.1" customHeight="1" x14ac:dyDescent="0.2">
      <c r="A57" s="306" t="s">
        <v>284</v>
      </c>
      <c r="B57" s="307" t="s">
        <v>285</v>
      </c>
      <c r="C57" s="308"/>
      <c r="D57" s="113">
        <v>0.83426921225733996</v>
      </c>
      <c r="E57" s="115">
        <v>104</v>
      </c>
      <c r="F57" s="114">
        <v>281</v>
      </c>
      <c r="G57" s="114">
        <v>79</v>
      </c>
      <c r="H57" s="114">
        <v>81</v>
      </c>
      <c r="I57" s="140">
        <v>102</v>
      </c>
      <c r="J57" s="115">
        <v>2</v>
      </c>
      <c r="K57" s="116">
        <v>1.9607843137254901</v>
      </c>
    </row>
    <row r="58" spans="1:11" ht="14.1" customHeight="1" x14ac:dyDescent="0.2">
      <c r="A58" s="306">
        <v>73</v>
      </c>
      <c r="B58" s="307" t="s">
        <v>286</v>
      </c>
      <c r="C58" s="308"/>
      <c r="D58" s="113">
        <v>1.5081020375421146</v>
      </c>
      <c r="E58" s="115">
        <v>188</v>
      </c>
      <c r="F58" s="114">
        <v>216</v>
      </c>
      <c r="G58" s="114">
        <v>241</v>
      </c>
      <c r="H58" s="114">
        <v>201</v>
      </c>
      <c r="I58" s="140">
        <v>160</v>
      </c>
      <c r="J58" s="115">
        <v>28</v>
      </c>
      <c r="K58" s="116">
        <v>17.5</v>
      </c>
    </row>
    <row r="59" spans="1:11" ht="14.1" customHeight="1" x14ac:dyDescent="0.2">
      <c r="A59" s="306" t="s">
        <v>287</v>
      </c>
      <c r="B59" s="307" t="s">
        <v>288</v>
      </c>
      <c r="C59" s="308"/>
      <c r="D59" s="113">
        <v>1.195251082945612</v>
      </c>
      <c r="E59" s="115">
        <v>149</v>
      </c>
      <c r="F59" s="114">
        <v>95</v>
      </c>
      <c r="G59" s="114">
        <v>167</v>
      </c>
      <c r="H59" s="114">
        <v>153</v>
      </c>
      <c r="I59" s="140">
        <v>123</v>
      </c>
      <c r="J59" s="115">
        <v>26</v>
      </c>
      <c r="K59" s="116">
        <v>21.13821138211382</v>
      </c>
    </row>
    <row r="60" spans="1:11" ht="14.1" customHeight="1" x14ac:dyDescent="0.2">
      <c r="A60" s="306">
        <v>81</v>
      </c>
      <c r="B60" s="307" t="s">
        <v>289</v>
      </c>
      <c r="C60" s="308"/>
      <c r="D60" s="113">
        <v>5.6874699181774426</v>
      </c>
      <c r="E60" s="115">
        <v>709</v>
      </c>
      <c r="F60" s="114">
        <v>758</v>
      </c>
      <c r="G60" s="114">
        <v>1108</v>
      </c>
      <c r="H60" s="114">
        <v>694</v>
      </c>
      <c r="I60" s="140">
        <v>919</v>
      </c>
      <c r="J60" s="115">
        <v>-210</v>
      </c>
      <c r="K60" s="116">
        <v>-22.850924918389556</v>
      </c>
    </row>
    <row r="61" spans="1:11" ht="14.1" customHeight="1" x14ac:dyDescent="0.2">
      <c r="A61" s="306" t="s">
        <v>290</v>
      </c>
      <c r="B61" s="307" t="s">
        <v>291</v>
      </c>
      <c r="C61" s="308"/>
      <c r="D61" s="113">
        <v>1.7246911599550778</v>
      </c>
      <c r="E61" s="115">
        <v>215</v>
      </c>
      <c r="F61" s="114">
        <v>139</v>
      </c>
      <c r="G61" s="114">
        <v>372</v>
      </c>
      <c r="H61" s="114">
        <v>227</v>
      </c>
      <c r="I61" s="140">
        <v>284</v>
      </c>
      <c r="J61" s="115">
        <v>-69</v>
      </c>
      <c r="K61" s="116">
        <v>-24.295774647887324</v>
      </c>
    </row>
    <row r="62" spans="1:11" ht="14.1" customHeight="1" x14ac:dyDescent="0.2">
      <c r="A62" s="306" t="s">
        <v>292</v>
      </c>
      <c r="B62" s="307" t="s">
        <v>293</v>
      </c>
      <c r="C62" s="308"/>
      <c r="D62" s="113">
        <v>2.0214984758543237</v>
      </c>
      <c r="E62" s="115">
        <v>252</v>
      </c>
      <c r="F62" s="114">
        <v>389</v>
      </c>
      <c r="G62" s="114">
        <v>417</v>
      </c>
      <c r="H62" s="114">
        <v>259</v>
      </c>
      <c r="I62" s="140">
        <v>277</v>
      </c>
      <c r="J62" s="115">
        <v>-25</v>
      </c>
      <c r="K62" s="116">
        <v>-9.025270758122744</v>
      </c>
    </row>
    <row r="63" spans="1:11" ht="14.1" customHeight="1" x14ac:dyDescent="0.2">
      <c r="A63" s="306"/>
      <c r="B63" s="307" t="s">
        <v>294</v>
      </c>
      <c r="C63" s="308"/>
      <c r="D63" s="113">
        <v>1.7567784373495909</v>
      </c>
      <c r="E63" s="115">
        <v>219</v>
      </c>
      <c r="F63" s="114">
        <v>340</v>
      </c>
      <c r="G63" s="114">
        <v>360</v>
      </c>
      <c r="H63" s="114">
        <v>239</v>
      </c>
      <c r="I63" s="140">
        <v>255</v>
      </c>
      <c r="J63" s="115">
        <v>-36</v>
      </c>
      <c r="K63" s="116">
        <v>-14.117647058823529</v>
      </c>
    </row>
    <row r="64" spans="1:11" ht="14.1" customHeight="1" x14ac:dyDescent="0.2">
      <c r="A64" s="306" t="s">
        <v>295</v>
      </c>
      <c r="B64" s="307" t="s">
        <v>296</v>
      </c>
      <c r="C64" s="308"/>
      <c r="D64" s="113">
        <v>0.6978982833306594</v>
      </c>
      <c r="E64" s="115">
        <v>87</v>
      </c>
      <c r="F64" s="114">
        <v>83</v>
      </c>
      <c r="G64" s="114">
        <v>79</v>
      </c>
      <c r="H64" s="114">
        <v>71</v>
      </c>
      <c r="I64" s="140">
        <v>121</v>
      </c>
      <c r="J64" s="115">
        <v>-34</v>
      </c>
      <c r="K64" s="116">
        <v>-28.099173553719009</v>
      </c>
    </row>
    <row r="65" spans="1:11" ht="14.1" customHeight="1" x14ac:dyDescent="0.2">
      <c r="A65" s="306" t="s">
        <v>297</v>
      </c>
      <c r="B65" s="307" t="s">
        <v>298</v>
      </c>
      <c r="C65" s="308"/>
      <c r="D65" s="113">
        <v>0.56954917375260705</v>
      </c>
      <c r="E65" s="115">
        <v>71</v>
      </c>
      <c r="F65" s="114">
        <v>83</v>
      </c>
      <c r="G65" s="114">
        <v>134</v>
      </c>
      <c r="H65" s="114">
        <v>59</v>
      </c>
      <c r="I65" s="140">
        <v>159</v>
      </c>
      <c r="J65" s="115">
        <v>-88</v>
      </c>
      <c r="K65" s="116">
        <v>-55.345911949685537</v>
      </c>
    </row>
    <row r="66" spans="1:11" ht="14.1" customHeight="1" x14ac:dyDescent="0.2">
      <c r="A66" s="306">
        <v>82</v>
      </c>
      <c r="B66" s="307" t="s">
        <v>299</v>
      </c>
      <c r="C66" s="308"/>
      <c r="D66" s="113">
        <v>2.4707203593775069</v>
      </c>
      <c r="E66" s="115">
        <v>308</v>
      </c>
      <c r="F66" s="114">
        <v>303</v>
      </c>
      <c r="G66" s="114">
        <v>564</v>
      </c>
      <c r="H66" s="114">
        <v>267</v>
      </c>
      <c r="I66" s="140">
        <v>339</v>
      </c>
      <c r="J66" s="115">
        <v>-31</v>
      </c>
      <c r="K66" s="116">
        <v>-9.1445427728613566</v>
      </c>
    </row>
    <row r="67" spans="1:11" ht="14.1" customHeight="1" x14ac:dyDescent="0.2">
      <c r="A67" s="306" t="s">
        <v>300</v>
      </c>
      <c r="B67" s="307" t="s">
        <v>301</v>
      </c>
      <c r="C67" s="308"/>
      <c r="D67" s="113">
        <v>1.5562329536338841</v>
      </c>
      <c r="E67" s="115">
        <v>194</v>
      </c>
      <c r="F67" s="114">
        <v>215</v>
      </c>
      <c r="G67" s="114">
        <v>345</v>
      </c>
      <c r="H67" s="114">
        <v>164</v>
      </c>
      <c r="I67" s="140">
        <v>180</v>
      </c>
      <c r="J67" s="115">
        <v>14</v>
      </c>
      <c r="K67" s="116">
        <v>7.7777777777777777</v>
      </c>
    </row>
    <row r="68" spans="1:11" ht="14.1" customHeight="1" x14ac:dyDescent="0.2">
      <c r="A68" s="306" t="s">
        <v>302</v>
      </c>
      <c r="B68" s="307" t="s">
        <v>303</v>
      </c>
      <c r="C68" s="308"/>
      <c r="D68" s="113">
        <v>0.66581100593614628</v>
      </c>
      <c r="E68" s="115">
        <v>83</v>
      </c>
      <c r="F68" s="114">
        <v>64</v>
      </c>
      <c r="G68" s="114">
        <v>139</v>
      </c>
      <c r="H68" s="114">
        <v>74</v>
      </c>
      <c r="I68" s="140">
        <v>104</v>
      </c>
      <c r="J68" s="115">
        <v>-21</v>
      </c>
      <c r="K68" s="116">
        <v>-20.192307692307693</v>
      </c>
    </row>
    <row r="69" spans="1:11" ht="14.1" customHeight="1" x14ac:dyDescent="0.2">
      <c r="A69" s="306">
        <v>83</v>
      </c>
      <c r="B69" s="307" t="s">
        <v>304</v>
      </c>
      <c r="C69" s="308"/>
      <c r="D69" s="113">
        <v>6.4174554789026148</v>
      </c>
      <c r="E69" s="115">
        <v>800</v>
      </c>
      <c r="F69" s="114">
        <v>695</v>
      </c>
      <c r="G69" s="114">
        <v>1311</v>
      </c>
      <c r="H69" s="114">
        <v>738</v>
      </c>
      <c r="I69" s="140">
        <v>961</v>
      </c>
      <c r="J69" s="115">
        <v>-161</v>
      </c>
      <c r="K69" s="116">
        <v>-16.753381893860563</v>
      </c>
    </row>
    <row r="70" spans="1:11" ht="14.1" customHeight="1" x14ac:dyDescent="0.2">
      <c r="A70" s="306" t="s">
        <v>305</v>
      </c>
      <c r="B70" s="307" t="s">
        <v>306</v>
      </c>
      <c r="C70" s="308"/>
      <c r="D70" s="113">
        <v>4.7729825124338197</v>
      </c>
      <c r="E70" s="115">
        <v>595</v>
      </c>
      <c r="F70" s="114">
        <v>515</v>
      </c>
      <c r="G70" s="114">
        <v>1069</v>
      </c>
      <c r="H70" s="114">
        <v>524</v>
      </c>
      <c r="I70" s="140">
        <v>683</v>
      </c>
      <c r="J70" s="115">
        <v>-88</v>
      </c>
      <c r="K70" s="116">
        <v>-12.884333821376281</v>
      </c>
    </row>
    <row r="71" spans="1:11" ht="14.1" customHeight="1" x14ac:dyDescent="0.2">
      <c r="A71" s="306"/>
      <c r="B71" s="307" t="s">
        <v>307</v>
      </c>
      <c r="C71" s="308"/>
      <c r="D71" s="113">
        <v>2.3744585271939678</v>
      </c>
      <c r="E71" s="115">
        <v>296</v>
      </c>
      <c r="F71" s="114">
        <v>263</v>
      </c>
      <c r="G71" s="114">
        <v>639</v>
      </c>
      <c r="H71" s="114">
        <v>279</v>
      </c>
      <c r="I71" s="140">
        <v>419</v>
      </c>
      <c r="J71" s="115">
        <v>-123</v>
      </c>
      <c r="K71" s="116">
        <v>-29.355608591885442</v>
      </c>
    </row>
    <row r="72" spans="1:11" ht="14.1" customHeight="1" x14ac:dyDescent="0.2">
      <c r="A72" s="306">
        <v>84</v>
      </c>
      <c r="B72" s="307" t="s">
        <v>308</v>
      </c>
      <c r="C72" s="308"/>
      <c r="D72" s="113">
        <v>2.1338039467351195</v>
      </c>
      <c r="E72" s="115">
        <v>266</v>
      </c>
      <c r="F72" s="114">
        <v>285</v>
      </c>
      <c r="G72" s="114">
        <v>314</v>
      </c>
      <c r="H72" s="114">
        <v>214</v>
      </c>
      <c r="I72" s="140">
        <v>247</v>
      </c>
      <c r="J72" s="115">
        <v>19</v>
      </c>
      <c r="K72" s="116">
        <v>7.6923076923076925</v>
      </c>
    </row>
    <row r="73" spans="1:11" ht="14.1" customHeight="1" x14ac:dyDescent="0.2">
      <c r="A73" s="306" t="s">
        <v>309</v>
      </c>
      <c r="B73" s="307" t="s">
        <v>310</v>
      </c>
      <c r="C73" s="308"/>
      <c r="D73" s="113">
        <v>1.0829456120648162</v>
      </c>
      <c r="E73" s="115">
        <v>135</v>
      </c>
      <c r="F73" s="114">
        <v>75</v>
      </c>
      <c r="G73" s="114">
        <v>165</v>
      </c>
      <c r="H73" s="114">
        <v>68</v>
      </c>
      <c r="I73" s="140">
        <v>101</v>
      </c>
      <c r="J73" s="115">
        <v>34</v>
      </c>
      <c r="K73" s="116">
        <v>33.663366336633665</v>
      </c>
    </row>
    <row r="74" spans="1:11" ht="14.1" customHeight="1" x14ac:dyDescent="0.2">
      <c r="A74" s="306" t="s">
        <v>311</v>
      </c>
      <c r="B74" s="307" t="s">
        <v>312</v>
      </c>
      <c r="C74" s="308"/>
      <c r="D74" s="113">
        <v>5.615273544039788E-2</v>
      </c>
      <c r="E74" s="115">
        <v>7</v>
      </c>
      <c r="F74" s="114">
        <v>60</v>
      </c>
      <c r="G74" s="114">
        <v>17</v>
      </c>
      <c r="H74" s="114">
        <v>10</v>
      </c>
      <c r="I74" s="140">
        <v>4</v>
      </c>
      <c r="J74" s="115">
        <v>3</v>
      </c>
      <c r="K74" s="116">
        <v>75</v>
      </c>
    </row>
    <row r="75" spans="1:11" ht="14.1" customHeight="1" x14ac:dyDescent="0.2">
      <c r="A75" s="306" t="s">
        <v>313</v>
      </c>
      <c r="B75" s="307" t="s">
        <v>314</v>
      </c>
      <c r="C75" s="308"/>
      <c r="D75" s="113">
        <v>0.56152735440397883</v>
      </c>
      <c r="E75" s="115">
        <v>70</v>
      </c>
      <c r="F75" s="114">
        <v>124</v>
      </c>
      <c r="G75" s="114">
        <v>91</v>
      </c>
      <c r="H75" s="114">
        <v>102</v>
      </c>
      <c r="I75" s="140">
        <v>82</v>
      </c>
      <c r="J75" s="115">
        <v>-12</v>
      </c>
      <c r="K75" s="116">
        <v>-14.634146341463415</v>
      </c>
    </row>
    <row r="76" spans="1:11" ht="14.1" customHeight="1" x14ac:dyDescent="0.2">
      <c r="A76" s="306">
        <v>91</v>
      </c>
      <c r="B76" s="307" t="s">
        <v>315</v>
      </c>
      <c r="C76" s="308"/>
      <c r="D76" s="113">
        <v>0.25669821915610458</v>
      </c>
      <c r="E76" s="115">
        <v>32</v>
      </c>
      <c r="F76" s="114">
        <v>29</v>
      </c>
      <c r="G76" s="114">
        <v>71</v>
      </c>
      <c r="H76" s="114">
        <v>21</v>
      </c>
      <c r="I76" s="140">
        <v>30</v>
      </c>
      <c r="J76" s="115">
        <v>2</v>
      </c>
      <c r="K76" s="116">
        <v>6.666666666666667</v>
      </c>
    </row>
    <row r="77" spans="1:11" ht="14.1" customHeight="1" x14ac:dyDescent="0.2">
      <c r="A77" s="306">
        <v>92</v>
      </c>
      <c r="B77" s="307" t="s">
        <v>316</v>
      </c>
      <c r="C77" s="308"/>
      <c r="D77" s="113">
        <v>0.60163645114712017</v>
      </c>
      <c r="E77" s="115">
        <v>75</v>
      </c>
      <c r="F77" s="114">
        <v>182</v>
      </c>
      <c r="G77" s="114">
        <v>77</v>
      </c>
      <c r="H77" s="114">
        <v>64</v>
      </c>
      <c r="I77" s="140">
        <v>79</v>
      </c>
      <c r="J77" s="115">
        <v>-4</v>
      </c>
      <c r="K77" s="116">
        <v>-5.0632911392405067</v>
      </c>
    </row>
    <row r="78" spans="1:11" ht="14.1" customHeight="1" x14ac:dyDescent="0.2">
      <c r="A78" s="306">
        <v>93</v>
      </c>
      <c r="B78" s="307" t="s">
        <v>317</v>
      </c>
      <c r="C78" s="308"/>
      <c r="D78" s="113">
        <v>0.13637092892668057</v>
      </c>
      <c r="E78" s="115">
        <v>17</v>
      </c>
      <c r="F78" s="114">
        <v>5</v>
      </c>
      <c r="G78" s="114">
        <v>21</v>
      </c>
      <c r="H78" s="114">
        <v>12</v>
      </c>
      <c r="I78" s="140">
        <v>18</v>
      </c>
      <c r="J78" s="115">
        <v>-1</v>
      </c>
      <c r="K78" s="116">
        <v>-5.5555555555555554</v>
      </c>
    </row>
    <row r="79" spans="1:11" ht="14.1" customHeight="1" x14ac:dyDescent="0.2">
      <c r="A79" s="306">
        <v>94</v>
      </c>
      <c r="B79" s="307" t="s">
        <v>318</v>
      </c>
      <c r="C79" s="308"/>
      <c r="D79" s="113">
        <v>0.21658912241296327</v>
      </c>
      <c r="E79" s="115">
        <v>27</v>
      </c>
      <c r="F79" s="114">
        <v>25</v>
      </c>
      <c r="G79" s="114">
        <v>43</v>
      </c>
      <c r="H79" s="114">
        <v>49</v>
      </c>
      <c r="I79" s="140">
        <v>24</v>
      </c>
      <c r="J79" s="115">
        <v>3</v>
      </c>
      <c r="K79" s="116">
        <v>12.5</v>
      </c>
    </row>
    <row r="80" spans="1:11" ht="14.1" customHeight="1" x14ac:dyDescent="0.2">
      <c r="A80" s="306" t="s">
        <v>319</v>
      </c>
      <c r="B80" s="307" t="s">
        <v>320</v>
      </c>
      <c r="C80" s="308"/>
      <c r="D80" s="113" t="s">
        <v>514</v>
      </c>
      <c r="E80" s="115" t="s">
        <v>514</v>
      </c>
      <c r="F80" s="114">
        <v>0</v>
      </c>
      <c r="G80" s="114" t="s">
        <v>514</v>
      </c>
      <c r="H80" s="114">
        <v>0</v>
      </c>
      <c r="I80" s="140">
        <v>0</v>
      </c>
      <c r="J80" s="115" t="s">
        <v>514</v>
      </c>
      <c r="K80" s="116" t="s">
        <v>514</v>
      </c>
    </row>
    <row r="81" spans="1:11" ht="14.1" customHeight="1" x14ac:dyDescent="0.2">
      <c r="A81" s="310" t="s">
        <v>321</v>
      </c>
      <c r="B81" s="311" t="s">
        <v>334</v>
      </c>
      <c r="C81" s="312"/>
      <c r="D81" s="125" t="s">
        <v>514</v>
      </c>
      <c r="E81" s="143" t="s">
        <v>514</v>
      </c>
      <c r="F81" s="144">
        <v>9</v>
      </c>
      <c r="G81" s="144">
        <v>22</v>
      </c>
      <c r="H81" s="144">
        <v>13</v>
      </c>
      <c r="I81" s="145">
        <v>13</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12865</v>
      </c>
      <c r="E11" s="114">
        <v>26767</v>
      </c>
      <c r="F11" s="114">
        <v>14838</v>
      </c>
      <c r="G11" s="114">
        <v>11928</v>
      </c>
      <c r="H11" s="140">
        <v>13318</v>
      </c>
      <c r="I11" s="115">
        <v>-453</v>
      </c>
      <c r="J11" s="116">
        <v>-3.4014116233668719</v>
      </c>
    </row>
    <row r="12" spans="1:15" s="110" customFormat="1" ht="24.95" customHeight="1" x14ac:dyDescent="0.2">
      <c r="A12" s="193" t="s">
        <v>132</v>
      </c>
      <c r="B12" s="194" t="s">
        <v>133</v>
      </c>
      <c r="C12" s="113">
        <v>4.5627671978235522</v>
      </c>
      <c r="D12" s="115">
        <v>587</v>
      </c>
      <c r="E12" s="114">
        <v>1397</v>
      </c>
      <c r="F12" s="114">
        <v>997</v>
      </c>
      <c r="G12" s="114">
        <v>640</v>
      </c>
      <c r="H12" s="140">
        <v>500</v>
      </c>
      <c r="I12" s="115">
        <v>87</v>
      </c>
      <c r="J12" s="116">
        <v>17.399999999999999</v>
      </c>
    </row>
    <row r="13" spans="1:15" s="110" customFormat="1" ht="24.95" customHeight="1" x14ac:dyDescent="0.2">
      <c r="A13" s="193" t="s">
        <v>134</v>
      </c>
      <c r="B13" s="199" t="s">
        <v>214</v>
      </c>
      <c r="C13" s="113">
        <v>1.4768752429071124</v>
      </c>
      <c r="D13" s="115">
        <v>190</v>
      </c>
      <c r="E13" s="114">
        <v>131</v>
      </c>
      <c r="F13" s="114">
        <v>150</v>
      </c>
      <c r="G13" s="114">
        <v>175</v>
      </c>
      <c r="H13" s="140">
        <v>193</v>
      </c>
      <c r="I13" s="115">
        <v>-3</v>
      </c>
      <c r="J13" s="116">
        <v>-1.5544041450777202</v>
      </c>
    </row>
    <row r="14" spans="1:15" s="287" customFormat="1" ht="24.95" customHeight="1" x14ac:dyDescent="0.2">
      <c r="A14" s="193" t="s">
        <v>215</v>
      </c>
      <c r="B14" s="199" t="s">
        <v>137</v>
      </c>
      <c r="C14" s="113">
        <v>15.017489312087058</v>
      </c>
      <c r="D14" s="115">
        <v>1932</v>
      </c>
      <c r="E14" s="114">
        <v>12952</v>
      </c>
      <c r="F14" s="114">
        <v>2296</v>
      </c>
      <c r="G14" s="114">
        <v>1525</v>
      </c>
      <c r="H14" s="140">
        <v>1640</v>
      </c>
      <c r="I14" s="115">
        <v>292</v>
      </c>
      <c r="J14" s="116">
        <v>17.804878048780488</v>
      </c>
      <c r="K14" s="110"/>
      <c r="L14" s="110"/>
      <c r="M14" s="110"/>
      <c r="N14" s="110"/>
      <c r="O14" s="110"/>
    </row>
    <row r="15" spans="1:15" s="110" customFormat="1" ht="24.95" customHeight="1" x14ac:dyDescent="0.2">
      <c r="A15" s="193" t="s">
        <v>216</v>
      </c>
      <c r="B15" s="199" t="s">
        <v>217</v>
      </c>
      <c r="C15" s="113">
        <v>5.3167508744656047</v>
      </c>
      <c r="D15" s="115">
        <v>684</v>
      </c>
      <c r="E15" s="114">
        <v>444</v>
      </c>
      <c r="F15" s="114">
        <v>447</v>
      </c>
      <c r="G15" s="114">
        <v>328</v>
      </c>
      <c r="H15" s="140">
        <v>344</v>
      </c>
      <c r="I15" s="115">
        <v>340</v>
      </c>
      <c r="J15" s="116">
        <v>98.837209302325576</v>
      </c>
    </row>
    <row r="16" spans="1:15" s="287" customFormat="1" ht="24.95" customHeight="1" x14ac:dyDescent="0.2">
      <c r="A16" s="193" t="s">
        <v>218</v>
      </c>
      <c r="B16" s="199" t="s">
        <v>141</v>
      </c>
      <c r="C16" s="113">
        <v>6.863583365720948</v>
      </c>
      <c r="D16" s="115">
        <v>883</v>
      </c>
      <c r="E16" s="114">
        <v>12340</v>
      </c>
      <c r="F16" s="114">
        <v>1565</v>
      </c>
      <c r="G16" s="114">
        <v>974</v>
      </c>
      <c r="H16" s="140">
        <v>1076</v>
      </c>
      <c r="I16" s="115">
        <v>-193</v>
      </c>
      <c r="J16" s="116">
        <v>-17.936802973977695</v>
      </c>
      <c r="K16" s="110"/>
      <c r="L16" s="110"/>
      <c r="M16" s="110"/>
      <c r="N16" s="110"/>
      <c r="O16" s="110"/>
    </row>
    <row r="17" spans="1:15" s="110" customFormat="1" ht="24.95" customHeight="1" x14ac:dyDescent="0.2">
      <c r="A17" s="193" t="s">
        <v>142</v>
      </c>
      <c r="B17" s="199" t="s">
        <v>220</v>
      </c>
      <c r="C17" s="113">
        <v>2.8371550719005052</v>
      </c>
      <c r="D17" s="115">
        <v>365</v>
      </c>
      <c r="E17" s="114">
        <v>168</v>
      </c>
      <c r="F17" s="114">
        <v>284</v>
      </c>
      <c r="G17" s="114">
        <v>223</v>
      </c>
      <c r="H17" s="140">
        <v>220</v>
      </c>
      <c r="I17" s="115">
        <v>145</v>
      </c>
      <c r="J17" s="116">
        <v>65.909090909090907</v>
      </c>
    </row>
    <row r="18" spans="1:15" s="287" customFormat="1" ht="24.95" customHeight="1" x14ac:dyDescent="0.2">
      <c r="A18" s="201" t="s">
        <v>144</v>
      </c>
      <c r="B18" s="202" t="s">
        <v>145</v>
      </c>
      <c r="C18" s="113">
        <v>7.6797512631169838</v>
      </c>
      <c r="D18" s="115">
        <v>988</v>
      </c>
      <c r="E18" s="114">
        <v>866</v>
      </c>
      <c r="F18" s="114">
        <v>975</v>
      </c>
      <c r="G18" s="114">
        <v>887</v>
      </c>
      <c r="H18" s="140">
        <v>952</v>
      </c>
      <c r="I18" s="115">
        <v>36</v>
      </c>
      <c r="J18" s="116">
        <v>3.7815126050420167</v>
      </c>
      <c r="K18" s="110"/>
      <c r="L18" s="110"/>
      <c r="M18" s="110"/>
      <c r="N18" s="110"/>
      <c r="O18" s="110"/>
    </row>
    <row r="19" spans="1:15" s="110" customFormat="1" ht="24.95" customHeight="1" x14ac:dyDescent="0.2">
      <c r="A19" s="193" t="s">
        <v>146</v>
      </c>
      <c r="B19" s="199" t="s">
        <v>147</v>
      </c>
      <c r="C19" s="113">
        <v>13.44733773804897</v>
      </c>
      <c r="D19" s="115">
        <v>1730</v>
      </c>
      <c r="E19" s="114">
        <v>4348</v>
      </c>
      <c r="F19" s="114">
        <v>2004</v>
      </c>
      <c r="G19" s="114">
        <v>1610</v>
      </c>
      <c r="H19" s="140">
        <v>1832</v>
      </c>
      <c r="I19" s="115">
        <v>-102</v>
      </c>
      <c r="J19" s="116">
        <v>-5.5676855895196509</v>
      </c>
    </row>
    <row r="20" spans="1:15" s="287" customFormat="1" ht="24.95" customHeight="1" x14ac:dyDescent="0.2">
      <c r="A20" s="193" t="s">
        <v>148</v>
      </c>
      <c r="B20" s="199" t="s">
        <v>149</v>
      </c>
      <c r="C20" s="113">
        <v>5.1224251846094058</v>
      </c>
      <c r="D20" s="115">
        <v>659</v>
      </c>
      <c r="E20" s="114">
        <v>676</v>
      </c>
      <c r="F20" s="114">
        <v>705</v>
      </c>
      <c r="G20" s="114">
        <v>523</v>
      </c>
      <c r="H20" s="140">
        <v>738</v>
      </c>
      <c r="I20" s="115">
        <v>-79</v>
      </c>
      <c r="J20" s="116">
        <v>-10.704607046070461</v>
      </c>
      <c r="K20" s="110"/>
      <c r="L20" s="110"/>
      <c r="M20" s="110"/>
      <c r="N20" s="110"/>
      <c r="O20" s="110"/>
    </row>
    <row r="21" spans="1:15" s="110" customFormat="1" ht="24.95" customHeight="1" x14ac:dyDescent="0.2">
      <c r="A21" s="201" t="s">
        <v>150</v>
      </c>
      <c r="B21" s="202" t="s">
        <v>151</v>
      </c>
      <c r="C21" s="113">
        <v>6.9335406140691802</v>
      </c>
      <c r="D21" s="115">
        <v>892</v>
      </c>
      <c r="E21" s="114">
        <v>946</v>
      </c>
      <c r="F21" s="114">
        <v>851</v>
      </c>
      <c r="G21" s="114">
        <v>825</v>
      </c>
      <c r="H21" s="140">
        <v>854</v>
      </c>
      <c r="I21" s="115">
        <v>38</v>
      </c>
      <c r="J21" s="116">
        <v>4.4496487119437935</v>
      </c>
    </row>
    <row r="22" spans="1:15" s="110" customFormat="1" ht="24.95" customHeight="1" x14ac:dyDescent="0.2">
      <c r="A22" s="201" t="s">
        <v>152</v>
      </c>
      <c r="B22" s="199" t="s">
        <v>153</v>
      </c>
      <c r="C22" s="113">
        <v>1.0104935872522347</v>
      </c>
      <c r="D22" s="115">
        <v>130</v>
      </c>
      <c r="E22" s="114">
        <v>111</v>
      </c>
      <c r="F22" s="114">
        <v>156</v>
      </c>
      <c r="G22" s="114">
        <v>114</v>
      </c>
      <c r="H22" s="140">
        <v>153</v>
      </c>
      <c r="I22" s="115">
        <v>-23</v>
      </c>
      <c r="J22" s="116">
        <v>-15.032679738562091</v>
      </c>
    </row>
    <row r="23" spans="1:15" s="110" customFormat="1" ht="24.95" customHeight="1" x14ac:dyDescent="0.2">
      <c r="A23" s="193" t="s">
        <v>154</v>
      </c>
      <c r="B23" s="199" t="s">
        <v>155</v>
      </c>
      <c r="C23" s="113">
        <v>1.2903225806451613</v>
      </c>
      <c r="D23" s="115">
        <v>166</v>
      </c>
      <c r="E23" s="114">
        <v>225</v>
      </c>
      <c r="F23" s="114">
        <v>123</v>
      </c>
      <c r="G23" s="114">
        <v>101</v>
      </c>
      <c r="H23" s="140">
        <v>203</v>
      </c>
      <c r="I23" s="115">
        <v>-37</v>
      </c>
      <c r="J23" s="116">
        <v>-18.226600985221676</v>
      </c>
    </row>
    <row r="24" spans="1:15" s="110" customFormat="1" ht="24.95" customHeight="1" x14ac:dyDescent="0.2">
      <c r="A24" s="193" t="s">
        <v>156</v>
      </c>
      <c r="B24" s="199" t="s">
        <v>221</v>
      </c>
      <c r="C24" s="113">
        <v>6.039642440730665</v>
      </c>
      <c r="D24" s="115">
        <v>777</v>
      </c>
      <c r="E24" s="114">
        <v>421</v>
      </c>
      <c r="F24" s="114">
        <v>581</v>
      </c>
      <c r="G24" s="114">
        <v>516</v>
      </c>
      <c r="H24" s="140">
        <v>542</v>
      </c>
      <c r="I24" s="115">
        <v>235</v>
      </c>
      <c r="J24" s="116">
        <v>43.357933579335793</v>
      </c>
    </row>
    <row r="25" spans="1:15" s="110" customFormat="1" ht="24.95" customHeight="1" x14ac:dyDescent="0.2">
      <c r="A25" s="193" t="s">
        <v>222</v>
      </c>
      <c r="B25" s="204" t="s">
        <v>159</v>
      </c>
      <c r="C25" s="113">
        <v>4.3218033424018651</v>
      </c>
      <c r="D25" s="115">
        <v>556</v>
      </c>
      <c r="E25" s="114">
        <v>474</v>
      </c>
      <c r="F25" s="114">
        <v>484</v>
      </c>
      <c r="G25" s="114">
        <v>452</v>
      </c>
      <c r="H25" s="140">
        <v>574</v>
      </c>
      <c r="I25" s="115">
        <v>-18</v>
      </c>
      <c r="J25" s="116">
        <v>-3.1358885017421603</v>
      </c>
    </row>
    <row r="26" spans="1:15" s="110" customFormat="1" ht="24.95" customHeight="1" x14ac:dyDescent="0.2">
      <c r="A26" s="201">
        <v>782.78300000000002</v>
      </c>
      <c r="B26" s="203" t="s">
        <v>160</v>
      </c>
      <c r="C26" s="113">
        <v>10.928876797512631</v>
      </c>
      <c r="D26" s="115">
        <v>1406</v>
      </c>
      <c r="E26" s="114">
        <v>1745</v>
      </c>
      <c r="F26" s="114">
        <v>1855</v>
      </c>
      <c r="G26" s="114">
        <v>1814</v>
      </c>
      <c r="H26" s="140">
        <v>1852</v>
      </c>
      <c r="I26" s="115">
        <v>-446</v>
      </c>
      <c r="J26" s="116">
        <v>-24.08207343412527</v>
      </c>
    </row>
    <row r="27" spans="1:15" s="110" customFormat="1" ht="24.95" customHeight="1" x14ac:dyDescent="0.2">
      <c r="A27" s="193" t="s">
        <v>161</v>
      </c>
      <c r="B27" s="199" t="s">
        <v>162</v>
      </c>
      <c r="C27" s="113">
        <v>2.1220365332296929</v>
      </c>
      <c r="D27" s="115">
        <v>273</v>
      </c>
      <c r="E27" s="114">
        <v>217</v>
      </c>
      <c r="F27" s="114">
        <v>333</v>
      </c>
      <c r="G27" s="114">
        <v>239</v>
      </c>
      <c r="H27" s="140">
        <v>268</v>
      </c>
      <c r="I27" s="115">
        <v>5</v>
      </c>
      <c r="J27" s="116">
        <v>1.8656716417910448</v>
      </c>
    </row>
    <row r="28" spans="1:15" s="110" customFormat="1" ht="24.95" customHeight="1" x14ac:dyDescent="0.2">
      <c r="A28" s="193" t="s">
        <v>163</v>
      </c>
      <c r="B28" s="199" t="s">
        <v>164</v>
      </c>
      <c r="C28" s="113">
        <v>4.6094053633890404</v>
      </c>
      <c r="D28" s="115">
        <v>593</v>
      </c>
      <c r="E28" s="114">
        <v>436</v>
      </c>
      <c r="F28" s="114">
        <v>855</v>
      </c>
      <c r="G28" s="114">
        <v>575</v>
      </c>
      <c r="H28" s="140">
        <v>617</v>
      </c>
      <c r="I28" s="115">
        <v>-24</v>
      </c>
      <c r="J28" s="116">
        <v>-3.8897893030794166</v>
      </c>
    </row>
    <row r="29" spans="1:15" s="110" customFormat="1" ht="24.95" customHeight="1" x14ac:dyDescent="0.2">
      <c r="A29" s="193">
        <v>86</v>
      </c>
      <c r="B29" s="199" t="s">
        <v>165</v>
      </c>
      <c r="C29" s="113">
        <v>4.7726389428682472</v>
      </c>
      <c r="D29" s="115">
        <v>614</v>
      </c>
      <c r="E29" s="114">
        <v>536</v>
      </c>
      <c r="F29" s="114">
        <v>744</v>
      </c>
      <c r="G29" s="114">
        <v>625</v>
      </c>
      <c r="H29" s="140">
        <v>740</v>
      </c>
      <c r="I29" s="115">
        <v>-126</v>
      </c>
      <c r="J29" s="116">
        <v>-17.027027027027028</v>
      </c>
    </row>
    <row r="30" spans="1:15" s="110" customFormat="1" ht="24.95" customHeight="1" x14ac:dyDescent="0.2">
      <c r="A30" s="193">
        <v>87.88</v>
      </c>
      <c r="B30" s="204" t="s">
        <v>166</v>
      </c>
      <c r="C30" s="113">
        <v>6.5526622619510295</v>
      </c>
      <c r="D30" s="115">
        <v>843</v>
      </c>
      <c r="E30" s="114">
        <v>788</v>
      </c>
      <c r="F30" s="114">
        <v>1131</v>
      </c>
      <c r="G30" s="114">
        <v>882</v>
      </c>
      <c r="H30" s="140">
        <v>939</v>
      </c>
      <c r="I30" s="115">
        <v>-96</v>
      </c>
      <c r="J30" s="116">
        <v>-10.223642172523961</v>
      </c>
    </row>
    <row r="31" spans="1:15" s="110" customFormat="1" ht="24.95" customHeight="1" x14ac:dyDescent="0.2">
      <c r="A31" s="193" t="s">
        <v>167</v>
      </c>
      <c r="B31" s="199" t="s">
        <v>168</v>
      </c>
      <c r="C31" s="113">
        <v>4.1119315973571702</v>
      </c>
      <c r="D31" s="115">
        <v>529</v>
      </c>
      <c r="E31" s="114">
        <v>498</v>
      </c>
      <c r="F31" s="114">
        <v>598</v>
      </c>
      <c r="G31" s="114">
        <v>425</v>
      </c>
      <c r="H31" s="140">
        <v>721</v>
      </c>
      <c r="I31" s="115">
        <v>-192</v>
      </c>
      <c r="J31" s="116">
        <v>-26.629680998613036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4.5627671978235522</v>
      </c>
      <c r="D34" s="115">
        <v>587</v>
      </c>
      <c r="E34" s="114">
        <v>1397</v>
      </c>
      <c r="F34" s="114">
        <v>997</v>
      </c>
      <c r="G34" s="114">
        <v>640</v>
      </c>
      <c r="H34" s="140">
        <v>500</v>
      </c>
      <c r="I34" s="115">
        <v>87</v>
      </c>
      <c r="J34" s="116">
        <v>17.399999999999999</v>
      </c>
    </row>
    <row r="35" spans="1:10" s="110" customFormat="1" ht="24.95" customHeight="1" x14ac:dyDescent="0.2">
      <c r="A35" s="292" t="s">
        <v>171</v>
      </c>
      <c r="B35" s="293" t="s">
        <v>172</v>
      </c>
      <c r="C35" s="113">
        <v>24.174115818111154</v>
      </c>
      <c r="D35" s="115">
        <v>3110</v>
      </c>
      <c r="E35" s="114">
        <v>13949</v>
      </c>
      <c r="F35" s="114">
        <v>3421</v>
      </c>
      <c r="G35" s="114">
        <v>2587</v>
      </c>
      <c r="H35" s="140">
        <v>2785</v>
      </c>
      <c r="I35" s="115">
        <v>325</v>
      </c>
      <c r="J35" s="116">
        <v>11.669658886894075</v>
      </c>
    </row>
    <row r="36" spans="1:10" s="110" customFormat="1" ht="24.95" customHeight="1" x14ac:dyDescent="0.2">
      <c r="A36" s="294" t="s">
        <v>173</v>
      </c>
      <c r="B36" s="295" t="s">
        <v>174</v>
      </c>
      <c r="C36" s="125">
        <v>71.263116984065292</v>
      </c>
      <c r="D36" s="143">
        <v>9168</v>
      </c>
      <c r="E36" s="144">
        <v>11421</v>
      </c>
      <c r="F36" s="144">
        <v>10420</v>
      </c>
      <c r="G36" s="144">
        <v>8701</v>
      </c>
      <c r="H36" s="145">
        <v>10033</v>
      </c>
      <c r="I36" s="143">
        <v>-865</v>
      </c>
      <c r="J36" s="146">
        <v>-8.6215488886673981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12865</v>
      </c>
      <c r="F11" s="264">
        <v>26767</v>
      </c>
      <c r="G11" s="264">
        <v>14838</v>
      </c>
      <c r="H11" s="264">
        <v>11928</v>
      </c>
      <c r="I11" s="265">
        <v>13318</v>
      </c>
      <c r="J11" s="263">
        <v>-453</v>
      </c>
      <c r="K11" s="266">
        <v>-3.4014116233668719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33.952584531675086</v>
      </c>
      <c r="E13" s="115">
        <v>4368</v>
      </c>
      <c r="F13" s="114">
        <v>10752</v>
      </c>
      <c r="G13" s="114">
        <v>6209</v>
      </c>
      <c r="H13" s="114">
        <v>4635</v>
      </c>
      <c r="I13" s="140">
        <v>4736</v>
      </c>
      <c r="J13" s="115">
        <v>-368</v>
      </c>
      <c r="K13" s="116">
        <v>-7.7702702702702702</v>
      </c>
    </row>
    <row r="14" spans="1:17" ht="15.95" customHeight="1" x14ac:dyDescent="0.2">
      <c r="A14" s="306" t="s">
        <v>230</v>
      </c>
      <c r="B14" s="307"/>
      <c r="C14" s="308"/>
      <c r="D14" s="113">
        <v>51.34084726000777</v>
      </c>
      <c r="E14" s="115">
        <v>6605</v>
      </c>
      <c r="F14" s="114">
        <v>11710</v>
      </c>
      <c r="G14" s="114">
        <v>6799</v>
      </c>
      <c r="H14" s="114">
        <v>5772</v>
      </c>
      <c r="I14" s="140">
        <v>6684</v>
      </c>
      <c r="J14" s="115">
        <v>-79</v>
      </c>
      <c r="K14" s="116">
        <v>-1.1819269898264513</v>
      </c>
    </row>
    <row r="15" spans="1:17" ht="15.95" customHeight="1" x14ac:dyDescent="0.2">
      <c r="A15" s="306" t="s">
        <v>231</v>
      </c>
      <c r="B15" s="307"/>
      <c r="C15" s="308"/>
      <c r="D15" s="113">
        <v>6.5993004275165177</v>
      </c>
      <c r="E15" s="115">
        <v>849</v>
      </c>
      <c r="F15" s="114">
        <v>2584</v>
      </c>
      <c r="G15" s="114">
        <v>746</v>
      </c>
      <c r="H15" s="114">
        <v>652</v>
      </c>
      <c r="I15" s="140">
        <v>873</v>
      </c>
      <c r="J15" s="115">
        <v>-24</v>
      </c>
      <c r="K15" s="116">
        <v>-2.7491408934707904</v>
      </c>
    </row>
    <row r="16" spans="1:17" ht="15.95" customHeight="1" x14ac:dyDescent="0.2">
      <c r="A16" s="306" t="s">
        <v>232</v>
      </c>
      <c r="B16" s="307"/>
      <c r="C16" s="308"/>
      <c r="D16" s="113">
        <v>8.0062184220753991</v>
      </c>
      <c r="E16" s="115">
        <v>1030</v>
      </c>
      <c r="F16" s="114">
        <v>1705</v>
      </c>
      <c r="G16" s="114">
        <v>1042</v>
      </c>
      <c r="H16" s="114">
        <v>845</v>
      </c>
      <c r="I16" s="140">
        <v>999</v>
      </c>
      <c r="J16" s="115">
        <v>31</v>
      </c>
      <c r="K16" s="116">
        <v>3.1031031031031029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5.2234745433346292</v>
      </c>
      <c r="E18" s="115">
        <v>672</v>
      </c>
      <c r="F18" s="114">
        <v>1578</v>
      </c>
      <c r="G18" s="114">
        <v>1128</v>
      </c>
      <c r="H18" s="114">
        <v>715</v>
      </c>
      <c r="I18" s="140">
        <v>591</v>
      </c>
      <c r="J18" s="115">
        <v>81</v>
      </c>
      <c r="K18" s="116">
        <v>13.705583756345177</v>
      </c>
    </row>
    <row r="19" spans="1:11" ht="14.1" customHeight="1" x14ac:dyDescent="0.2">
      <c r="A19" s="306" t="s">
        <v>235</v>
      </c>
      <c r="B19" s="307" t="s">
        <v>236</v>
      </c>
      <c r="C19" s="308"/>
      <c r="D19" s="113">
        <v>4.4617178390983288</v>
      </c>
      <c r="E19" s="115">
        <v>574</v>
      </c>
      <c r="F19" s="114">
        <v>1481</v>
      </c>
      <c r="G19" s="114">
        <v>924</v>
      </c>
      <c r="H19" s="114">
        <v>662</v>
      </c>
      <c r="I19" s="140">
        <v>510</v>
      </c>
      <c r="J19" s="115">
        <v>64</v>
      </c>
      <c r="K19" s="116">
        <v>12.549019607843137</v>
      </c>
    </row>
    <row r="20" spans="1:11" ht="14.1" customHeight="1" x14ac:dyDescent="0.2">
      <c r="A20" s="306">
        <v>12</v>
      </c>
      <c r="B20" s="307" t="s">
        <v>237</v>
      </c>
      <c r="C20" s="308"/>
      <c r="D20" s="113">
        <v>0.80839486980178776</v>
      </c>
      <c r="E20" s="115">
        <v>104</v>
      </c>
      <c r="F20" s="114">
        <v>173</v>
      </c>
      <c r="G20" s="114">
        <v>139</v>
      </c>
      <c r="H20" s="114">
        <v>121</v>
      </c>
      <c r="I20" s="140">
        <v>114</v>
      </c>
      <c r="J20" s="115">
        <v>-10</v>
      </c>
      <c r="K20" s="116">
        <v>-8.7719298245614041</v>
      </c>
    </row>
    <row r="21" spans="1:11" ht="14.1" customHeight="1" x14ac:dyDescent="0.2">
      <c r="A21" s="306">
        <v>21</v>
      </c>
      <c r="B21" s="307" t="s">
        <v>238</v>
      </c>
      <c r="C21" s="308"/>
      <c r="D21" s="113">
        <v>0.34978624174115819</v>
      </c>
      <c r="E21" s="115">
        <v>45</v>
      </c>
      <c r="F21" s="114">
        <v>52</v>
      </c>
      <c r="G21" s="114">
        <v>39</v>
      </c>
      <c r="H21" s="114">
        <v>26</v>
      </c>
      <c r="I21" s="140">
        <v>22</v>
      </c>
      <c r="J21" s="115">
        <v>23</v>
      </c>
      <c r="K21" s="116">
        <v>104.54545454545455</v>
      </c>
    </row>
    <row r="22" spans="1:11" ht="14.1" customHeight="1" x14ac:dyDescent="0.2">
      <c r="A22" s="306">
        <v>22</v>
      </c>
      <c r="B22" s="307" t="s">
        <v>239</v>
      </c>
      <c r="C22" s="308"/>
      <c r="D22" s="113">
        <v>1.5623785464438398</v>
      </c>
      <c r="E22" s="115">
        <v>201</v>
      </c>
      <c r="F22" s="114">
        <v>515</v>
      </c>
      <c r="G22" s="114">
        <v>269</v>
      </c>
      <c r="H22" s="114">
        <v>178</v>
      </c>
      <c r="I22" s="140">
        <v>175</v>
      </c>
      <c r="J22" s="115">
        <v>26</v>
      </c>
      <c r="K22" s="116">
        <v>14.857142857142858</v>
      </c>
    </row>
    <row r="23" spans="1:11" ht="14.1" customHeight="1" x14ac:dyDescent="0.2">
      <c r="A23" s="306">
        <v>23</v>
      </c>
      <c r="B23" s="307" t="s">
        <v>240</v>
      </c>
      <c r="C23" s="308"/>
      <c r="D23" s="113">
        <v>1.2203653322969297</v>
      </c>
      <c r="E23" s="115">
        <v>157</v>
      </c>
      <c r="F23" s="114">
        <v>88</v>
      </c>
      <c r="G23" s="114">
        <v>102</v>
      </c>
      <c r="H23" s="114">
        <v>82</v>
      </c>
      <c r="I23" s="140">
        <v>104</v>
      </c>
      <c r="J23" s="115">
        <v>53</v>
      </c>
      <c r="K23" s="116">
        <v>50.96153846153846</v>
      </c>
    </row>
    <row r="24" spans="1:11" ht="14.1" customHeight="1" x14ac:dyDescent="0.2">
      <c r="A24" s="306">
        <v>24</v>
      </c>
      <c r="B24" s="307" t="s">
        <v>241</v>
      </c>
      <c r="C24" s="308"/>
      <c r="D24" s="113">
        <v>3.7621453556160125</v>
      </c>
      <c r="E24" s="115">
        <v>484</v>
      </c>
      <c r="F24" s="114">
        <v>548</v>
      </c>
      <c r="G24" s="114">
        <v>500</v>
      </c>
      <c r="H24" s="114">
        <v>588</v>
      </c>
      <c r="I24" s="140">
        <v>429</v>
      </c>
      <c r="J24" s="115">
        <v>55</v>
      </c>
      <c r="K24" s="116">
        <v>12.820512820512821</v>
      </c>
    </row>
    <row r="25" spans="1:11" ht="14.1" customHeight="1" x14ac:dyDescent="0.2">
      <c r="A25" s="306">
        <v>25</v>
      </c>
      <c r="B25" s="307" t="s">
        <v>242</v>
      </c>
      <c r="C25" s="308"/>
      <c r="D25" s="113">
        <v>5.378935095219588</v>
      </c>
      <c r="E25" s="115">
        <v>692</v>
      </c>
      <c r="F25" s="114">
        <v>5602</v>
      </c>
      <c r="G25" s="114">
        <v>591</v>
      </c>
      <c r="H25" s="114">
        <v>516</v>
      </c>
      <c r="I25" s="140">
        <v>615</v>
      </c>
      <c r="J25" s="115">
        <v>77</v>
      </c>
      <c r="K25" s="116">
        <v>12.520325203252032</v>
      </c>
    </row>
    <row r="26" spans="1:11" ht="14.1" customHeight="1" x14ac:dyDescent="0.2">
      <c r="A26" s="306">
        <v>26</v>
      </c>
      <c r="B26" s="307" t="s">
        <v>243</v>
      </c>
      <c r="C26" s="308"/>
      <c r="D26" s="113">
        <v>2.4096385542168677</v>
      </c>
      <c r="E26" s="115">
        <v>310</v>
      </c>
      <c r="F26" s="114">
        <v>464</v>
      </c>
      <c r="G26" s="114">
        <v>297</v>
      </c>
      <c r="H26" s="114">
        <v>250</v>
      </c>
      <c r="I26" s="140">
        <v>351</v>
      </c>
      <c r="J26" s="115">
        <v>-41</v>
      </c>
      <c r="K26" s="116">
        <v>-11.680911680911681</v>
      </c>
    </row>
    <row r="27" spans="1:11" ht="14.1" customHeight="1" x14ac:dyDescent="0.2">
      <c r="A27" s="306">
        <v>27</v>
      </c>
      <c r="B27" s="307" t="s">
        <v>244</v>
      </c>
      <c r="C27" s="308"/>
      <c r="D27" s="113">
        <v>1.8577535950252624</v>
      </c>
      <c r="E27" s="115">
        <v>239</v>
      </c>
      <c r="F27" s="114">
        <v>2746</v>
      </c>
      <c r="G27" s="114">
        <v>209</v>
      </c>
      <c r="H27" s="114">
        <v>156</v>
      </c>
      <c r="I27" s="140">
        <v>275</v>
      </c>
      <c r="J27" s="115">
        <v>-36</v>
      </c>
      <c r="K27" s="116">
        <v>-13.090909090909092</v>
      </c>
    </row>
    <row r="28" spans="1:11" ht="14.1" customHeight="1" x14ac:dyDescent="0.2">
      <c r="A28" s="306">
        <v>28</v>
      </c>
      <c r="B28" s="307" t="s">
        <v>245</v>
      </c>
      <c r="C28" s="308"/>
      <c r="D28" s="113">
        <v>0.14768752429071122</v>
      </c>
      <c r="E28" s="115">
        <v>19</v>
      </c>
      <c r="F28" s="114">
        <v>12</v>
      </c>
      <c r="G28" s="114">
        <v>21</v>
      </c>
      <c r="H28" s="114">
        <v>17</v>
      </c>
      <c r="I28" s="140">
        <v>16</v>
      </c>
      <c r="J28" s="115">
        <v>3</v>
      </c>
      <c r="K28" s="116">
        <v>18.75</v>
      </c>
    </row>
    <row r="29" spans="1:11" ht="14.1" customHeight="1" x14ac:dyDescent="0.2">
      <c r="A29" s="306">
        <v>29</v>
      </c>
      <c r="B29" s="307" t="s">
        <v>246</v>
      </c>
      <c r="C29" s="308"/>
      <c r="D29" s="113">
        <v>4.9980567431014382</v>
      </c>
      <c r="E29" s="115">
        <v>643</v>
      </c>
      <c r="F29" s="114">
        <v>545</v>
      </c>
      <c r="G29" s="114">
        <v>553</v>
      </c>
      <c r="H29" s="114">
        <v>502</v>
      </c>
      <c r="I29" s="140">
        <v>673</v>
      </c>
      <c r="J29" s="115">
        <v>-30</v>
      </c>
      <c r="K29" s="116">
        <v>-4.4576523031203568</v>
      </c>
    </row>
    <row r="30" spans="1:11" ht="14.1" customHeight="1" x14ac:dyDescent="0.2">
      <c r="A30" s="306" t="s">
        <v>247</v>
      </c>
      <c r="B30" s="307" t="s">
        <v>248</v>
      </c>
      <c r="C30" s="308"/>
      <c r="D30" s="113">
        <v>1.2592304702681694</v>
      </c>
      <c r="E30" s="115">
        <v>162</v>
      </c>
      <c r="F30" s="114">
        <v>139</v>
      </c>
      <c r="G30" s="114">
        <v>109</v>
      </c>
      <c r="H30" s="114">
        <v>114</v>
      </c>
      <c r="I30" s="140">
        <v>108</v>
      </c>
      <c r="J30" s="115">
        <v>54</v>
      </c>
      <c r="K30" s="116">
        <v>50</v>
      </c>
    </row>
    <row r="31" spans="1:11" ht="14.1" customHeight="1" x14ac:dyDescent="0.2">
      <c r="A31" s="306" t="s">
        <v>249</v>
      </c>
      <c r="B31" s="307" t="s">
        <v>250</v>
      </c>
      <c r="C31" s="308"/>
      <c r="D31" s="113">
        <v>3.5600466381655655</v>
      </c>
      <c r="E31" s="115">
        <v>458</v>
      </c>
      <c r="F31" s="114">
        <v>397</v>
      </c>
      <c r="G31" s="114">
        <v>431</v>
      </c>
      <c r="H31" s="114">
        <v>376</v>
      </c>
      <c r="I31" s="140">
        <v>551</v>
      </c>
      <c r="J31" s="115">
        <v>-93</v>
      </c>
      <c r="K31" s="116">
        <v>-16.878402903811253</v>
      </c>
    </row>
    <row r="32" spans="1:11" ht="14.1" customHeight="1" x14ac:dyDescent="0.2">
      <c r="A32" s="306">
        <v>31</v>
      </c>
      <c r="B32" s="307" t="s">
        <v>251</v>
      </c>
      <c r="C32" s="308"/>
      <c r="D32" s="113">
        <v>0.37310532452390205</v>
      </c>
      <c r="E32" s="115">
        <v>48</v>
      </c>
      <c r="F32" s="114">
        <v>37</v>
      </c>
      <c r="G32" s="114">
        <v>48</v>
      </c>
      <c r="H32" s="114">
        <v>67</v>
      </c>
      <c r="I32" s="140">
        <v>62</v>
      </c>
      <c r="J32" s="115">
        <v>-14</v>
      </c>
      <c r="K32" s="116">
        <v>-22.580645161290324</v>
      </c>
    </row>
    <row r="33" spans="1:11" ht="14.1" customHeight="1" x14ac:dyDescent="0.2">
      <c r="A33" s="306">
        <v>32</v>
      </c>
      <c r="B33" s="307" t="s">
        <v>252</v>
      </c>
      <c r="C33" s="308"/>
      <c r="D33" s="113">
        <v>2.5884181888845705</v>
      </c>
      <c r="E33" s="115">
        <v>333</v>
      </c>
      <c r="F33" s="114">
        <v>311</v>
      </c>
      <c r="G33" s="114">
        <v>348</v>
      </c>
      <c r="H33" s="114">
        <v>357</v>
      </c>
      <c r="I33" s="140">
        <v>294</v>
      </c>
      <c r="J33" s="115">
        <v>39</v>
      </c>
      <c r="K33" s="116">
        <v>13.26530612244898</v>
      </c>
    </row>
    <row r="34" spans="1:11" ht="14.1" customHeight="1" x14ac:dyDescent="0.2">
      <c r="A34" s="306">
        <v>33</v>
      </c>
      <c r="B34" s="307" t="s">
        <v>253</v>
      </c>
      <c r="C34" s="308"/>
      <c r="D34" s="113">
        <v>1.2514574426739216</v>
      </c>
      <c r="E34" s="115">
        <v>161</v>
      </c>
      <c r="F34" s="114">
        <v>167</v>
      </c>
      <c r="G34" s="114">
        <v>198</v>
      </c>
      <c r="H34" s="114">
        <v>151</v>
      </c>
      <c r="I34" s="140">
        <v>206</v>
      </c>
      <c r="J34" s="115">
        <v>-45</v>
      </c>
      <c r="K34" s="116">
        <v>-21.844660194174757</v>
      </c>
    </row>
    <row r="35" spans="1:11" ht="14.1" customHeight="1" x14ac:dyDescent="0.2">
      <c r="A35" s="306">
        <v>34</v>
      </c>
      <c r="B35" s="307" t="s">
        <v>254</v>
      </c>
      <c r="C35" s="308"/>
      <c r="D35" s="113">
        <v>1.9665759813447339</v>
      </c>
      <c r="E35" s="115">
        <v>253</v>
      </c>
      <c r="F35" s="114">
        <v>205</v>
      </c>
      <c r="G35" s="114">
        <v>229</v>
      </c>
      <c r="H35" s="114">
        <v>209</v>
      </c>
      <c r="I35" s="140">
        <v>296</v>
      </c>
      <c r="J35" s="115">
        <v>-43</v>
      </c>
      <c r="K35" s="116">
        <v>-14.527027027027026</v>
      </c>
    </row>
    <row r="36" spans="1:11" ht="14.1" customHeight="1" x14ac:dyDescent="0.2">
      <c r="A36" s="306">
        <v>41</v>
      </c>
      <c r="B36" s="307" t="s">
        <v>255</v>
      </c>
      <c r="C36" s="308"/>
      <c r="D36" s="113">
        <v>0.24096385542168675</v>
      </c>
      <c r="E36" s="115">
        <v>31</v>
      </c>
      <c r="F36" s="114">
        <v>52</v>
      </c>
      <c r="G36" s="114">
        <v>63</v>
      </c>
      <c r="H36" s="114">
        <v>49</v>
      </c>
      <c r="I36" s="140">
        <v>37</v>
      </c>
      <c r="J36" s="115">
        <v>-6</v>
      </c>
      <c r="K36" s="116">
        <v>-16.216216216216218</v>
      </c>
    </row>
    <row r="37" spans="1:11" ht="14.1" customHeight="1" x14ac:dyDescent="0.2">
      <c r="A37" s="306">
        <v>42</v>
      </c>
      <c r="B37" s="307" t="s">
        <v>256</v>
      </c>
      <c r="C37" s="308"/>
      <c r="D37" s="113">
        <v>7.7730275942479596E-2</v>
      </c>
      <c r="E37" s="115">
        <v>10</v>
      </c>
      <c r="F37" s="114">
        <v>12</v>
      </c>
      <c r="G37" s="114">
        <v>18</v>
      </c>
      <c r="H37" s="114">
        <v>10</v>
      </c>
      <c r="I37" s="140">
        <v>11</v>
      </c>
      <c r="J37" s="115">
        <v>-1</v>
      </c>
      <c r="K37" s="116">
        <v>-9.0909090909090917</v>
      </c>
    </row>
    <row r="38" spans="1:11" ht="14.1" customHeight="1" x14ac:dyDescent="0.2">
      <c r="A38" s="306">
        <v>43</v>
      </c>
      <c r="B38" s="307" t="s">
        <v>257</v>
      </c>
      <c r="C38" s="308"/>
      <c r="D38" s="113">
        <v>0.69957248348231638</v>
      </c>
      <c r="E38" s="115">
        <v>90</v>
      </c>
      <c r="F38" s="114">
        <v>123</v>
      </c>
      <c r="G38" s="114">
        <v>92</v>
      </c>
      <c r="H38" s="114">
        <v>87</v>
      </c>
      <c r="I38" s="140">
        <v>87</v>
      </c>
      <c r="J38" s="115">
        <v>3</v>
      </c>
      <c r="K38" s="116">
        <v>3.4482758620689653</v>
      </c>
    </row>
    <row r="39" spans="1:11" ht="14.1" customHeight="1" x14ac:dyDescent="0.2">
      <c r="A39" s="306">
        <v>51</v>
      </c>
      <c r="B39" s="307" t="s">
        <v>258</v>
      </c>
      <c r="C39" s="308"/>
      <c r="D39" s="113">
        <v>12.42129809560824</v>
      </c>
      <c r="E39" s="115">
        <v>1598</v>
      </c>
      <c r="F39" s="114">
        <v>5170</v>
      </c>
      <c r="G39" s="114">
        <v>2016</v>
      </c>
      <c r="H39" s="114">
        <v>1759</v>
      </c>
      <c r="I39" s="140">
        <v>2104</v>
      </c>
      <c r="J39" s="115">
        <v>-506</v>
      </c>
      <c r="K39" s="116">
        <v>-24.049429657794676</v>
      </c>
    </row>
    <row r="40" spans="1:11" ht="14.1" customHeight="1" x14ac:dyDescent="0.2">
      <c r="A40" s="306" t="s">
        <v>259</v>
      </c>
      <c r="B40" s="307" t="s">
        <v>260</v>
      </c>
      <c r="C40" s="308"/>
      <c r="D40" s="113">
        <v>11.993781577924601</v>
      </c>
      <c r="E40" s="115">
        <v>1543</v>
      </c>
      <c r="F40" s="114">
        <v>4775</v>
      </c>
      <c r="G40" s="114">
        <v>1964</v>
      </c>
      <c r="H40" s="114">
        <v>1703</v>
      </c>
      <c r="I40" s="140">
        <v>2038</v>
      </c>
      <c r="J40" s="115">
        <v>-495</v>
      </c>
      <c r="K40" s="116">
        <v>-24.288518155053975</v>
      </c>
    </row>
    <row r="41" spans="1:11" ht="14.1" customHeight="1" x14ac:dyDescent="0.2">
      <c r="A41" s="306"/>
      <c r="B41" s="307" t="s">
        <v>261</v>
      </c>
      <c r="C41" s="308"/>
      <c r="D41" s="113">
        <v>10.470268169452002</v>
      </c>
      <c r="E41" s="115">
        <v>1347</v>
      </c>
      <c r="F41" s="114">
        <v>4579</v>
      </c>
      <c r="G41" s="114">
        <v>1754</v>
      </c>
      <c r="H41" s="114">
        <v>1571</v>
      </c>
      <c r="I41" s="140">
        <v>1829</v>
      </c>
      <c r="J41" s="115">
        <v>-482</v>
      </c>
      <c r="K41" s="116">
        <v>-26.353198469108804</v>
      </c>
    </row>
    <row r="42" spans="1:11" ht="14.1" customHeight="1" x14ac:dyDescent="0.2">
      <c r="A42" s="306">
        <v>52</v>
      </c>
      <c r="B42" s="307" t="s">
        <v>262</v>
      </c>
      <c r="C42" s="308"/>
      <c r="D42" s="113">
        <v>3.5678196657598136</v>
      </c>
      <c r="E42" s="115">
        <v>459</v>
      </c>
      <c r="F42" s="114">
        <v>512</v>
      </c>
      <c r="G42" s="114">
        <v>421</v>
      </c>
      <c r="H42" s="114">
        <v>394</v>
      </c>
      <c r="I42" s="140">
        <v>486</v>
      </c>
      <c r="J42" s="115">
        <v>-27</v>
      </c>
      <c r="K42" s="116">
        <v>-5.5555555555555554</v>
      </c>
    </row>
    <row r="43" spans="1:11" ht="14.1" customHeight="1" x14ac:dyDescent="0.2">
      <c r="A43" s="306" t="s">
        <v>263</v>
      </c>
      <c r="B43" s="307" t="s">
        <v>264</v>
      </c>
      <c r="C43" s="308"/>
      <c r="D43" s="113">
        <v>2.7050136027982901</v>
      </c>
      <c r="E43" s="115">
        <v>348</v>
      </c>
      <c r="F43" s="114">
        <v>428</v>
      </c>
      <c r="G43" s="114">
        <v>346</v>
      </c>
      <c r="H43" s="114">
        <v>328</v>
      </c>
      <c r="I43" s="140">
        <v>402</v>
      </c>
      <c r="J43" s="115">
        <v>-54</v>
      </c>
      <c r="K43" s="116">
        <v>-13.432835820895523</v>
      </c>
    </row>
    <row r="44" spans="1:11" ht="14.1" customHeight="1" x14ac:dyDescent="0.2">
      <c r="A44" s="306">
        <v>53</v>
      </c>
      <c r="B44" s="307" t="s">
        <v>265</v>
      </c>
      <c r="C44" s="308"/>
      <c r="D44" s="113">
        <v>0.64516129032258063</v>
      </c>
      <c r="E44" s="115">
        <v>83</v>
      </c>
      <c r="F44" s="114">
        <v>183</v>
      </c>
      <c r="G44" s="114">
        <v>76</v>
      </c>
      <c r="H44" s="114">
        <v>46</v>
      </c>
      <c r="I44" s="140">
        <v>88</v>
      </c>
      <c r="J44" s="115">
        <v>-5</v>
      </c>
      <c r="K44" s="116">
        <v>-5.6818181818181817</v>
      </c>
    </row>
    <row r="45" spans="1:11" ht="14.1" customHeight="1" x14ac:dyDescent="0.2">
      <c r="A45" s="306" t="s">
        <v>266</v>
      </c>
      <c r="B45" s="307" t="s">
        <v>267</v>
      </c>
      <c r="C45" s="308"/>
      <c r="D45" s="113">
        <v>0.5596579867858531</v>
      </c>
      <c r="E45" s="115">
        <v>72</v>
      </c>
      <c r="F45" s="114">
        <v>179</v>
      </c>
      <c r="G45" s="114">
        <v>74</v>
      </c>
      <c r="H45" s="114">
        <v>46</v>
      </c>
      <c r="I45" s="140">
        <v>86</v>
      </c>
      <c r="J45" s="115">
        <v>-14</v>
      </c>
      <c r="K45" s="116">
        <v>-16.279069767441861</v>
      </c>
    </row>
    <row r="46" spans="1:11" ht="14.1" customHeight="1" x14ac:dyDescent="0.2">
      <c r="A46" s="306">
        <v>54</v>
      </c>
      <c r="B46" s="307" t="s">
        <v>268</v>
      </c>
      <c r="C46" s="308"/>
      <c r="D46" s="113">
        <v>2.9615235134084728</v>
      </c>
      <c r="E46" s="115">
        <v>381</v>
      </c>
      <c r="F46" s="114">
        <v>331</v>
      </c>
      <c r="G46" s="114">
        <v>290</v>
      </c>
      <c r="H46" s="114">
        <v>249</v>
      </c>
      <c r="I46" s="140">
        <v>329</v>
      </c>
      <c r="J46" s="115">
        <v>52</v>
      </c>
      <c r="K46" s="116">
        <v>15.805471124620061</v>
      </c>
    </row>
    <row r="47" spans="1:11" ht="14.1" customHeight="1" x14ac:dyDescent="0.2">
      <c r="A47" s="306">
        <v>61</v>
      </c>
      <c r="B47" s="307" t="s">
        <v>269</v>
      </c>
      <c r="C47" s="308"/>
      <c r="D47" s="113">
        <v>1.8033424018655266</v>
      </c>
      <c r="E47" s="115">
        <v>232</v>
      </c>
      <c r="F47" s="114">
        <v>399</v>
      </c>
      <c r="G47" s="114">
        <v>194</v>
      </c>
      <c r="H47" s="114">
        <v>176</v>
      </c>
      <c r="I47" s="140">
        <v>222</v>
      </c>
      <c r="J47" s="115">
        <v>10</v>
      </c>
      <c r="K47" s="116">
        <v>4.5045045045045047</v>
      </c>
    </row>
    <row r="48" spans="1:11" ht="14.1" customHeight="1" x14ac:dyDescent="0.2">
      <c r="A48" s="306">
        <v>62</v>
      </c>
      <c r="B48" s="307" t="s">
        <v>270</v>
      </c>
      <c r="C48" s="308"/>
      <c r="D48" s="113">
        <v>9.6385542168674707</v>
      </c>
      <c r="E48" s="115">
        <v>1240</v>
      </c>
      <c r="F48" s="114">
        <v>1142</v>
      </c>
      <c r="G48" s="114">
        <v>1103</v>
      </c>
      <c r="H48" s="114">
        <v>989</v>
      </c>
      <c r="I48" s="140">
        <v>1042</v>
      </c>
      <c r="J48" s="115">
        <v>198</v>
      </c>
      <c r="K48" s="116">
        <v>19.001919385796544</v>
      </c>
    </row>
    <row r="49" spans="1:11" ht="14.1" customHeight="1" x14ac:dyDescent="0.2">
      <c r="A49" s="306">
        <v>63</v>
      </c>
      <c r="B49" s="307" t="s">
        <v>271</v>
      </c>
      <c r="C49" s="308"/>
      <c r="D49" s="113">
        <v>4.7415468324912551</v>
      </c>
      <c r="E49" s="115">
        <v>610</v>
      </c>
      <c r="F49" s="114">
        <v>1553</v>
      </c>
      <c r="G49" s="114">
        <v>1373</v>
      </c>
      <c r="H49" s="114">
        <v>683</v>
      </c>
      <c r="I49" s="140">
        <v>602</v>
      </c>
      <c r="J49" s="115">
        <v>8</v>
      </c>
      <c r="K49" s="116">
        <v>1.3289036544850499</v>
      </c>
    </row>
    <row r="50" spans="1:11" ht="14.1" customHeight="1" x14ac:dyDescent="0.2">
      <c r="A50" s="306" t="s">
        <v>272</v>
      </c>
      <c r="B50" s="307" t="s">
        <v>273</v>
      </c>
      <c r="C50" s="308"/>
      <c r="D50" s="113">
        <v>0.83948698017877965</v>
      </c>
      <c r="E50" s="115">
        <v>108</v>
      </c>
      <c r="F50" s="114">
        <v>121</v>
      </c>
      <c r="G50" s="114">
        <v>96</v>
      </c>
      <c r="H50" s="114">
        <v>111</v>
      </c>
      <c r="I50" s="140">
        <v>85</v>
      </c>
      <c r="J50" s="115">
        <v>23</v>
      </c>
      <c r="K50" s="116">
        <v>27.058823529411764</v>
      </c>
    </row>
    <row r="51" spans="1:11" ht="14.1" customHeight="1" x14ac:dyDescent="0.2">
      <c r="A51" s="306" t="s">
        <v>274</v>
      </c>
      <c r="B51" s="307" t="s">
        <v>275</v>
      </c>
      <c r="C51" s="308"/>
      <c r="D51" s="113">
        <v>3.0237077341624561</v>
      </c>
      <c r="E51" s="115">
        <v>389</v>
      </c>
      <c r="F51" s="114">
        <v>424</v>
      </c>
      <c r="G51" s="114">
        <v>365</v>
      </c>
      <c r="H51" s="114">
        <v>307</v>
      </c>
      <c r="I51" s="140">
        <v>355</v>
      </c>
      <c r="J51" s="115">
        <v>34</v>
      </c>
      <c r="K51" s="116">
        <v>9.577464788732394</v>
      </c>
    </row>
    <row r="52" spans="1:11" ht="14.1" customHeight="1" x14ac:dyDescent="0.2">
      <c r="A52" s="306">
        <v>71</v>
      </c>
      <c r="B52" s="307" t="s">
        <v>276</v>
      </c>
      <c r="C52" s="308"/>
      <c r="D52" s="113">
        <v>7.6797512631169838</v>
      </c>
      <c r="E52" s="115">
        <v>988</v>
      </c>
      <c r="F52" s="114">
        <v>1274</v>
      </c>
      <c r="G52" s="114">
        <v>1080</v>
      </c>
      <c r="H52" s="114">
        <v>901</v>
      </c>
      <c r="I52" s="140">
        <v>1031</v>
      </c>
      <c r="J52" s="115">
        <v>-43</v>
      </c>
      <c r="K52" s="116">
        <v>-4.1707080504364695</v>
      </c>
    </row>
    <row r="53" spans="1:11" ht="14.1" customHeight="1" x14ac:dyDescent="0.2">
      <c r="A53" s="306" t="s">
        <v>277</v>
      </c>
      <c r="B53" s="307" t="s">
        <v>278</v>
      </c>
      <c r="C53" s="308"/>
      <c r="D53" s="113">
        <v>2.5417800233190828</v>
      </c>
      <c r="E53" s="115">
        <v>327</v>
      </c>
      <c r="F53" s="114">
        <v>524</v>
      </c>
      <c r="G53" s="114">
        <v>278</v>
      </c>
      <c r="H53" s="114">
        <v>249</v>
      </c>
      <c r="I53" s="140">
        <v>243</v>
      </c>
      <c r="J53" s="115">
        <v>84</v>
      </c>
      <c r="K53" s="116">
        <v>34.567901234567898</v>
      </c>
    </row>
    <row r="54" spans="1:11" ht="14.1" customHeight="1" x14ac:dyDescent="0.2">
      <c r="A54" s="306" t="s">
        <v>279</v>
      </c>
      <c r="B54" s="307" t="s">
        <v>280</v>
      </c>
      <c r="C54" s="308"/>
      <c r="D54" s="113">
        <v>4.3295763699961132</v>
      </c>
      <c r="E54" s="115">
        <v>557</v>
      </c>
      <c r="F54" s="114">
        <v>587</v>
      </c>
      <c r="G54" s="114">
        <v>678</v>
      </c>
      <c r="H54" s="114">
        <v>574</v>
      </c>
      <c r="I54" s="140">
        <v>707</v>
      </c>
      <c r="J54" s="115">
        <v>-150</v>
      </c>
      <c r="K54" s="116">
        <v>-21.216407355021218</v>
      </c>
    </row>
    <row r="55" spans="1:11" ht="14.1" customHeight="1" x14ac:dyDescent="0.2">
      <c r="A55" s="306">
        <v>72</v>
      </c>
      <c r="B55" s="307" t="s">
        <v>281</v>
      </c>
      <c r="C55" s="308"/>
      <c r="D55" s="113">
        <v>2.3085891954916442</v>
      </c>
      <c r="E55" s="115">
        <v>297</v>
      </c>
      <c r="F55" s="114">
        <v>532</v>
      </c>
      <c r="G55" s="114">
        <v>244</v>
      </c>
      <c r="H55" s="114">
        <v>218</v>
      </c>
      <c r="I55" s="140">
        <v>313</v>
      </c>
      <c r="J55" s="115">
        <v>-16</v>
      </c>
      <c r="K55" s="116">
        <v>-5.1118210862619806</v>
      </c>
    </row>
    <row r="56" spans="1:11" ht="14.1" customHeight="1" x14ac:dyDescent="0.2">
      <c r="A56" s="306" t="s">
        <v>282</v>
      </c>
      <c r="B56" s="307" t="s">
        <v>283</v>
      </c>
      <c r="C56" s="308"/>
      <c r="D56" s="113">
        <v>1.0571317528177224</v>
      </c>
      <c r="E56" s="115">
        <v>136</v>
      </c>
      <c r="F56" s="114">
        <v>223</v>
      </c>
      <c r="G56" s="114">
        <v>107</v>
      </c>
      <c r="H56" s="114">
        <v>86</v>
      </c>
      <c r="I56" s="140">
        <v>189</v>
      </c>
      <c r="J56" s="115">
        <v>-53</v>
      </c>
      <c r="K56" s="116">
        <v>-28.042328042328041</v>
      </c>
    </row>
    <row r="57" spans="1:11" ht="14.1" customHeight="1" x14ac:dyDescent="0.2">
      <c r="A57" s="306" t="s">
        <v>284</v>
      </c>
      <c r="B57" s="307" t="s">
        <v>285</v>
      </c>
      <c r="C57" s="308"/>
      <c r="D57" s="113">
        <v>0.81616789739603579</v>
      </c>
      <c r="E57" s="115">
        <v>105</v>
      </c>
      <c r="F57" s="114">
        <v>281</v>
      </c>
      <c r="G57" s="114">
        <v>77</v>
      </c>
      <c r="H57" s="114">
        <v>83</v>
      </c>
      <c r="I57" s="140">
        <v>77</v>
      </c>
      <c r="J57" s="115">
        <v>28</v>
      </c>
      <c r="K57" s="116">
        <v>36.363636363636367</v>
      </c>
    </row>
    <row r="58" spans="1:11" ht="14.1" customHeight="1" x14ac:dyDescent="0.2">
      <c r="A58" s="306">
        <v>73</v>
      </c>
      <c r="B58" s="307" t="s">
        <v>286</v>
      </c>
      <c r="C58" s="308"/>
      <c r="D58" s="113">
        <v>1.4768752429071124</v>
      </c>
      <c r="E58" s="115">
        <v>190</v>
      </c>
      <c r="F58" s="114">
        <v>208</v>
      </c>
      <c r="G58" s="114">
        <v>165</v>
      </c>
      <c r="H58" s="114">
        <v>192</v>
      </c>
      <c r="I58" s="140">
        <v>182</v>
      </c>
      <c r="J58" s="115">
        <v>8</v>
      </c>
      <c r="K58" s="116">
        <v>4.395604395604396</v>
      </c>
    </row>
    <row r="59" spans="1:11" ht="14.1" customHeight="1" x14ac:dyDescent="0.2">
      <c r="A59" s="306" t="s">
        <v>287</v>
      </c>
      <c r="B59" s="307" t="s">
        <v>288</v>
      </c>
      <c r="C59" s="308"/>
      <c r="D59" s="113">
        <v>1.0882238631947143</v>
      </c>
      <c r="E59" s="115">
        <v>140</v>
      </c>
      <c r="F59" s="114">
        <v>86</v>
      </c>
      <c r="G59" s="114">
        <v>116</v>
      </c>
      <c r="H59" s="114">
        <v>134</v>
      </c>
      <c r="I59" s="140">
        <v>131</v>
      </c>
      <c r="J59" s="115">
        <v>9</v>
      </c>
      <c r="K59" s="116">
        <v>6.8702290076335881</v>
      </c>
    </row>
    <row r="60" spans="1:11" ht="14.1" customHeight="1" x14ac:dyDescent="0.2">
      <c r="A60" s="306">
        <v>81</v>
      </c>
      <c r="B60" s="307" t="s">
        <v>289</v>
      </c>
      <c r="C60" s="308"/>
      <c r="D60" s="113">
        <v>5.821997668091722</v>
      </c>
      <c r="E60" s="115">
        <v>749</v>
      </c>
      <c r="F60" s="114">
        <v>696</v>
      </c>
      <c r="G60" s="114">
        <v>857</v>
      </c>
      <c r="H60" s="114">
        <v>770</v>
      </c>
      <c r="I60" s="140">
        <v>854</v>
      </c>
      <c r="J60" s="115">
        <v>-105</v>
      </c>
      <c r="K60" s="116">
        <v>-12.295081967213115</v>
      </c>
    </row>
    <row r="61" spans="1:11" ht="14.1" customHeight="1" x14ac:dyDescent="0.2">
      <c r="A61" s="306" t="s">
        <v>290</v>
      </c>
      <c r="B61" s="307" t="s">
        <v>291</v>
      </c>
      <c r="C61" s="308"/>
      <c r="D61" s="113">
        <v>1.7100660707345512</v>
      </c>
      <c r="E61" s="115">
        <v>220</v>
      </c>
      <c r="F61" s="114">
        <v>158</v>
      </c>
      <c r="G61" s="114">
        <v>273</v>
      </c>
      <c r="H61" s="114">
        <v>268</v>
      </c>
      <c r="I61" s="140">
        <v>294</v>
      </c>
      <c r="J61" s="115">
        <v>-74</v>
      </c>
      <c r="K61" s="116">
        <v>-25.170068027210885</v>
      </c>
    </row>
    <row r="62" spans="1:11" ht="14.1" customHeight="1" x14ac:dyDescent="0.2">
      <c r="A62" s="306" t="s">
        <v>292</v>
      </c>
      <c r="B62" s="307" t="s">
        <v>293</v>
      </c>
      <c r="C62" s="308"/>
      <c r="D62" s="113">
        <v>2.0520792848814615</v>
      </c>
      <c r="E62" s="115">
        <v>264</v>
      </c>
      <c r="F62" s="114">
        <v>327</v>
      </c>
      <c r="G62" s="114">
        <v>328</v>
      </c>
      <c r="H62" s="114">
        <v>270</v>
      </c>
      <c r="I62" s="140">
        <v>291</v>
      </c>
      <c r="J62" s="115">
        <v>-27</v>
      </c>
      <c r="K62" s="116">
        <v>-9.2783505154639183</v>
      </c>
    </row>
    <row r="63" spans="1:11" ht="14.1" customHeight="1" x14ac:dyDescent="0.2">
      <c r="A63" s="306"/>
      <c r="B63" s="307" t="s">
        <v>294</v>
      </c>
      <c r="C63" s="308"/>
      <c r="D63" s="113">
        <v>1.8499805674310144</v>
      </c>
      <c r="E63" s="115">
        <v>238</v>
      </c>
      <c r="F63" s="114">
        <v>280</v>
      </c>
      <c r="G63" s="114">
        <v>279</v>
      </c>
      <c r="H63" s="114">
        <v>245</v>
      </c>
      <c r="I63" s="140">
        <v>273</v>
      </c>
      <c r="J63" s="115">
        <v>-35</v>
      </c>
      <c r="K63" s="116">
        <v>-12.820512820512821</v>
      </c>
    </row>
    <row r="64" spans="1:11" ht="14.1" customHeight="1" x14ac:dyDescent="0.2">
      <c r="A64" s="306" t="s">
        <v>295</v>
      </c>
      <c r="B64" s="307" t="s">
        <v>296</v>
      </c>
      <c r="C64" s="308"/>
      <c r="D64" s="113">
        <v>0.80062184220753985</v>
      </c>
      <c r="E64" s="115">
        <v>103</v>
      </c>
      <c r="F64" s="114">
        <v>78</v>
      </c>
      <c r="G64" s="114">
        <v>67</v>
      </c>
      <c r="H64" s="114">
        <v>69</v>
      </c>
      <c r="I64" s="140">
        <v>97</v>
      </c>
      <c r="J64" s="115">
        <v>6</v>
      </c>
      <c r="K64" s="116">
        <v>6.1855670103092786</v>
      </c>
    </row>
    <row r="65" spans="1:11" ht="14.1" customHeight="1" x14ac:dyDescent="0.2">
      <c r="A65" s="306" t="s">
        <v>297</v>
      </c>
      <c r="B65" s="307" t="s">
        <v>298</v>
      </c>
      <c r="C65" s="308"/>
      <c r="D65" s="113">
        <v>0.59852312475709291</v>
      </c>
      <c r="E65" s="115">
        <v>77</v>
      </c>
      <c r="F65" s="114">
        <v>69</v>
      </c>
      <c r="G65" s="114">
        <v>98</v>
      </c>
      <c r="H65" s="114">
        <v>80</v>
      </c>
      <c r="I65" s="140">
        <v>87</v>
      </c>
      <c r="J65" s="115">
        <v>-10</v>
      </c>
      <c r="K65" s="116">
        <v>-11.494252873563218</v>
      </c>
    </row>
    <row r="66" spans="1:11" ht="14.1" customHeight="1" x14ac:dyDescent="0.2">
      <c r="A66" s="306">
        <v>82</v>
      </c>
      <c r="B66" s="307" t="s">
        <v>299</v>
      </c>
      <c r="C66" s="308"/>
      <c r="D66" s="113">
        <v>2.5340069957248348</v>
      </c>
      <c r="E66" s="115">
        <v>326</v>
      </c>
      <c r="F66" s="114">
        <v>321</v>
      </c>
      <c r="G66" s="114">
        <v>448</v>
      </c>
      <c r="H66" s="114">
        <v>318</v>
      </c>
      <c r="I66" s="140">
        <v>389</v>
      </c>
      <c r="J66" s="115">
        <v>-63</v>
      </c>
      <c r="K66" s="116">
        <v>-16.195372750642672</v>
      </c>
    </row>
    <row r="67" spans="1:11" ht="14.1" customHeight="1" x14ac:dyDescent="0.2">
      <c r="A67" s="306" t="s">
        <v>300</v>
      </c>
      <c r="B67" s="307" t="s">
        <v>301</v>
      </c>
      <c r="C67" s="308"/>
      <c r="D67" s="113">
        <v>1.4535561601243685</v>
      </c>
      <c r="E67" s="115">
        <v>187</v>
      </c>
      <c r="F67" s="114">
        <v>215</v>
      </c>
      <c r="G67" s="114">
        <v>275</v>
      </c>
      <c r="H67" s="114">
        <v>180</v>
      </c>
      <c r="I67" s="140">
        <v>212</v>
      </c>
      <c r="J67" s="115">
        <v>-25</v>
      </c>
      <c r="K67" s="116">
        <v>-11.79245283018868</v>
      </c>
    </row>
    <row r="68" spans="1:11" ht="14.1" customHeight="1" x14ac:dyDescent="0.2">
      <c r="A68" s="306" t="s">
        <v>302</v>
      </c>
      <c r="B68" s="307" t="s">
        <v>303</v>
      </c>
      <c r="C68" s="308"/>
      <c r="D68" s="113">
        <v>0.72289156626506024</v>
      </c>
      <c r="E68" s="115">
        <v>93</v>
      </c>
      <c r="F68" s="114">
        <v>71</v>
      </c>
      <c r="G68" s="114">
        <v>112</v>
      </c>
      <c r="H68" s="114">
        <v>103</v>
      </c>
      <c r="I68" s="140">
        <v>114</v>
      </c>
      <c r="J68" s="115">
        <v>-21</v>
      </c>
      <c r="K68" s="116">
        <v>-18.421052631578949</v>
      </c>
    </row>
    <row r="69" spans="1:11" ht="14.1" customHeight="1" x14ac:dyDescent="0.2">
      <c r="A69" s="306">
        <v>83</v>
      </c>
      <c r="B69" s="307" t="s">
        <v>304</v>
      </c>
      <c r="C69" s="308"/>
      <c r="D69" s="113">
        <v>5.8375437232802181</v>
      </c>
      <c r="E69" s="115">
        <v>751</v>
      </c>
      <c r="F69" s="114">
        <v>676</v>
      </c>
      <c r="G69" s="114">
        <v>1232</v>
      </c>
      <c r="H69" s="114">
        <v>750</v>
      </c>
      <c r="I69" s="140">
        <v>870</v>
      </c>
      <c r="J69" s="115">
        <v>-119</v>
      </c>
      <c r="K69" s="116">
        <v>-13.678160919540231</v>
      </c>
    </row>
    <row r="70" spans="1:11" ht="14.1" customHeight="1" x14ac:dyDescent="0.2">
      <c r="A70" s="306" t="s">
        <v>305</v>
      </c>
      <c r="B70" s="307" t="s">
        <v>306</v>
      </c>
      <c r="C70" s="308"/>
      <c r="D70" s="113">
        <v>4.4694908666925768</v>
      </c>
      <c r="E70" s="115">
        <v>575</v>
      </c>
      <c r="F70" s="114">
        <v>508</v>
      </c>
      <c r="G70" s="114">
        <v>1005</v>
      </c>
      <c r="H70" s="114">
        <v>560</v>
      </c>
      <c r="I70" s="140">
        <v>671</v>
      </c>
      <c r="J70" s="115">
        <v>-96</v>
      </c>
      <c r="K70" s="116">
        <v>-14.307004470938898</v>
      </c>
    </row>
    <row r="71" spans="1:11" ht="14.1" customHeight="1" x14ac:dyDescent="0.2">
      <c r="A71" s="306"/>
      <c r="B71" s="307" t="s">
        <v>307</v>
      </c>
      <c r="C71" s="308"/>
      <c r="D71" s="113">
        <v>2.2153128643606683</v>
      </c>
      <c r="E71" s="115">
        <v>285</v>
      </c>
      <c r="F71" s="114">
        <v>269</v>
      </c>
      <c r="G71" s="114">
        <v>564</v>
      </c>
      <c r="H71" s="114">
        <v>312</v>
      </c>
      <c r="I71" s="140">
        <v>413</v>
      </c>
      <c r="J71" s="115">
        <v>-128</v>
      </c>
      <c r="K71" s="116">
        <v>-30.99273607748184</v>
      </c>
    </row>
    <row r="72" spans="1:11" ht="14.1" customHeight="1" x14ac:dyDescent="0.2">
      <c r="A72" s="306">
        <v>84</v>
      </c>
      <c r="B72" s="307" t="s">
        <v>308</v>
      </c>
      <c r="C72" s="308"/>
      <c r="D72" s="113">
        <v>2.4096385542168677</v>
      </c>
      <c r="E72" s="115">
        <v>310</v>
      </c>
      <c r="F72" s="114">
        <v>228</v>
      </c>
      <c r="G72" s="114">
        <v>307</v>
      </c>
      <c r="H72" s="114">
        <v>256</v>
      </c>
      <c r="I72" s="140">
        <v>274</v>
      </c>
      <c r="J72" s="115">
        <v>36</v>
      </c>
      <c r="K72" s="116">
        <v>13.138686131386862</v>
      </c>
    </row>
    <row r="73" spans="1:11" ht="14.1" customHeight="1" x14ac:dyDescent="0.2">
      <c r="A73" s="306" t="s">
        <v>309</v>
      </c>
      <c r="B73" s="307" t="s">
        <v>310</v>
      </c>
      <c r="C73" s="308"/>
      <c r="D73" s="113">
        <v>1.0493587252234746</v>
      </c>
      <c r="E73" s="115">
        <v>135</v>
      </c>
      <c r="F73" s="114">
        <v>59</v>
      </c>
      <c r="G73" s="114">
        <v>147</v>
      </c>
      <c r="H73" s="114">
        <v>135</v>
      </c>
      <c r="I73" s="140">
        <v>102</v>
      </c>
      <c r="J73" s="115">
        <v>33</v>
      </c>
      <c r="K73" s="116">
        <v>32.352941176470587</v>
      </c>
    </row>
    <row r="74" spans="1:11" ht="14.1" customHeight="1" x14ac:dyDescent="0.2">
      <c r="A74" s="306" t="s">
        <v>311</v>
      </c>
      <c r="B74" s="307" t="s">
        <v>312</v>
      </c>
      <c r="C74" s="308"/>
      <c r="D74" s="113">
        <v>0.10104935872522347</v>
      </c>
      <c r="E74" s="115">
        <v>13</v>
      </c>
      <c r="F74" s="114">
        <v>63</v>
      </c>
      <c r="G74" s="114">
        <v>15</v>
      </c>
      <c r="H74" s="114">
        <v>13</v>
      </c>
      <c r="I74" s="140">
        <v>8</v>
      </c>
      <c r="J74" s="115">
        <v>5</v>
      </c>
      <c r="K74" s="116">
        <v>62.5</v>
      </c>
    </row>
    <row r="75" spans="1:11" ht="14.1" customHeight="1" x14ac:dyDescent="0.2">
      <c r="A75" s="306" t="s">
        <v>313</v>
      </c>
      <c r="B75" s="307" t="s">
        <v>314</v>
      </c>
      <c r="C75" s="308"/>
      <c r="D75" s="113">
        <v>0.90167120093276332</v>
      </c>
      <c r="E75" s="115">
        <v>116</v>
      </c>
      <c r="F75" s="114">
        <v>68</v>
      </c>
      <c r="G75" s="114">
        <v>111</v>
      </c>
      <c r="H75" s="114">
        <v>77</v>
      </c>
      <c r="I75" s="140">
        <v>118</v>
      </c>
      <c r="J75" s="115">
        <v>-2</v>
      </c>
      <c r="K75" s="116">
        <v>-1.6949152542372881</v>
      </c>
    </row>
    <row r="76" spans="1:11" ht="14.1" customHeight="1" x14ac:dyDescent="0.2">
      <c r="A76" s="306">
        <v>91</v>
      </c>
      <c r="B76" s="307" t="s">
        <v>315</v>
      </c>
      <c r="C76" s="308"/>
      <c r="D76" s="113">
        <v>0.24873688301593472</v>
      </c>
      <c r="E76" s="115">
        <v>32</v>
      </c>
      <c r="F76" s="114">
        <v>39</v>
      </c>
      <c r="G76" s="114">
        <v>30</v>
      </c>
      <c r="H76" s="114">
        <v>25</v>
      </c>
      <c r="I76" s="140">
        <v>30</v>
      </c>
      <c r="J76" s="115">
        <v>2</v>
      </c>
      <c r="K76" s="116">
        <v>6.666666666666667</v>
      </c>
    </row>
    <row r="77" spans="1:11" ht="14.1" customHeight="1" x14ac:dyDescent="0.2">
      <c r="A77" s="306">
        <v>92</v>
      </c>
      <c r="B77" s="307" t="s">
        <v>316</v>
      </c>
      <c r="C77" s="308"/>
      <c r="D77" s="113">
        <v>0.62184220753983677</v>
      </c>
      <c r="E77" s="115">
        <v>80</v>
      </c>
      <c r="F77" s="114">
        <v>182</v>
      </c>
      <c r="G77" s="114">
        <v>63</v>
      </c>
      <c r="H77" s="114">
        <v>54</v>
      </c>
      <c r="I77" s="140">
        <v>77</v>
      </c>
      <c r="J77" s="115">
        <v>3</v>
      </c>
      <c r="K77" s="116">
        <v>3.8961038961038961</v>
      </c>
    </row>
    <row r="78" spans="1:11" ht="14.1" customHeight="1" x14ac:dyDescent="0.2">
      <c r="A78" s="306">
        <v>93</v>
      </c>
      <c r="B78" s="307" t="s">
        <v>317</v>
      </c>
      <c r="C78" s="308"/>
      <c r="D78" s="113">
        <v>0.16323357947920716</v>
      </c>
      <c r="E78" s="115">
        <v>21</v>
      </c>
      <c r="F78" s="114">
        <v>13</v>
      </c>
      <c r="G78" s="114">
        <v>19</v>
      </c>
      <c r="H78" s="114">
        <v>13</v>
      </c>
      <c r="I78" s="140">
        <v>20</v>
      </c>
      <c r="J78" s="115">
        <v>1</v>
      </c>
      <c r="K78" s="116">
        <v>5</v>
      </c>
    </row>
    <row r="79" spans="1:11" ht="14.1" customHeight="1" x14ac:dyDescent="0.2">
      <c r="A79" s="306">
        <v>94</v>
      </c>
      <c r="B79" s="307" t="s">
        <v>318</v>
      </c>
      <c r="C79" s="308"/>
      <c r="D79" s="113">
        <v>0.10104935872522347</v>
      </c>
      <c r="E79" s="115">
        <v>13</v>
      </c>
      <c r="F79" s="114">
        <v>62</v>
      </c>
      <c r="G79" s="114">
        <v>34</v>
      </c>
      <c r="H79" s="114">
        <v>30</v>
      </c>
      <c r="I79" s="140">
        <v>21</v>
      </c>
      <c r="J79" s="115">
        <v>-8</v>
      </c>
      <c r="K79" s="116">
        <v>-38.095238095238095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0.10104935872522347</v>
      </c>
      <c r="E81" s="143">
        <v>13</v>
      </c>
      <c r="F81" s="144">
        <v>16</v>
      </c>
      <c r="G81" s="144">
        <v>42</v>
      </c>
      <c r="H81" s="144">
        <v>24</v>
      </c>
      <c r="I81" s="145">
        <v>26</v>
      </c>
      <c r="J81" s="143">
        <v>-13</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126556</v>
      </c>
      <c r="C10" s="114">
        <v>68254</v>
      </c>
      <c r="D10" s="114">
        <v>58302</v>
      </c>
      <c r="E10" s="114">
        <v>96083</v>
      </c>
      <c r="F10" s="114">
        <v>28974</v>
      </c>
      <c r="G10" s="114">
        <v>16240</v>
      </c>
      <c r="H10" s="114">
        <v>33832</v>
      </c>
      <c r="I10" s="115">
        <v>37767</v>
      </c>
      <c r="J10" s="114">
        <v>26421</v>
      </c>
      <c r="K10" s="114">
        <v>11346</v>
      </c>
      <c r="L10" s="422">
        <v>10808</v>
      </c>
      <c r="M10" s="423">
        <v>11203</v>
      </c>
    </row>
    <row r="11" spans="1:13" ht="11.1" customHeight="1" x14ac:dyDescent="0.2">
      <c r="A11" s="421" t="s">
        <v>388</v>
      </c>
      <c r="B11" s="115">
        <v>127626</v>
      </c>
      <c r="C11" s="114">
        <v>69135</v>
      </c>
      <c r="D11" s="114">
        <v>58491</v>
      </c>
      <c r="E11" s="114">
        <v>96805</v>
      </c>
      <c r="F11" s="114">
        <v>29348</v>
      </c>
      <c r="G11" s="114">
        <v>15859</v>
      </c>
      <c r="H11" s="114">
        <v>34734</v>
      </c>
      <c r="I11" s="115">
        <v>38423</v>
      </c>
      <c r="J11" s="114">
        <v>26796</v>
      </c>
      <c r="K11" s="114">
        <v>11627</v>
      </c>
      <c r="L11" s="422">
        <v>9939</v>
      </c>
      <c r="M11" s="423">
        <v>8876</v>
      </c>
    </row>
    <row r="12" spans="1:13" ht="11.1" customHeight="1" x14ac:dyDescent="0.2">
      <c r="A12" s="421" t="s">
        <v>389</v>
      </c>
      <c r="B12" s="115">
        <v>129825</v>
      </c>
      <c r="C12" s="114">
        <v>70328</v>
      </c>
      <c r="D12" s="114">
        <v>59497</v>
      </c>
      <c r="E12" s="114">
        <v>98544</v>
      </c>
      <c r="F12" s="114">
        <v>29749</v>
      </c>
      <c r="G12" s="114">
        <v>17129</v>
      </c>
      <c r="H12" s="114">
        <v>35348</v>
      </c>
      <c r="I12" s="115">
        <v>38514</v>
      </c>
      <c r="J12" s="114">
        <v>26517</v>
      </c>
      <c r="K12" s="114">
        <v>11997</v>
      </c>
      <c r="L12" s="422">
        <v>14418</v>
      </c>
      <c r="M12" s="423">
        <v>12603</v>
      </c>
    </row>
    <row r="13" spans="1:13" s="110" customFormat="1" ht="11.1" customHeight="1" x14ac:dyDescent="0.2">
      <c r="A13" s="421" t="s">
        <v>390</v>
      </c>
      <c r="B13" s="115">
        <v>127355</v>
      </c>
      <c r="C13" s="114">
        <v>68233</v>
      </c>
      <c r="D13" s="114">
        <v>59122</v>
      </c>
      <c r="E13" s="114">
        <v>95657</v>
      </c>
      <c r="F13" s="114">
        <v>30175</v>
      </c>
      <c r="G13" s="114">
        <v>16105</v>
      </c>
      <c r="H13" s="114">
        <v>35509</v>
      </c>
      <c r="I13" s="115">
        <v>38437</v>
      </c>
      <c r="J13" s="114">
        <v>26547</v>
      </c>
      <c r="K13" s="114">
        <v>11890</v>
      </c>
      <c r="L13" s="422">
        <v>7725</v>
      </c>
      <c r="M13" s="423">
        <v>10504</v>
      </c>
    </row>
    <row r="14" spans="1:13" ht="15" customHeight="1" x14ac:dyDescent="0.2">
      <c r="A14" s="421" t="s">
        <v>391</v>
      </c>
      <c r="B14" s="115">
        <v>128304</v>
      </c>
      <c r="C14" s="114">
        <v>69023</v>
      </c>
      <c r="D14" s="114">
        <v>59281</v>
      </c>
      <c r="E14" s="114">
        <v>93413</v>
      </c>
      <c r="F14" s="114">
        <v>33539</v>
      </c>
      <c r="G14" s="114">
        <v>15732</v>
      </c>
      <c r="H14" s="114">
        <v>36256</v>
      </c>
      <c r="I14" s="115">
        <v>38374</v>
      </c>
      <c r="J14" s="114">
        <v>26485</v>
      </c>
      <c r="K14" s="114">
        <v>11889</v>
      </c>
      <c r="L14" s="422">
        <v>10462</v>
      </c>
      <c r="M14" s="423">
        <v>9703</v>
      </c>
    </row>
    <row r="15" spans="1:13" ht="11.1" customHeight="1" x14ac:dyDescent="0.2">
      <c r="A15" s="421" t="s">
        <v>388</v>
      </c>
      <c r="B15" s="115">
        <v>129827</v>
      </c>
      <c r="C15" s="114">
        <v>70310</v>
      </c>
      <c r="D15" s="114">
        <v>59517</v>
      </c>
      <c r="E15" s="114">
        <v>94199</v>
      </c>
      <c r="F15" s="114">
        <v>34335</v>
      </c>
      <c r="G15" s="114">
        <v>15548</v>
      </c>
      <c r="H15" s="114">
        <v>37144</v>
      </c>
      <c r="I15" s="115">
        <v>39356</v>
      </c>
      <c r="J15" s="114">
        <v>27117</v>
      </c>
      <c r="K15" s="114">
        <v>12239</v>
      </c>
      <c r="L15" s="422">
        <v>11413</v>
      </c>
      <c r="M15" s="423">
        <v>9986</v>
      </c>
    </row>
    <row r="16" spans="1:13" ht="11.1" customHeight="1" x14ac:dyDescent="0.2">
      <c r="A16" s="421" t="s">
        <v>389</v>
      </c>
      <c r="B16" s="115">
        <v>133002</v>
      </c>
      <c r="C16" s="114">
        <v>72112</v>
      </c>
      <c r="D16" s="114">
        <v>60890</v>
      </c>
      <c r="E16" s="114">
        <v>97772</v>
      </c>
      <c r="F16" s="114">
        <v>34808</v>
      </c>
      <c r="G16" s="114">
        <v>17295</v>
      </c>
      <c r="H16" s="114">
        <v>37698</v>
      </c>
      <c r="I16" s="115">
        <v>39530</v>
      </c>
      <c r="J16" s="114">
        <v>26789</v>
      </c>
      <c r="K16" s="114">
        <v>12741</v>
      </c>
      <c r="L16" s="422">
        <v>15102</v>
      </c>
      <c r="M16" s="423">
        <v>12263</v>
      </c>
    </row>
    <row r="17" spans="1:13" s="110" customFormat="1" ht="11.1" customHeight="1" x14ac:dyDescent="0.2">
      <c r="A17" s="421" t="s">
        <v>390</v>
      </c>
      <c r="B17" s="115">
        <v>131500</v>
      </c>
      <c r="C17" s="114">
        <v>70698</v>
      </c>
      <c r="D17" s="114">
        <v>60802</v>
      </c>
      <c r="E17" s="114">
        <v>96555</v>
      </c>
      <c r="F17" s="114">
        <v>34877</v>
      </c>
      <c r="G17" s="114">
        <v>16686</v>
      </c>
      <c r="H17" s="114">
        <v>37845</v>
      </c>
      <c r="I17" s="115">
        <v>39249</v>
      </c>
      <c r="J17" s="114">
        <v>26767</v>
      </c>
      <c r="K17" s="114">
        <v>12482</v>
      </c>
      <c r="L17" s="422">
        <v>8974</v>
      </c>
      <c r="M17" s="423">
        <v>10818</v>
      </c>
    </row>
    <row r="18" spans="1:13" ht="15" customHeight="1" x14ac:dyDescent="0.2">
      <c r="A18" s="421" t="s">
        <v>392</v>
      </c>
      <c r="B18" s="115">
        <v>132455</v>
      </c>
      <c r="C18" s="114">
        <v>71413</v>
      </c>
      <c r="D18" s="114">
        <v>61042</v>
      </c>
      <c r="E18" s="114">
        <v>96446</v>
      </c>
      <c r="F18" s="114">
        <v>35780</v>
      </c>
      <c r="G18" s="114">
        <v>16395</v>
      </c>
      <c r="H18" s="114">
        <v>38513</v>
      </c>
      <c r="I18" s="115">
        <v>38838</v>
      </c>
      <c r="J18" s="114">
        <v>26433</v>
      </c>
      <c r="K18" s="114">
        <v>12405</v>
      </c>
      <c r="L18" s="422">
        <v>11421</v>
      </c>
      <c r="M18" s="423">
        <v>10547</v>
      </c>
    </row>
    <row r="19" spans="1:13" ht="11.1" customHeight="1" x14ac:dyDescent="0.2">
      <c r="A19" s="421" t="s">
        <v>388</v>
      </c>
      <c r="B19" s="115">
        <v>134099</v>
      </c>
      <c r="C19" s="114">
        <v>72774</v>
      </c>
      <c r="D19" s="114">
        <v>61325</v>
      </c>
      <c r="E19" s="114">
        <v>97534</v>
      </c>
      <c r="F19" s="114">
        <v>36340</v>
      </c>
      <c r="G19" s="114">
        <v>16195</v>
      </c>
      <c r="H19" s="114">
        <v>39413</v>
      </c>
      <c r="I19" s="115">
        <v>39930</v>
      </c>
      <c r="J19" s="114">
        <v>27022</v>
      </c>
      <c r="K19" s="114">
        <v>12908</v>
      </c>
      <c r="L19" s="422">
        <v>11451</v>
      </c>
      <c r="M19" s="423">
        <v>9929</v>
      </c>
    </row>
    <row r="20" spans="1:13" ht="11.1" customHeight="1" x14ac:dyDescent="0.2">
      <c r="A20" s="421" t="s">
        <v>389</v>
      </c>
      <c r="B20" s="115">
        <v>136516</v>
      </c>
      <c r="C20" s="114">
        <v>74029</v>
      </c>
      <c r="D20" s="114">
        <v>62487</v>
      </c>
      <c r="E20" s="114">
        <v>99706</v>
      </c>
      <c r="F20" s="114">
        <v>36724</v>
      </c>
      <c r="G20" s="114">
        <v>17472</v>
      </c>
      <c r="H20" s="114">
        <v>40198</v>
      </c>
      <c r="I20" s="115">
        <v>40212</v>
      </c>
      <c r="J20" s="114">
        <v>26895</v>
      </c>
      <c r="K20" s="114">
        <v>13317</v>
      </c>
      <c r="L20" s="422">
        <v>14495</v>
      </c>
      <c r="M20" s="423">
        <v>12678</v>
      </c>
    </row>
    <row r="21" spans="1:13" s="110" customFormat="1" ht="11.1" customHeight="1" x14ac:dyDescent="0.2">
      <c r="A21" s="421" t="s">
        <v>390</v>
      </c>
      <c r="B21" s="115">
        <v>134295</v>
      </c>
      <c r="C21" s="114">
        <v>71967</v>
      </c>
      <c r="D21" s="114">
        <v>62328</v>
      </c>
      <c r="E21" s="114">
        <v>97600</v>
      </c>
      <c r="F21" s="114">
        <v>36666</v>
      </c>
      <c r="G21" s="114">
        <v>16867</v>
      </c>
      <c r="H21" s="114">
        <v>40227</v>
      </c>
      <c r="I21" s="115">
        <v>39850</v>
      </c>
      <c r="J21" s="114">
        <v>26596</v>
      </c>
      <c r="K21" s="114">
        <v>13254</v>
      </c>
      <c r="L21" s="422">
        <v>8431</v>
      </c>
      <c r="M21" s="423">
        <v>10633</v>
      </c>
    </row>
    <row r="22" spans="1:13" ht="15" customHeight="1" x14ac:dyDescent="0.2">
      <c r="A22" s="421" t="s">
        <v>393</v>
      </c>
      <c r="B22" s="115">
        <v>134272</v>
      </c>
      <c r="C22" s="114">
        <v>72021</v>
      </c>
      <c r="D22" s="114">
        <v>62251</v>
      </c>
      <c r="E22" s="114">
        <v>97449</v>
      </c>
      <c r="F22" s="114">
        <v>36640</v>
      </c>
      <c r="G22" s="114">
        <v>16159</v>
      </c>
      <c r="H22" s="114">
        <v>40740</v>
      </c>
      <c r="I22" s="115">
        <v>39470</v>
      </c>
      <c r="J22" s="114">
        <v>26412</v>
      </c>
      <c r="K22" s="114">
        <v>13058</v>
      </c>
      <c r="L22" s="422">
        <v>10758</v>
      </c>
      <c r="M22" s="423">
        <v>10988</v>
      </c>
    </row>
    <row r="23" spans="1:13" ht="11.1" customHeight="1" x14ac:dyDescent="0.2">
      <c r="A23" s="421" t="s">
        <v>388</v>
      </c>
      <c r="B23" s="115">
        <v>135266</v>
      </c>
      <c r="C23" s="114">
        <v>72806</v>
      </c>
      <c r="D23" s="114">
        <v>62460</v>
      </c>
      <c r="E23" s="114">
        <v>97839</v>
      </c>
      <c r="F23" s="114">
        <v>37219</v>
      </c>
      <c r="G23" s="114">
        <v>15613</v>
      </c>
      <c r="H23" s="114">
        <v>41675</v>
      </c>
      <c r="I23" s="115">
        <v>40377</v>
      </c>
      <c r="J23" s="114">
        <v>27097</v>
      </c>
      <c r="K23" s="114">
        <v>13280</v>
      </c>
      <c r="L23" s="422">
        <v>10062</v>
      </c>
      <c r="M23" s="423">
        <v>9696</v>
      </c>
    </row>
    <row r="24" spans="1:13" ht="11.1" customHeight="1" x14ac:dyDescent="0.2">
      <c r="A24" s="421" t="s">
        <v>389</v>
      </c>
      <c r="B24" s="115">
        <v>137753</v>
      </c>
      <c r="C24" s="114">
        <v>74006</v>
      </c>
      <c r="D24" s="114">
        <v>63747</v>
      </c>
      <c r="E24" s="114">
        <v>98508</v>
      </c>
      <c r="F24" s="114">
        <v>37775</v>
      </c>
      <c r="G24" s="114">
        <v>17032</v>
      </c>
      <c r="H24" s="114">
        <v>42416</v>
      </c>
      <c r="I24" s="115">
        <v>40824</v>
      </c>
      <c r="J24" s="114">
        <v>27035</v>
      </c>
      <c r="K24" s="114">
        <v>13789</v>
      </c>
      <c r="L24" s="422">
        <v>14765</v>
      </c>
      <c r="M24" s="423">
        <v>12765</v>
      </c>
    </row>
    <row r="25" spans="1:13" s="110" customFormat="1" ht="11.1" customHeight="1" x14ac:dyDescent="0.2">
      <c r="A25" s="421" t="s">
        <v>390</v>
      </c>
      <c r="B25" s="115">
        <v>135556</v>
      </c>
      <c r="C25" s="114">
        <v>72171</v>
      </c>
      <c r="D25" s="114">
        <v>63385</v>
      </c>
      <c r="E25" s="114">
        <v>96222</v>
      </c>
      <c r="F25" s="114">
        <v>37859</v>
      </c>
      <c r="G25" s="114">
        <v>16311</v>
      </c>
      <c r="H25" s="114">
        <v>42503</v>
      </c>
      <c r="I25" s="115">
        <v>40551</v>
      </c>
      <c r="J25" s="114">
        <v>26918</v>
      </c>
      <c r="K25" s="114">
        <v>13633</v>
      </c>
      <c r="L25" s="422">
        <v>8751</v>
      </c>
      <c r="M25" s="423">
        <v>11115</v>
      </c>
    </row>
    <row r="26" spans="1:13" ht="15" customHeight="1" x14ac:dyDescent="0.2">
      <c r="A26" s="421" t="s">
        <v>394</v>
      </c>
      <c r="B26" s="115">
        <v>136553</v>
      </c>
      <c r="C26" s="114">
        <v>73067</v>
      </c>
      <c r="D26" s="114">
        <v>63486</v>
      </c>
      <c r="E26" s="114">
        <v>97024</v>
      </c>
      <c r="F26" s="114">
        <v>38049</v>
      </c>
      <c r="G26" s="114">
        <v>15908</v>
      </c>
      <c r="H26" s="114">
        <v>43175</v>
      </c>
      <c r="I26" s="115">
        <v>40543</v>
      </c>
      <c r="J26" s="114">
        <v>26889</v>
      </c>
      <c r="K26" s="114">
        <v>13654</v>
      </c>
      <c r="L26" s="422">
        <v>11654</v>
      </c>
      <c r="M26" s="423">
        <v>10666</v>
      </c>
    </row>
    <row r="27" spans="1:13" ht="11.1" customHeight="1" x14ac:dyDescent="0.2">
      <c r="A27" s="421" t="s">
        <v>388</v>
      </c>
      <c r="B27" s="115">
        <v>138361</v>
      </c>
      <c r="C27" s="114">
        <v>74105</v>
      </c>
      <c r="D27" s="114">
        <v>64256</v>
      </c>
      <c r="E27" s="114">
        <v>98016</v>
      </c>
      <c r="F27" s="114">
        <v>38877</v>
      </c>
      <c r="G27" s="114">
        <v>15810</v>
      </c>
      <c r="H27" s="114">
        <v>44115</v>
      </c>
      <c r="I27" s="115">
        <v>41674</v>
      </c>
      <c r="J27" s="114">
        <v>27695</v>
      </c>
      <c r="K27" s="114">
        <v>13979</v>
      </c>
      <c r="L27" s="422">
        <v>10965</v>
      </c>
      <c r="M27" s="423">
        <v>9337</v>
      </c>
    </row>
    <row r="28" spans="1:13" ht="11.1" customHeight="1" x14ac:dyDescent="0.2">
      <c r="A28" s="421" t="s">
        <v>389</v>
      </c>
      <c r="B28" s="115">
        <v>140549</v>
      </c>
      <c r="C28" s="114">
        <v>75161</v>
      </c>
      <c r="D28" s="114">
        <v>65388</v>
      </c>
      <c r="E28" s="114">
        <v>100814</v>
      </c>
      <c r="F28" s="114">
        <v>39627</v>
      </c>
      <c r="G28" s="114">
        <v>16944</v>
      </c>
      <c r="H28" s="114">
        <v>44620</v>
      </c>
      <c r="I28" s="115">
        <v>41973</v>
      </c>
      <c r="J28" s="114">
        <v>27574</v>
      </c>
      <c r="K28" s="114">
        <v>14399</v>
      </c>
      <c r="L28" s="422">
        <v>15550</v>
      </c>
      <c r="M28" s="423">
        <v>13696</v>
      </c>
    </row>
    <row r="29" spans="1:13" s="110" customFormat="1" ht="11.1" customHeight="1" x14ac:dyDescent="0.2">
      <c r="A29" s="421" t="s">
        <v>390</v>
      </c>
      <c r="B29" s="115">
        <v>137949</v>
      </c>
      <c r="C29" s="114">
        <v>72908</v>
      </c>
      <c r="D29" s="114">
        <v>65041</v>
      </c>
      <c r="E29" s="114">
        <v>98267</v>
      </c>
      <c r="F29" s="114">
        <v>39648</v>
      </c>
      <c r="G29" s="114">
        <v>16191</v>
      </c>
      <c r="H29" s="114">
        <v>44517</v>
      </c>
      <c r="I29" s="115">
        <v>41366</v>
      </c>
      <c r="J29" s="114">
        <v>27311</v>
      </c>
      <c r="K29" s="114">
        <v>14055</v>
      </c>
      <c r="L29" s="422">
        <v>8603</v>
      </c>
      <c r="M29" s="423">
        <v>11277</v>
      </c>
    </row>
    <row r="30" spans="1:13" ht="15" customHeight="1" x14ac:dyDescent="0.2">
      <c r="A30" s="421" t="s">
        <v>395</v>
      </c>
      <c r="B30" s="115">
        <v>139658</v>
      </c>
      <c r="C30" s="114">
        <v>74232</v>
      </c>
      <c r="D30" s="114">
        <v>65426</v>
      </c>
      <c r="E30" s="114">
        <v>99244</v>
      </c>
      <c r="F30" s="114">
        <v>40394</v>
      </c>
      <c r="G30" s="114">
        <v>15849</v>
      </c>
      <c r="H30" s="114">
        <v>45403</v>
      </c>
      <c r="I30" s="115">
        <v>40342</v>
      </c>
      <c r="J30" s="114">
        <v>26542</v>
      </c>
      <c r="K30" s="114">
        <v>13800</v>
      </c>
      <c r="L30" s="422">
        <v>12590</v>
      </c>
      <c r="M30" s="423">
        <v>11355</v>
      </c>
    </row>
    <row r="31" spans="1:13" ht="11.1" customHeight="1" x14ac:dyDescent="0.2">
      <c r="A31" s="421" t="s">
        <v>388</v>
      </c>
      <c r="B31" s="115">
        <v>140872</v>
      </c>
      <c r="C31" s="114">
        <v>75048</v>
      </c>
      <c r="D31" s="114">
        <v>65824</v>
      </c>
      <c r="E31" s="114">
        <v>99887</v>
      </c>
      <c r="F31" s="114">
        <v>40968</v>
      </c>
      <c r="G31" s="114">
        <v>15730</v>
      </c>
      <c r="H31" s="114">
        <v>46132</v>
      </c>
      <c r="I31" s="115">
        <v>41388</v>
      </c>
      <c r="J31" s="114">
        <v>27144</v>
      </c>
      <c r="K31" s="114">
        <v>14244</v>
      </c>
      <c r="L31" s="422">
        <v>10992</v>
      </c>
      <c r="M31" s="423">
        <v>9559</v>
      </c>
    </row>
    <row r="32" spans="1:13" ht="11.1" customHeight="1" x14ac:dyDescent="0.2">
      <c r="A32" s="421" t="s">
        <v>389</v>
      </c>
      <c r="B32" s="115">
        <v>143360</v>
      </c>
      <c r="C32" s="114">
        <v>76285</v>
      </c>
      <c r="D32" s="114">
        <v>67075</v>
      </c>
      <c r="E32" s="114">
        <v>101906</v>
      </c>
      <c r="F32" s="114">
        <v>41443</v>
      </c>
      <c r="G32" s="114">
        <v>16914</v>
      </c>
      <c r="H32" s="114">
        <v>46681</v>
      </c>
      <c r="I32" s="115">
        <v>41537</v>
      </c>
      <c r="J32" s="114">
        <v>26923</v>
      </c>
      <c r="K32" s="114">
        <v>14614</v>
      </c>
      <c r="L32" s="422">
        <v>16236</v>
      </c>
      <c r="M32" s="423">
        <v>14157</v>
      </c>
    </row>
    <row r="33" spans="1:13" s="110" customFormat="1" ht="11.1" customHeight="1" x14ac:dyDescent="0.2">
      <c r="A33" s="421" t="s">
        <v>390</v>
      </c>
      <c r="B33" s="115">
        <v>140842</v>
      </c>
      <c r="C33" s="114">
        <v>74270</v>
      </c>
      <c r="D33" s="114">
        <v>66572</v>
      </c>
      <c r="E33" s="114">
        <v>99525</v>
      </c>
      <c r="F33" s="114">
        <v>41309</v>
      </c>
      <c r="G33" s="114">
        <v>16141</v>
      </c>
      <c r="H33" s="114">
        <v>46501</v>
      </c>
      <c r="I33" s="115">
        <v>41237</v>
      </c>
      <c r="J33" s="114">
        <v>26800</v>
      </c>
      <c r="K33" s="114">
        <v>14437</v>
      </c>
      <c r="L33" s="422">
        <v>9600</v>
      </c>
      <c r="M33" s="423">
        <v>12212</v>
      </c>
    </row>
    <row r="34" spans="1:13" ht="15" customHeight="1" x14ac:dyDescent="0.2">
      <c r="A34" s="421" t="s">
        <v>396</v>
      </c>
      <c r="B34" s="115">
        <v>141451</v>
      </c>
      <c r="C34" s="114">
        <v>74738</v>
      </c>
      <c r="D34" s="114">
        <v>66713</v>
      </c>
      <c r="E34" s="114">
        <v>99856</v>
      </c>
      <c r="F34" s="114">
        <v>41590</v>
      </c>
      <c r="G34" s="114">
        <v>15607</v>
      </c>
      <c r="H34" s="114">
        <v>47161</v>
      </c>
      <c r="I34" s="115">
        <v>41014</v>
      </c>
      <c r="J34" s="114">
        <v>26652</v>
      </c>
      <c r="K34" s="114">
        <v>14362</v>
      </c>
      <c r="L34" s="422">
        <v>11566</v>
      </c>
      <c r="M34" s="423">
        <v>10908</v>
      </c>
    </row>
    <row r="35" spans="1:13" ht="11.1" customHeight="1" x14ac:dyDescent="0.2">
      <c r="A35" s="421" t="s">
        <v>388</v>
      </c>
      <c r="B35" s="115">
        <v>143196</v>
      </c>
      <c r="C35" s="114">
        <v>75998</v>
      </c>
      <c r="D35" s="114">
        <v>67198</v>
      </c>
      <c r="E35" s="114">
        <v>100830</v>
      </c>
      <c r="F35" s="114">
        <v>42366</v>
      </c>
      <c r="G35" s="114">
        <v>15480</v>
      </c>
      <c r="H35" s="114">
        <v>48086</v>
      </c>
      <c r="I35" s="115">
        <v>42061</v>
      </c>
      <c r="J35" s="114">
        <v>27352</v>
      </c>
      <c r="K35" s="114">
        <v>14709</v>
      </c>
      <c r="L35" s="422">
        <v>11515</v>
      </c>
      <c r="M35" s="423">
        <v>9948</v>
      </c>
    </row>
    <row r="36" spans="1:13" ht="11.1" customHeight="1" x14ac:dyDescent="0.2">
      <c r="A36" s="421" t="s">
        <v>389</v>
      </c>
      <c r="B36" s="115">
        <v>144896</v>
      </c>
      <c r="C36" s="114">
        <v>76628</v>
      </c>
      <c r="D36" s="114">
        <v>68268</v>
      </c>
      <c r="E36" s="114">
        <v>101980</v>
      </c>
      <c r="F36" s="114">
        <v>42916</v>
      </c>
      <c r="G36" s="114">
        <v>16538</v>
      </c>
      <c r="H36" s="114">
        <v>48492</v>
      </c>
      <c r="I36" s="115">
        <v>42136</v>
      </c>
      <c r="J36" s="114">
        <v>26923</v>
      </c>
      <c r="K36" s="114">
        <v>15213</v>
      </c>
      <c r="L36" s="422">
        <v>16280</v>
      </c>
      <c r="M36" s="423">
        <v>14422</v>
      </c>
    </row>
    <row r="37" spans="1:13" s="110" customFormat="1" ht="11.1" customHeight="1" x14ac:dyDescent="0.2">
      <c r="A37" s="421" t="s">
        <v>390</v>
      </c>
      <c r="B37" s="115">
        <v>143198</v>
      </c>
      <c r="C37" s="114">
        <v>75307</v>
      </c>
      <c r="D37" s="114">
        <v>67891</v>
      </c>
      <c r="E37" s="114">
        <v>100249</v>
      </c>
      <c r="F37" s="114">
        <v>42949</v>
      </c>
      <c r="G37" s="114">
        <v>16075</v>
      </c>
      <c r="H37" s="114">
        <v>48470</v>
      </c>
      <c r="I37" s="115">
        <v>41523</v>
      </c>
      <c r="J37" s="114">
        <v>26643</v>
      </c>
      <c r="K37" s="114">
        <v>14880</v>
      </c>
      <c r="L37" s="422">
        <v>10098</v>
      </c>
      <c r="M37" s="423">
        <v>11963</v>
      </c>
    </row>
    <row r="38" spans="1:13" ht="15" customHeight="1" x14ac:dyDescent="0.2">
      <c r="A38" s="424" t="s">
        <v>397</v>
      </c>
      <c r="B38" s="115">
        <v>144057</v>
      </c>
      <c r="C38" s="114">
        <v>76193</v>
      </c>
      <c r="D38" s="114">
        <v>67864</v>
      </c>
      <c r="E38" s="114">
        <v>100731</v>
      </c>
      <c r="F38" s="114">
        <v>43326</v>
      </c>
      <c r="G38" s="114">
        <v>15543</v>
      </c>
      <c r="H38" s="114">
        <v>49071</v>
      </c>
      <c r="I38" s="115">
        <v>41361</v>
      </c>
      <c r="J38" s="114">
        <v>26476</v>
      </c>
      <c r="K38" s="114">
        <v>14885</v>
      </c>
      <c r="L38" s="422">
        <v>12837</v>
      </c>
      <c r="M38" s="423">
        <v>12354</v>
      </c>
    </row>
    <row r="39" spans="1:13" ht="11.1" customHeight="1" x14ac:dyDescent="0.2">
      <c r="A39" s="421" t="s">
        <v>388</v>
      </c>
      <c r="B39" s="115">
        <v>145521</v>
      </c>
      <c r="C39" s="114">
        <v>77180</v>
      </c>
      <c r="D39" s="114">
        <v>68341</v>
      </c>
      <c r="E39" s="114">
        <v>101570</v>
      </c>
      <c r="F39" s="114">
        <v>43951</v>
      </c>
      <c r="G39" s="114">
        <v>15270</v>
      </c>
      <c r="H39" s="114">
        <v>49934</v>
      </c>
      <c r="I39" s="115">
        <v>42448</v>
      </c>
      <c r="J39" s="114">
        <v>27035</v>
      </c>
      <c r="K39" s="114">
        <v>15413</v>
      </c>
      <c r="L39" s="422">
        <v>13285</v>
      </c>
      <c r="M39" s="423">
        <v>11771</v>
      </c>
    </row>
    <row r="40" spans="1:13" ht="11.1" customHeight="1" x14ac:dyDescent="0.2">
      <c r="A40" s="424" t="s">
        <v>389</v>
      </c>
      <c r="B40" s="115">
        <v>148285</v>
      </c>
      <c r="C40" s="114">
        <v>78838</v>
      </c>
      <c r="D40" s="114">
        <v>69447</v>
      </c>
      <c r="E40" s="114">
        <v>104059</v>
      </c>
      <c r="F40" s="114">
        <v>44226</v>
      </c>
      <c r="G40" s="114">
        <v>16693</v>
      </c>
      <c r="H40" s="114">
        <v>50488</v>
      </c>
      <c r="I40" s="115">
        <v>42571</v>
      </c>
      <c r="J40" s="114">
        <v>26711</v>
      </c>
      <c r="K40" s="114">
        <v>15860</v>
      </c>
      <c r="L40" s="422">
        <v>16845</v>
      </c>
      <c r="M40" s="423">
        <v>14538</v>
      </c>
    </row>
    <row r="41" spans="1:13" s="110" customFormat="1" ht="11.1" customHeight="1" x14ac:dyDescent="0.2">
      <c r="A41" s="421" t="s">
        <v>390</v>
      </c>
      <c r="B41" s="115">
        <v>146197</v>
      </c>
      <c r="C41" s="114">
        <v>77145</v>
      </c>
      <c r="D41" s="114">
        <v>69052</v>
      </c>
      <c r="E41" s="114">
        <v>102011</v>
      </c>
      <c r="F41" s="114">
        <v>44186</v>
      </c>
      <c r="G41" s="114">
        <v>16139</v>
      </c>
      <c r="H41" s="114">
        <v>50416</v>
      </c>
      <c r="I41" s="115">
        <v>41917</v>
      </c>
      <c r="J41" s="114">
        <v>26404</v>
      </c>
      <c r="K41" s="114">
        <v>15513</v>
      </c>
      <c r="L41" s="422">
        <v>10973</v>
      </c>
      <c r="M41" s="423">
        <v>12964</v>
      </c>
    </row>
    <row r="42" spans="1:13" ht="15" customHeight="1" x14ac:dyDescent="0.2">
      <c r="A42" s="421" t="s">
        <v>398</v>
      </c>
      <c r="B42" s="115">
        <v>146745</v>
      </c>
      <c r="C42" s="114">
        <v>77813</v>
      </c>
      <c r="D42" s="114">
        <v>68932</v>
      </c>
      <c r="E42" s="114">
        <v>102500</v>
      </c>
      <c r="F42" s="114">
        <v>44245</v>
      </c>
      <c r="G42" s="114">
        <v>15649</v>
      </c>
      <c r="H42" s="114">
        <v>50950</v>
      </c>
      <c r="I42" s="115">
        <v>41571</v>
      </c>
      <c r="J42" s="114">
        <v>26240</v>
      </c>
      <c r="K42" s="114">
        <v>15331</v>
      </c>
      <c r="L42" s="422">
        <v>13622</v>
      </c>
      <c r="M42" s="423">
        <v>13053</v>
      </c>
    </row>
    <row r="43" spans="1:13" ht="11.1" customHeight="1" x14ac:dyDescent="0.2">
      <c r="A43" s="421" t="s">
        <v>388</v>
      </c>
      <c r="B43" s="115">
        <v>148257</v>
      </c>
      <c r="C43" s="114">
        <v>78901</v>
      </c>
      <c r="D43" s="114">
        <v>69356</v>
      </c>
      <c r="E43" s="114">
        <v>103326</v>
      </c>
      <c r="F43" s="114">
        <v>44931</v>
      </c>
      <c r="G43" s="114">
        <v>15352</v>
      </c>
      <c r="H43" s="114">
        <v>51991</v>
      </c>
      <c r="I43" s="115">
        <v>42831</v>
      </c>
      <c r="J43" s="114">
        <v>27021</v>
      </c>
      <c r="K43" s="114">
        <v>15810</v>
      </c>
      <c r="L43" s="422">
        <v>13162</v>
      </c>
      <c r="M43" s="423">
        <v>12112</v>
      </c>
    </row>
    <row r="44" spans="1:13" ht="11.1" customHeight="1" x14ac:dyDescent="0.2">
      <c r="A44" s="421" t="s">
        <v>389</v>
      </c>
      <c r="B44" s="115">
        <v>151032</v>
      </c>
      <c r="C44" s="114">
        <v>80553</v>
      </c>
      <c r="D44" s="114">
        <v>70479</v>
      </c>
      <c r="E44" s="114">
        <v>105645</v>
      </c>
      <c r="F44" s="114">
        <v>45387</v>
      </c>
      <c r="G44" s="114">
        <v>16675</v>
      </c>
      <c r="H44" s="114">
        <v>52546</v>
      </c>
      <c r="I44" s="115">
        <v>42614</v>
      </c>
      <c r="J44" s="114">
        <v>26422</v>
      </c>
      <c r="K44" s="114">
        <v>16192</v>
      </c>
      <c r="L44" s="422">
        <v>17314</v>
      </c>
      <c r="M44" s="423">
        <v>15187</v>
      </c>
    </row>
    <row r="45" spans="1:13" s="110" customFormat="1" ht="11.1" customHeight="1" x14ac:dyDescent="0.2">
      <c r="A45" s="421" t="s">
        <v>390</v>
      </c>
      <c r="B45" s="115">
        <v>150180</v>
      </c>
      <c r="C45" s="114">
        <v>79940</v>
      </c>
      <c r="D45" s="114">
        <v>70240</v>
      </c>
      <c r="E45" s="114">
        <v>104616</v>
      </c>
      <c r="F45" s="114">
        <v>45564</v>
      </c>
      <c r="G45" s="114">
        <v>16276</v>
      </c>
      <c r="H45" s="114">
        <v>52644</v>
      </c>
      <c r="I45" s="115">
        <v>42159</v>
      </c>
      <c r="J45" s="114">
        <v>26241</v>
      </c>
      <c r="K45" s="114">
        <v>15918</v>
      </c>
      <c r="L45" s="422">
        <v>11372</v>
      </c>
      <c r="M45" s="423">
        <v>13014</v>
      </c>
    </row>
    <row r="46" spans="1:13" ht="15" customHeight="1" x14ac:dyDescent="0.2">
      <c r="A46" s="421" t="s">
        <v>399</v>
      </c>
      <c r="B46" s="115">
        <v>150725</v>
      </c>
      <c r="C46" s="114">
        <v>80421</v>
      </c>
      <c r="D46" s="114">
        <v>70304</v>
      </c>
      <c r="E46" s="114">
        <v>105024</v>
      </c>
      <c r="F46" s="114">
        <v>45701</v>
      </c>
      <c r="G46" s="114">
        <v>15795</v>
      </c>
      <c r="H46" s="114">
        <v>53189</v>
      </c>
      <c r="I46" s="115">
        <v>41981</v>
      </c>
      <c r="J46" s="114">
        <v>26030</v>
      </c>
      <c r="K46" s="114">
        <v>15951</v>
      </c>
      <c r="L46" s="422">
        <v>13652</v>
      </c>
      <c r="M46" s="423">
        <v>13318</v>
      </c>
    </row>
    <row r="47" spans="1:13" ht="11.1" customHeight="1" x14ac:dyDescent="0.2">
      <c r="A47" s="421" t="s">
        <v>388</v>
      </c>
      <c r="B47" s="115">
        <v>151478</v>
      </c>
      <c r="C47" s="114">
        <v>81090</v>
      </c>
      <c r="D47" s="114">
        <v>70388</v>
      </c>
      <c r="E47" s="114">
        <v>105326</v>
      </c>
      <c r="F47" s="114">
        <v>46152</v>
      </c>
      <c r="G47" s="114">
        <v>15538</v>
      </c>
      <c r="H47" s="114">
        <v>53786</v>
      </c>
      <c r="I47" s="115">
        <v>42974</v>
      </c>
      <c r="J47" s="114">
        <v>26624</v>
      </c>
      <c r="K47" s="114">
        <v>16350</v>
      </c>
      <c r="L47" s="422">
        <v>12528</v>
      </c>
      <c r="M47" s="423">
        <v>11928</v>
      </c>
    </row>
    <row r="48" spans="1:13" ht="11.1" customHeight="1" x14ac:dyDescent="0.2">
      <c r="A48" s="421" t="s">
        <v>389</v>
      </c>
      <c r="B48" s="115">
        <v>154589</v>
      </c>
      <c r="C48" s="114">
        <v>82821</v>
      </c>
      <c r="D48" s="114">
        <v>71768</v>
      </c>
      <c r="E48" s="114">
        <v>107840</v>
      </c>
      <c r="F48" s="114">
        <v>46749</v>
      </c>
      <c r="G48" s="114">
        <v>17004</v>
      </c>
      <c r="H48" s="114">
        <v>54524</v>
      </c>
      <c r="I48" s="115">
        <v>43136</v>
      </c>
      <c r="J48" s="114">
        <v>26272</v>
      </c>
      <c r="K48" s="114">
        <v>16864</v>
      </c>
      <c r="L48" s="422">
        <v>17285</v>
      </c>
      <c r="M48" s="423">
        <v>14838</v>
      </c>
    </row>
    <row r="49" spans="1:17" s="110" customFormat="1" ht="11.1" customHeight="1" x14ac:dyDescent="0.2">
      <c r="A49" s="421" t="s">
        <v>390</v>
      </c>
      <c r="B49" s="115">
        <v>151761</v>
      </c>
      <c r="C49" s="114">
        <v>80463</v>
      </c>
      <c r="D49" s="114">
        <v>71298</v>
      </c>
      <c r="E49" s="114">
        <v>104874</v>
      </c>
      <c r="F49" s="114">
        <v>46887</v>
      </c>
      <c r="G49" s="114">
        <v>16211</v>
      </c>
      <c r="H49" s="114">
        <v>54089</v>
      </c>
      <c r="I49" s="115">
        <v>42522</v>
      </c>
      <c r="J49" s="114">
        <v>25946</v>
      </c>
      <c r="K49" s="114">
        <v>16576</v>
      </c>
      <c r="L49" s="422">
        <v>23980</v>
      </c>
      <c r="M49" s="423">
        <v>26767</v>
      </c>
    </row>
    <row r="50" spans="1:17" ht="15" customHeight="1" x14ac:dyDescent="0.2">
      <c r="A50" s="421" t="s">
        <v>400</v>
      </c>
      <c r="B50" s="143">
        <v>151527</v>
      </c>
      <c r="C50" s="144">
        <v>80641</v>
      </c>
      <c r="D50" s="144">
        <v>70886</v>
      </c>
      <c r="E50" s="144">
        <v>104798</v>
      </c>
      <c r="F50" s="144">
        <v>46729</v>
      </c>
      <c r="G50" s="144">
        <v>15638</v>
      </c>
      <c r="H50" s="144">
        <v>54272</v>
      </c>
      <c r="I50" s="143">
        <v>40955</v>
      </c>
      <c r="J50" s="144">
        <v>25068</v>
      </c>
      <c r="K50" s="144">
        <v>15887</v>
      </c>
      <c r="L50" s="425">
        <v>12466</v>
      </c>
      <c r="M50" s="426">
        <v>12865</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0.53209487477193562</v>
      </c>
      <c r="C6" s="479">
        <f>'Tabelle 3.3'!J11</f>
        <v>-2.4439627450513326</v>
      </c>
      <c r="D6" s="480">
        <f t="shared" ref="D6:E9" si="0">IF(OR(AND(B6&gt;=-50,B6&lt;=50),ISNUMBER(B6)=FALSE),B6,"")</f>
        <v>0.53209487477193562</v>
      </c>
      <c r="E6" s="480">
        <f t="shared" si="0"/>
        <v>-2.4439627450513326</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0.53680001360515106</v>
      </c>
      <c r="C7" s="479">
        <f>'Tabelle 3.1'!J23</f>
        <v>-3.4559128396490926</v>
      </c>
      <c r="D7" s="480">
        <f t="shared" si="0"/>
        <v>0.53680001360515106</v>
      </c>
      <c r="E7" s="480">
        <f>IF(OR(AND(C7&gt;=-50,C7&lt;=50),ISNUMBER(C7)=FALSE),C7,"")</f>
        <v>-3.4559128396490926</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0.53209487477193562</v>
      </c>
      <c r="C14" s="479">
        <f>'Tabelle 3.3'!J11</f>
        <v>-2.4439627450513326</v>
      </c>
      <c r="D14" s="480">
        <f>IF(OR(AND(B14&gt;=-50,B14&lt;=50),ISNUMBER(B14)=FALSE),B14,"")</f>
        <v>0.53209487477193562</v>
      </c>
      <c r="E14" s="480">
        <f>IF(OR(AND(C14&gt;=-50,C14&lt;=50),ISNUMBER(C14)=FALSE),C14,"")</f>
        <v>-2.4439627450513326</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5.8493589743589745</v>
      </c>
      <c r="C15" s="479">
        <f>'Tabelle 3.3'!J12</f>
        <v>-0.14587892049598833</v>
      </c>
      <c r="D15" s="480">
        <f t="shared" ref="D15:E45" si="3">IF(OR(AND(B15&gt;=-50,B15&lt;=50),ISNUMBER(B15)=FALSE),B15,"")</f>
        <v>5.8493589743589745</v>
      </c>
      <c r="E15" s="480">
        <f t="shared" si="3"/>
        <v>-0.14587892049598833</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0.49358341559723595</v>
      </c>
      <c r="C16" s="479">
        <f>'Tabelle 3.3'!J13</f>
        <v>-4.0892193308550189</v>
      </c>
      <c r="D16" s="480">
        <f t="shared" si="3"/>
        <v>0.49358341559723595</v>
      </c>
      <c r="E16" s="480">
        <f t="shared" si="3"/>
        <v>-4.0892193308550189</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-1.3776722090261282</v>
      </c>
      <c r="C17" s="479">
        <f>'Tabelle 3.3'!J14</f>
        <v>0.88046054859464951</v>
      </c>
      <c r="D17" s="480">
        <f t="shared" si="3"/>
        <v>-1.3776722090261282</v>
      </c>
      <c r="E17" s="480">
        <f t="shared" si="3"/>
        <v>0.88046054859464951</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4.0662035145075599</v>
      </c>
      <c r="C18" s="479">
        <f>'Tabelle 3.3'!J15</f>
        <v>4.5934202358783365</v>
      </c>
      <c r="D18" s="480">
        <f t="shared" si="3"/>
        <v>4.0662035145075599</v>
      </c>
      <c r="E18" s="480">
        <f t="shared" si="3"/>
        <v>4.5934202358783365</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-2.6477502371427395</v>
      </c>
      <c r="C19" s="479">
        <f>'Tabelle 3.3'!J16</f>
        <v>-4.0149393090569561</v>
      </c>
      <c r="D19" s="480">
        <f t="shared" si="3"/>
        <v>-2.6477502371427395</v>
      </c>
      <c r="E19" s="480">
        <f t="shared" si="3"/>
        <v>-4.0149393090569561</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-0.46265697290152014</v>
      </c>
      <c r="C20" s="479">
        <f>'Tabelle 3.3'!J17</f>
        <v>-1.8450184501845019</v>
      </c>
      <c r="D20" s="480">
        <f t="shared" si="3"/>
        <v>-0.46265697290152014</v>
      </c>
      <c r="E20" s="480">
        <f t="shared" si="3"/>
        <v>-1.8450184501845019</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0.88531596621552866</v>
      </c>
      <c r="C21" s="479">
        <f>'Tabelle 3.3'!J18</f>
        <v>0.65425264217413182</v>
      </c>
      <c r="D21" s="480">
        <f t="shared" si="3"/>
        <v>0.88531596621552866</v>
      </c>
      <c r="E21" s="480">
        <f t="shared" si="3"/>
        <v>0.65425264217413182</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2.4833195151802281</v>
      </c>
      <c r="C22" s="479">
        <f>'Tabelle 3.3'!J19</f>
        <v>-0.6611095142282265</v>
      </c>
      <c r="D22" s="480">
        <f t="shared" si="3"/>
        <v>2.4833195151802281</v>
      </c>
      <c r="E22" s="480">
        <f t="shared" si="3"/>
        <v>-0.6611095142282265</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5.0167224080267561</v>
      </c>
      <c r="C23" s="479">
        <f>'Tabelle 3.3'!J20</f>
        <v>-2.3391812865497075</v>
      </c>
      <c r="D23" s="480">
        <f t="shared" si="3"/>
        <v>5.0167224080267561</v>
      </c>
      <c r="E23" s="480">
        <f t="shared" si="3"/>
        <v>-2.3391812865497075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-2.2306855277475517</v>
      </c>
      <c r="C24" s="479">
        <f>'Tabelle 3.3'!J21</f>
        <v>-13.331331631887105</v>
      </c>
      <c r="D24" s="480">
        <f t="shared" si="3"/>
        <v>-2.2306855277475517</v>
      </c>
      <c r="E24" s="480">
        <f t="shared" si="3"/>
        <v>-13.331331631887105</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0.78316201664219287</v>
      </c>
      <c r="C25" s="479">
        <f>'Tabelle 3.3'!J22</f>
        <v>-5.376344086021505</v>
      </c>
      <c r="D25" s="480">
        <f t="shared" si="3"/>
        <v>0.78316201664219287</v>
      </c>
      <c r="E25" s="480">
        <f t="shared" si="3"/>
        <v>-5.376344086021505</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-2.8779358253390672</v>
      </c>
      <c r="C26" s="479">
        <f>'Tabelle 3.3'!J23</f>
        <v>0</v>
      </c>
      <c r="D26" s="480">
        <f t="shared" si="3"/>
        <v>-2.8779358253390672</v>
      </c>
      <c r="E26" s="480">
        <f t="shared" si="3"/>
        <v>0</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0.30740127689761171</v>
      </c>
      <c r="C27" s="479">
        <f>'Tabelle 3.3'!J24</f>
        <v>0.1466275659824047</v>
      </c>
      <c r="D27" s="480">
        <f t="shared" si="3"/>
        <v>0.30740127689761171</v>
      </c>
      <c r="E27" s="480">
        <f t="shared" si="3"/>
        <v>0.1466275659824047</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4.0963188486022695</v>
      </c>
      <c r="C28" s="479">
        <f>'Tabelle 3.3'!J25</f>
        <v>2.0731707317073171</v>
      </c>
      <c r="D28" s="480">
        <f t="shared" si="3"/>
        <v>4.0963188486022695</v>
      </c>
      <c r="E28" s="480">
        <f t="shared" si="3"/>
        <v>2.0731707317073171</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-21.91958495460441</v>
      </c>
      <c r="C29" s="479">
        <f>'Tabelle 3.3'!J26</f>
        <v>-1.1799410029498525</v>
      </c>
      <c r="D29" s="480">
        <f t="shared" si="3"/>
        <v>-21.91958495460441</v>
      </c>
      <c r="E29" s="480">
        <f t="shared" si="3"/>
        <v>-1.1799410029498525</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1.6662836129625374</v>
      </c>
      <c r="C30" s="479">
        <f>'Tabelle 3.3'!J27</f>
        <v>9.3600764087870107</v>
      </c>
      <c r="D30" s="480">
        <f t="shared" si="3"/>
        <v>1.6662836129625374</v>
      </c>
      <c r="E30" s="480">
        <f t="shared" si="3"/>
        <v>9.3600764087870107</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6.1088435374149661</v>
      </c>
      <c r="C31" s="479">
        <f>'Tabelle 3.3'!J28</f>
        <v>2.4371069182389937</v>
      </c>
      <c r="D31" s="480">
        <f t="shared" si="3"/>
        <v>6.1088435374149661</v>
      </c>
      <c r="E31" s="480">
        <f t="shared" si="3"/>
        <v>2.4371069182389937</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2.0027488709994108</v>
      </c>
      <c r="C32" s="479">
        <f>'Tabelle 3.3'!J29</f>
        <v>-3.8336052202283848</v>
      </c>
      <c r="D32" s="480">
        <f t="shared" si="3"/>
        <v>2.0027488709994108</v>
      </c>
      <c r="E32" s="480">
        <f t="shared" si="3"/>
        <v>-3.8336052202283848</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-0.69406104582380312</v>
      </c>
      <c r="C33" s="479">
        <f>'Tabelle 3.3'!J30</f>
        <v>-3.0323450134770891</v>
      </c>
      <c r="D33" s="480">
        <f t="shared" si="3"/>
        <v>-0.69406104582380312</v>
      </c>
      <c r="E33" s="480">
        <f t="shared" si="3"/>
        <v>-3.0323450134770891</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0.59952038369304561</v>
      </c>
      <c r="C34" s="479">
        <f>'Tabelle 3.3'!J31</f>
        <v>-1.0804769001490313</v>
      </c>
      <c r="D34" s="480">
        <f t="shared" si="3"/>
        <v>0.59952038369304561</v>
      </c>
      <c r="E34" s="480">
        <f t="shared" si="3"/>
        <v>-1.0804769001490313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t="str">
        <f>'Tabelle 3.3'!J32</f>
        <v>*</v>
      </c>
      <c r="D35" s="480">
        <f t="shared" si="3"/>
        <v>0</v>
      </c>
      <c r="E35" s="480" t="str">
        <f t="shared" si="3"/>
        <v>*</v>
      </c>
      <c r="F35" s="475" t="str">
        <f t="shared" si="4"/>
        <v/>
      </c>
      <c r="G35" s="475" t="str">
        <f t="shared" si="4"/>
        <v/>
      </c>
      <c r="H35" s="481" t="str">
        <f t="shared" si="5"/>
        <v/>
      </c>
      <c r="I35" s="481">
        <f t="shared" si="5"/>
        <v>-0.75</v>
      </c>
      <c r="J35" s="475" t="e">
        <f t="shared" si="6"/>
        <v>#N/A</v>
      </c>
      <c r="K35" s="475" t="e">
        <f t="shared" si="7"/>
        <v>#N/A</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5.8493589743589745</v>
      </c>
      <c r="C37" s="479">
        <f>'Tabelle 3.3'!J34</f>
        <v>-0.14587892049598833</v>
      </c>
      <c r="D37" s="480">
        <f t="shared" si="3"/>
        <v>5.8493589743589745</v>
      </c>
      <c r="E37" s="480">
        <f t="shared" si="3"/>
        <v>-0.14587892049598833</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-0.80600882876155755</v>
      </c>
      <c r="C38" s="479">
        <f>'Tabelle 3.3'!J35</f>
        <v>0.53753119600691113</v>
      </c>
      <c r="D38" s="480">
        <f t="shared" si="3"/>
        <v>-0.80600882876155755</v>
      </c>
      <c r="E38" s="480">
        <f t="shared" si="3"/>
        <v>0.53753119600691113</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0.99614395886889462</v>
      </c>
      <c r="C39" s="479">
        <f>'Tabelle 3.3'!J36</f>
        <v>-2.974492245981752</v>
      </c>
      <c r="D39" s="480">
        <f t="shared" si="3"/>
        <v>0.99614395886889462</v>
      </c>
      <c r="E39" s="480">
        <f t="shared" si="3"/>
        <v>-2.974492245981752</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0.99614395886889462</v>
      </c>
      <c r="C45" s="479">
        <f>'Tabelle 3.3'!J36</f>
        <v>-2.974492245981752</v>
      </c>
      <c r="D45" s="480">
        <f t="shared" si="3"/>
        <v>0.99614395886889462</v>
      </c>
      <c r="E45" s="480">
        <f t="shared" si="3"/>
        <v>-2.974492245981752</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136553</v>
      </c>
      <c r="C51" s="486">
        <v>26889</v>
      </c>
      <c r="D51" s="486">
        <v>13654</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138361</v>
      </c>
      <c r="C52" s="486">
        <v>27695</v>
      </c>
      <c r="D52" s="486">
        <v>13979</v>
      </c>
      <c r="E52" s="487">
        <f t="shared" ref="E52:G70" si="11">IF($A$51=37802,IF(COUNTBLANK(B$51:B$70)&gt;0,#N/A,B52/B$51*100),IF(COUNTBLANK(B$51:B$75)&gt;0,#N/A,B52/B$51*100))</f>
        <v>101.32402803307141</v>
      </c>
      <c r="F52" s="487">
        <f t="shared" si="11"/>
        <v>102.9975082747592</v>
      </c>
      <c r="G52" s="487">
        <f t="shared" si="11"/>
        <v>102.38025487036766</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140549</v>
      </c>
      <c r="C53" s="486">
        <v>27574</v>
      </c>
      <c r="D53" s="486">
        <v>14399</v>
      </c>
      <c r="E53" s="487">
        <f t="shared" si="11"/>
        <v>102.92633629433261</v>
      </c>
      <c r="F53" s="487">
        <f t="shared" si="11"/>
        <v>102.54751013425565</v>
      </c>
      <c r="G53" s="487">
        <f t="shared" si="11"/>
        <v>105.45627654899663</v>
      </c>
      <c r="H53" s="488">
        <f>IF(ISERROR(L53)=TRUE,IF(MONTH(A53)=MONTH(MAX(A$51:A$75)),A53,""),"")</f>
        <v>41883</v>
      </c>
      <c r="I53" s="487">
        <f t="shared" si="12"/>
        <v>102.92633629433261</v>
      </c>
      <c r="J53" s="487">
        <f t="shared" si="10"/>
        <v>102.54751013425565</v>
      </c>
      <c r="K53" s="487">
        <f t="shared" si="10"/>
        <v>105.45627654899663</v>
      </c>
      <c r="L53" s="487" t="e">
        <f t="shared" si="13"/>
        <v>#N/A</v>
      </c>
    </row>
    <row r="54" spans="1:14" ht="15" customHeight="1" x14ac:dyDescent="0.2">
      <c r="A54" s="489" t="s">
        <v>463</v>
      </c>
      <c r="B54" s="486">
        <v>137949</v>
      </c>
      <c r="C54" s="486">
        <v>27311</v>
      </c>
      <c r="D54" s="486">
        <v>14055</v>
      </c>
      <c r="E54" s="487">
        <f t="shared" si="11"/>
        <v>101.02231368040249</v>
      </c>
      <c r="F54" s="487">
        <f t="shared" si="11"/>
        <v>101.56941500241734</v>
      </c>
      <c r="G54" s="487">
        <f t="shared" si="11"/>
        <v>102.9368683169767</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139658</v>
      </c>
      <c r="C55" s="486">
        <v>26542</v>
      </c>
      <c r="D55" s="486">
        <v>13800</v>
      </c>
      <c r="E55" s="487">
        <f t="shared" si="11"/>
        <v>102.27384239086655</v>
      </c>
      <c r="F55" s="487">
        <f t="shared" si="11"/>
        <v>98.709509464836913</v>
      </c>
      <c r="G55" s="487">
        <f t="shared" si="11"/>
        <v>101.06928372638055</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140872</v>
      </c>
      <c r="C56" s="486">
        <v>27144</v>
      </c>
      <c r="D56" s="486">
        <v>14244</v>
      </c>
      <c r="E56" s="487">
        <f t="shared" si="11"/>
        <v>103.16287448829394</v>
      </c>
      <c r="F56" s="487">
        <f t="shared" si="11"/>
        <v>100.9483431886645</v>
      </c>
      <c r="G56" s="487">
        <f t="shared" si="11"/>
        <v>104.32107807235975</v>
      </c>
      <c r="H56" s="488" t="str">
        <f t="shared" si="14"/>
        <v/>
      </c>
      <c r="I56" s="487" t="str">
        <f t="shared" si="12"/>
        <v/>
      </c>
      <c r="J56" s="487" t="str">
        <f t="shared" si="10"/>
        <v/>
      </c>
      <c r="K56" s="487" t="str">
        <f t="shared" si="10"/>
        <v/>
      </c>
      <c r="L56" s="487" t="e">
        <f t="shared" si="13"/>
        <v>#N/A</v>
      </c>
    </row>
    <row r="57" spans="1:14" ht="15" customHeight="1" x14ac:dyDescent="0.2">
      <c r="A57" s="489">
        <v>42248</v>
      </c>
      <c r="B57" s="486">
        <v>143360</v>
      </c>
      <c r="C57" s="486">
        <v>26923</v>
      </c>
      <c r="D57" s="486">
        <v>14614</v>
      </c>
      <c r="E57" s="487">
        <f t="shared" si="11"/>
        <v>104.98487766654705</v>
      </c>
      <c r="F57" s="487">
        <f t="shared" si="11"/>
        <v>100.12644575848859</v>
      </c>
      <c r="G57" s="487">
        <f t="shared" si="11"/>
        <v>107.03090669400908</v>
      </c>
      <c r="H57" s="488">
        <f t="shared" si="14"/>
        <v>42248</v>
      </c>
      <c r="I57" s="487">
        <f t="shared" si="12"/>
        <v>104.98487766654705</v>
      </c>
      <c r="J57" s="487">
        <f t="shared" si="10"/>
        <v>100.12644575848859</v>
      </c>
      <c r="K57" s="487">
        <f t="shared" si="10"/>
        <v>107.03090669400908</v>
      </c>
      <c r="L57" s="487" t="e">
        <f t="shared" si="13"/>
        <v>#N/A</v>
      </c>
    </row>
    <row r="58" spans="1:14" ht="15" customHeight="1" x14ac:dyDescent="0.2">
      <c r="A58" s="489" t="s">
        <v>466</v>
      </c>
      <c r="B58" s="486">
        <v>140842</v>
      </c>
      <c r="C58" s="486">
        <v>26800</v>
      </c>
      <c r="D58" s="486">
        <v>14437</v>
      </c>
      <c r="E58" s="487">
        <f t="shared" si="11"/>
        <v>103.14090499659471</v>
      </c>
      <c r="F58" s="487">
        <f t="shared" si="11"/>
        <v>99.669009632191603</v>
      </c>
      <c r="G58" s="487">
        <f t="shared" si="11"/>
        <v>105.73458327230117</v>
      </c>
      <c r="H58" s="488" t="str">
        <f t="shared" si="14"/>
        <v/>
      </c>
      <c r="I58" s="487" t="str">
        <f t="shared" si="12"/>
        <v/>
      </c>
      <c r="J58" s="487" t="str">
        <f t="shared" si="10"/>
        <v/>
      </c>
      <c r="K58" s="487" t="str">
        <f t="shared" si="10"/>
        <v/>
      </c>
      <c r="L58" s="487" t="e">
        <f t="shared" si="13"/>
        <v>#N/A</v>
      </c>
    </row>
    <row r="59" spans="1:14" ht="15" customHeight="1" x14ac:dyDescent="0.2">
      <c r="A59" s="489" t="s">
        <v>467</v>
      </c>
      <c r="B59" s="486">
        <v>141451</v>
      </c>
      <c r="C59" s="486">
        <v>26652</v>
      </c>
      <c r="D59" s="486">
        <v>14362</v>
      </c>
      <c r="E59" s="487">
        <f t="shared" si="11"/>
        <v>103.58688567808836</v>
      </c>
      <c r="F59" s="487">
        <f t="shared" si="11"/>
        <v>99.118598683476506</v>
      </c>
      <c r="G59" s="487">
        <f t="shared" si="11"/>
        <v>105.1852936868317</v>
      </c>
      <c r="H59" s="488" t="str">
        <f t="shared" si="14"/>
        <v/>
      </c>
      <c r="I59" s="487" t="str">
        <f t="shared" si="12"/>
        <v/>
      </c>
      <c r="J59" s="487" t="str">
        <f t="shared" si="10"/>
        <v/>
      </c>
      <c r="K59" s="487" t="str">
        <f t="shared" si="10"/>
        <v/>
      </c>
      <c r="L59" s="487" t="e">
        <f t="shared" si="13"/>
        <v>#N/A</v>
      </c>
    </row>
    <row r="60" spans="1:14" ht="15" customHeight="1" x14ac:dyDescent="0.2">
      <c r="A60" s="489" t="s">
        <v>468</v>
      </c>
      <c r="B60" s="486">
        <v>143196</v>
      </c>
      <c r="C60" s="486">
        <v>27352</v>
      </c>
      <c r="D60" s="486">
        <v>14709</v>
      </c>
      <c r="E60" s="487">
        <f t="shared" si="11"/>
        <v>104.86477777859147</v>
      </c>
      <c r="F60" s="487">
        <f t="shared" si="11"/>
        <v>101.72189371118301</v>
      </c>
      <c r="G60" s="487">
        <f t="shared" si="11"/>
        <v>107.72667350227039</v>
      </c>
      <c r="H60" s="488" t="str">
        <f t="shared" si="14"/>
        <v/>
      </c>
      <c r="I60" s="487" t="str">
        <f t="shared" si="12"/>
        <v/>
      </c>
      <c r="J60" s="487" t="str">
        <f t="shared" si="10"/>
        <v/>
      </c>
      <c r="K60" s="487" t="str">
        <f t="shared" si="10"/>
        <v/>
      </c>
      <c r="L60" s="487" t="e">
        <f t="shared" si="13"/>
        <v>#N/A</v>
      </c>
    </row>
    <row r="61" spans="1:14" ht="15" customHeight="1" x14ac:dyDescent="0.2">
      <c r="A61" s="489">
        <v>42614</v>
      </c>
      <c r="B61" s="486">
        <v>144896</v>
      </c>
      <c r="C61" s="486">
        <v>26923</v>
      </c>
      <c r="D61" s="486">
        <v>15213</v>
      </c>
      <c r="E61" s="487">
        <f t="shared" si="11"/>
        <v>106.10971564154576</v>
      </c>
      <c r="F61" s="487">
        <f t="shared" si="11"/>
        <v>100.12644575848859</v>
      </c>
      <c r="G61" s="487">
        <f t="shared" si="11"/>
        <v>111.41789951662517</v>
      </c>
      <c r="H61" s="488">
        <f t="shared" si="14"/>
        <v>42614</v>
      </c>
      <c r="I61" s="487">
        <f t="shared" si="12"/>
        <v>106.10971564154576</v>
      </c>
      <c r="J61" s="487">
        <f t="shared" si="10"/>
        <v>100.12644575848859</v>
      </c>
      <c r="K61" s="487">
        <f t="shared" si="10"/>
        <v>111.41789951662517</v>
      </c>
      <c r="L61" s="487" t="e">
        <f t="shared" si="13"/>
        <v>#N/A</v>
      </c>
    </row>
    <row r="62" spans="1:14" ht="15" customHeight="1" x14ac:dyDescent="0.2">
      <c r="A62" s="489" t="s">
        <v>469</v>
      </c>
      <c r="B62" s="486">
        <v>143198</v>
      </c>
      <c r="C62" s="486">
        <v>26643</v>
      </c>
      <c r="D62" s="486">
        <v>14880</v>
      </c>
      <c r="E62" s="487">
        <f t="shared" si="11"/>
        <v>104.86624241137142</v>
      </c>
      <c r="F62" s="487">
        <f t="shared" si="11"/>
        <v>99.085127747406005</v>
      </c>
      <c r="G62" s="487">
        <f t="shared" si="11"/>
        <v>108.97905375714076</v>
      </c>
      <c r="H62" s="488" t="str">
        <f t="shared" si="14"/>
        <v/>
      </c>
      <c r="I62" s="487" t="str">
        <f t="shared" si="12"/>
        <v/>
      </c>
      <c r="J62" s="487" t="str">
        <f t="shared" si="10"/>
        <v/>
      </c>
      <c r="K62" s="487" t="str">
        <f t="shared" si="10"/>
        <v/>
      </c>
      <c r="L62" s="487" t="e">
        <f t="shared" si="13"/>
        <v>#N/A</v>
      </c>
    </row>
    <row r="63" spans="1:14" ht="15" customHeight="1" x14ac:dyDescent="0.2">
      <c r="A63" s="489" t="s">
        <v>470</v>
      </c>
      <c r="B63" s="486">
        <v>144057</v>
      </c>
      <c r="C63" s="486">
        <v>26476</v>
      </c>
      <c r="D63" s="486">
        <v>14885</v>
      </c>
      <c r="E63" s="487">
        <f t="shared" si="11"/>
        <v>105.49530219035832</v>
      </c>
      <c r="F63" s="487">
        <f t="shared" si="11"/>
        <v>98.464055933653171</v>
      </c>
      <c r="G63" s="487">
        <f t="shared" si="11"/>
        <v>109.01567306283873</v>
      </c>
      <c r="H63" s="488" t="str">
        <f t="shared" si="14"/>
        <v/>
      </c>
      <c r="I63" s="487" t="str">
        <f t="shared" si="12"/>
        <v/>
      </c>
      <c r="J63" s="487" t="str">
        <f t="shared" si="10"/>
        <v/>
      </c>
      <c r="K63" s="487" t="str">
        <f t="shared" si="10"/>
        <v/>
      </c>
      <c r="L63" s="487" t="e">
        <f t="shared" si="13"/>
        <v>#N/A</v>
      </c>
    </row>
    <row r="64" spans="1:14" ht="15" customHeight="1" x14ac:dyDescent="0.2">
      <c r="A64" s="489" t="s">
        <v>471</v>
      </c>
      <c r="B64" s="486">
        <v>145521</v>
      </c>
      <c r="C64" s="486">
        <v>27035</v>
      </c>
      <c r="D64" s="486">
        <v>15413</v>
      </c>
      <c r="E64" s="487">
        <f t="shared" si="11"/>
        <v>106.56741338527897</v>
      </c>
      <c r="F64" s="487">
        <f t="shared" si="11"/>
        <v>100.54297296292165</v>
      </c>
      <c r="G64" s="487">
        <f t="shared" si="11"/>
        <v>112.88267174454371</v>
      </c>
      <c r="H64" s="488" t="str">
        <f t="shared" si="14"/>
        <v/>
      </c>
      <c r="I64" s="487" t="str">
        <f t="shared" si="12"/>
        <v/>
      </c>
      <c r="J64" s="487" t="str">
        <f t="shared" si="10"/>
        <v/>
      </c>
      <c r="K64" s="487" t="str">
        <f t="shared" si="10"/>
        <v/>
      </c>
      <c r="L64" s="487" t="e">
        <f t="shared" si="13"/>
        <v>#N/A</v>
      </c>
    </row>
    <row r="65" spans="1:12" ht="15" customHeight="1" x14ac:dyDescent="0.2">
      <c r="A65" s="489">
        <v>42979</v>
      </c>
      <c r="B65" s="486">
        <v>148285</v>
      </c>
      <c r="C65" s="486">
        <v>26711</v>
      </c>
      <c r="D65" s="486">
        <v>15860</v>
      </c>
      <c r="E65" s="487">
        <f t="shared" si="11"/>
        <v>108.59153588716468</v>
      </c>
      <c r="F65" s="487">
        <f t="shared" si="11"/>
        <v>99.338019264383206</v>
      </c>
      <c r="G65" s="487">
        <f t="shared" si="11"/>
        <v>116.15643767394171</v>
      </c>
      <c r="H65" s="488">
        <f t="shared" si="14"/>
        <v>42979</v>
      </c>
      <c r="I65" s="487">
        <f t="shared" si="12"/>
        <v>108.59153588716468</v>
      </c>
      <c r="J65" s="487">
        <f t="shared" si="10"/>
        <v>99.338019264383206</v>
      </c>
      <c r="K65" s="487">
        <f t="shared" si="10"/>
        <v>116.15643767394171</v>
      </c>
      <c r="L65" s="487" t="e">
        <f t="shared" si="13"/>
        <v>#N/A</v>
      </c>
    </row>
    <row r="66" spans="1:12" ht="15" customHeight="1" x14ac:dyDescent="0.2">
      <c r="A66" s="489" t="s">
        <v>472</v>
      </c>
      <c r="B66" s="486">
        <v>146197</v>
      </c>
      <c r="C66" s="486">
        <v>26404</v>
      </c>
      <c r="D66" s="486">
        <v>15513</v>
      </c>
      <c r="E66" s="487">
        <f t="shared" si="11"/>
        <v>107.06245926490081</v>
      </c>
      <c r="F66" s="487">
        <f t="shared" si="11"/>
        <v>98.196288445089081</v>
      </c>
      <c r="G66" s="487">
        <f t="shared" si="11"/>
        <v>113.61505785850301</v>
      </c>
      <c r="H66" s="488" t="str">
        <f t="shared" si="14"/>
        <v/>
      </c>
      <c r="I66" s="487" t="str">
        <f t="shared" si="12"/>
        <v/>
      </c>
      <c r="J66" s="487" t="str">
        <f t="shared" si="10"/>
        <v/>
      </c>
      <c r="K66" s="487" t="str">
        <f t="shared" si="10"/>
        <v/>
      </c>
      <c r="L66" s="487" t="e">
        <f t="shared" si="13"/>
        <v>#N/A</v>
      </c>
    </row>
    <row r="67" spans="1:12" ht="15" customHeight="1" x14ac:dyDescent="0.2">
      <c r="A67" s="489" t="s">
        <v>473</v>
      </c>
      <c r="B67" s="486">
        <v>146745</v>
      </c>
      <c r="C67" s="486">
        <v>26240</v>
      </c>
      <c r="D67" s="486">
        <v>15331</v>
      </c>
      <c r="E67" s="487">
        <f t="shared" si="11"/>
        <v>107.46376864660607</v>
      </c>
      <c r="F67" s="487">
        <f t="shared" si="11"/>
        <v>97.586373610026399</v>
      </c>
      <c r="G67" s="487">
        <f t="shared" si="11"/>
        <v>112.28211513109711</v>
      </c>
      <c r="H67" s="488" t="str">
        <f t="shared" si="14"/>
        <v/>
      </c>
      <c r="I67" s="487" t="str">
        <f t="shared" si="12"/>
        <v/>
      </c>
      <c r="J67" s="487" t="str">
        <f t="shared" si="12"/>
        <v/>
      </c>
      <c r="K67" s="487" t="str">
        <f t="shared" si="12"/>
        <v/>
      </c>
      <c r="L67" s="487" t="e">
        <f t="shared" si="13"/>
        <v>#N/A</v>
      </c>
    </row>
    <row r="68" spans="1:12" ht="15" customHeight="1" x14ac:dyDescent="0.2">
      <c r="A68" s="489" t="s">
        <v>474</v>
      </c>
      <c r="B68" s="486">
        <v>148257</v>
      </c>
      <c r="C68" s="486">
        <v>27021</v>
      </c>
      <c r="D68" s="486">
        <v>15810</v>
      </c>
      <c r="E68" s="487">
        <f t="shared" si="11"/>
        <v>108.57103102824543</v>
      </c>
      <c r="F68" s="487">
        <f t="shared" si="11"/>
        <v>100.49090706236751</v>
      </c>
      <c r="G68" s="487">
        <f t="shared" si="11"/>
        <v>115.79024461696206</v>
      </c>
      <c r="H68" s="488" t="str">
        <f t="shared" si="14"/>
        <v/>
      </c>
      <c r="I68" s="487" t="str">
        <f t="shared" si="12"/>
        <v/>
      </c>
      <c r="J68" s="487" t="str">
        <f t="shared" si="12"/>
        <v/>
      </c>
      <c r="K68" s="487" t="str">
        <f t="shared" si="12"/>
        <v/>
      </c>
      <c r="L68" s="487" t="e">
        <f t="shared" si="13"/>
        <v>#N/A</v>
      </c>
    </row>
    <row r="69" spans="1:12" ht="15" customHeight="1" x14ac:dyDescent="0.2">
      <c r="A69" s="489">
        <v>43344</v>
      </c>
      <c r="B69" s="486">
        <v>151032</v>
      </c>
      <c r="C69" s="486">
        <v>26422</v>
      </c>
      <c r="D69" s="486">
        <v>16192</v>
      </c>
      <c r="E69" s="487">
        <f t="shared" si="11"/>
        <v>110.60320901042087</v>
      </c>
      <c r="F69" s="487">
        <f t="shared" si="11"/>
        <v>98.263230317230096</v>
      </c>
      <c r="G69" s="487">
        <f t="shared" si="11"/>
        <v>118.58795957228652</v>
      </c>
      <c r="H69" s="488">
        <f t="shared" si="14"/>
        <v>43344</v>
      </c>
      <c r="I69" s="487">
        <f t="shared" si="12"/>
        <v>110.60320901042087</v>
      </c>
      <c r="J69" s="487">
        <f t="shared" si="12"/>
        <v>98.263230317230096</v>
      </c>
      <c r="K69" s="487">
        <f t="shared" si="12"/>
        <v>118.58795957228652</v>
      </c>
      <c r="L69" s="487" t="e">
        <f t="shared" si="13"/>
        <v>#N/A</v>
      </c>
    </row>
    <row r="70" spans="1:12" ht="15" customHeight="1" x14ac:dyDescent="0.2">
      <c r="A70" s="489" t="s">
        <v>475</v>
      </c>
      <c r="B70" s="486">
        <v>150180</v>
      </c>
      <c r="C70" s="486">
        <v>26241</v>
      </c>
      <c r="D70" s="486">
        <v>15918</v>
      </c>
      <c r="E70" s="487">
        <f t="shared" si="11"/>
        <v>109.97927544616377</v>
      </c>
      <c r="F70" s="487">
        <f t="shared" si="11"/>
        <v>97.590092602923136</v>
      </c>
      <c r="G70" s="487">
        <f t="shared" si="11"/>
        <v>116.58122162003808</v>
      </c>
      <c r="H70" s="488" t="str">
        <f t="shared" si="14"/>
        <v/>
      </c>
      <c r="I70" s="487" t="str">
        <f t="shared" si="12"/>
        <v/>
      </c>
      <c r="J70" s="487" t="str">
        <f t="shared" si="12"/>
        <v/>
      </c>
      <c r="K70" s="487" t="str">
        <f t="shared" si="12"/>
        <v/>
      </c>
      <c r="L70" s="487" t="e">
        <f t="shared" si="13"/>
        <v>#N/A</v>
      </c>
    </row>
    <row r="71" spans="1:12" ht="15" customHeight="1" x14ac:dyDescent="0.2">
      <c r="A71" s="489" t="s">
        <v>476</v>
      </c>
      <c r="B71" s="486">
        <v>150725</v>
      </c>
      <c r="C71" s="486">
        <v>26030</v>
      </c>
      <c r="D71" s="486">
        <v>15951</v>
      </c>
      <c r="E71" s="490">
        <f t="shared" ref="E71:G75" si="15">IF($A$51=37802,IF(COUNTBLANK(B$51:B$70)&gt;0,#N/A,IF(ISBLANK(B71)=FALSE,B71/B$51*100,#N/A)),IF(COUNTBLANK(B$51:B$75)&gt;0,#N/A,B71/B$51*100))</f>
        <v>110.37838787869912</v>
      </c>
      <c r="F71" s="490">
        <f t="shared" si="15"/>
        <v>96.805385101714464</v>
      </c>
      <c r="G71" s="490">
        <f t="shared" si="15"/>
        <v>116.82290903764465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151478</v>
      </c>
      <c r="C72" s="486">
        <v>26624</v>
      </c>
      <c r="D72" s="486">
        <v>16350</v>
      </c>
      <c r="E72" s="490">
        <f t="shared" si="15"/>
        <v>110.92982212034887</v>
      </c>
      <c r="F72" s="490">
        <f t="shared" si="15"/>
        <v>99.014466882368254</v>
      </c>
      <c r="G72" s="490">
        <f t="shared" si="15"/>
        <v>119.74512963234216</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154589</v>
      </c>
      <c r="C73" s="486">
        <v>26272</v>
      </c>
      <c r="D73" s="486">
        <v>16864</v>
      </c>
      <c r="E73" s="490">
        <f t="shared" si="15"/>
        <v>113.20805840955526</v>
      </c>
      <c r="F73" s="490">
        <f t="shared" si="15"/>
        <v>97.705381382721555</v>
      </c>
      <c r="G73" s="490">
        <f t="shared" si="15"/>
        <v>123.50959425809287</v>
      </c>
      <c r="H73" s="491">
        <f>IF(A$51=37802,IF(ISERROR(L73)=TRUE,IF(ISBLANK(A73)=FALSE,IF(MONTH(A73)=MONTH(MAX(A$51:A$75)),A73,""),""),""),IF(ISERROR(L73)=TRUE,IF(MONTH(A73)=MONTH(MAX(A$51:A$75)),A73,""),""))</f>
        <v>43709</v>
      </c>
      <c r="I73" s="487">
        <f t="shared" si="12"/>
        <v>113.20805840955526</v>
      </c>
      <c r="J73" s="487">
        <f t="shared" si="12"/>
        <v>97.705381382721555</v>
      </c>
      <c r="K73" s="487">
        <f t="shared" si="12"/>
        <v>123.50959425809287</v>
      </c>
      <c r="L73" s="487" t="e">
        <f t="shared" si="13"/>
        <v>#N/A</v>
      </c>
    </row>
    <row r="74" spans="1:12" ht="15" customHeight="1" x14ac:dyDescent="0.2">
      <c r="A74" s="489" t="s">
        <v>478</v>
      </c>
      <c r="B74" s="486">
        <v>151761</v>
      </c>
      <c r="C74" s="486">
        <v>25946</v>
      </c>
      <c r="D74" s="486">
        <v>16576</v>
      </c>
      <c r="E74" s="490">
        <f t="shared" si="15"/>
        <v>111.13706765871127</v>
      </c>
      <c r="F74" s="490">
        <f t="shared" si="15"/>
        <v>96.492989698389678</v>
      </c>
      <c r="G74" s="490">
        <f t="shared" si="15"/>
        <v>121.40032224989015</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151527</v>
      </c>
      <c r="C75" s="492">
        <v>25068</v>
      </c>
      <c r="D75" s="492">
        <v>15887</v>
      </c>
      <c r="E75" s="490">
        <f t="shared" si="15"/>
        <v>110.96570562345755</v>
      </c>
      <c r="F75" s="490">
        <f t="shared" si="15"/>
        <v>93.227713935066376</v>
      </c>
      <c r="G75" s="490">
        <f t="shared" si="15"/>
        <v>116.3541819247107</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113.20805840955526</v>
      </c>
      <c r="J77" s="487">
        <f>IF(J75&lt;&gt;"",J75,IF(J74&lt;&gt;"",J74,IF(J73&lt;&gt;"",J73,IF(J72&lt;&gt;"",J72,IF(J71&lt;&gt;"",J71,IF(J70&lt;&gt;"",J70,""))))))</f>
        <v>97.705381382721555</v>
      </c>
      <c r="K77" s="487">
        <f>IF(K75&lt;&gt;"",K75,IF(K74&lt;&gt;"",K74,IF(K73&lt;&gt;"",K73,IF(K72&lt;&gt;"",K72,IF(K71&lt;&gt;"",K71,IF(K70&lt;&gt;"",K70,""))))))</f>
        <v>123.50959425809287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+13,2%</v>
      </c>
      <c r="J79" s="487" t="str">
        <f>"GeB - ausschließlich: "&amp;IF(J77&gt;100,"+","")&amp;TEXT(J77-100,"0,0")&amp;"%"</f>
        <v>GeB - ausschließlich: -2,3%</v>
      </c>
      <c r="K79" s="487" t="str">
        <f>"GeB - im Nebenjob: "&amp;IF(K77&gt;100,"+","")&amp;TEXT(K77-100,"0,0")&amp;"%"</f>
        <v>GeB - im Nebenjob: +23,5%</v>
      </c>
    </row>
    <row r="81" spans="9:9" ht="15" customHeight="1" x14ac:dyDescent="0.2">
      <c r="I81" s="487" t="str">
        <f>IF(ISERROR(HLOOKUP(1,I$78:K$79,2,FALSE)),"",HLOOKUP(1,I$78:K$79,2,FALSE))</f>
        <v>GeB - im Nebenjob: +23,5%</v>
      </c>
    </row>
    <row r="82" spans="9:9" ht="15" customHeight="1" x14ac:dyDescent="0.2">
      <c r="I82" s="487" t="str">
        <f>IF(ISERROR(HLOOKUP(2,I$78:K$79,2,FALSE)),"",HLOOKUP(2,I$78:K$79,2,FALSE))</f>
        <v>SvB: +13,2%</v>
      </c>
    </row>
    <row r="83" spans="9:9" ht="15" customHeight="1" x14ac:dyDescent="0.2">
      <c r="I83" s="487" t="str">
        <f>IF(ISERROR(HLOOKUP(3,I$78:K$79,2,FALSE)),"",HLOOKUP(3,I$78:K$79,2,FALSE))</f>
        <v>GeB - ausschließlich: -2,3%</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151527</v>
      </c>
      <c r="E12" s="114">
        <v>151761</v>
      </c>
      <c r="F12" s="114">
        <v>154589</v>
      </c>
      <c r="G12" s="114">
        <v>151478</v>
      </c>
      <c r="H12" s="114">
        <v>150725</v>
      </c>
      <c r="I12" s="115">
        <v>802</v>
      </c>
      <c r="J12" s="116">
        <v>0.53209487477193562</v>
      </c>
      <c r="N12" s="117"/>
    </row>
    <row r="13" spans="1:15" s="110" customFormat="1" ht="13.5" customHeight="1" x14ac:dyDescent="0.2">
      <c r="A13" s="118" t="s">
        <v>105</v>
      </c>
      <c r="B13" s="119" t="s">
        <v>106</v>
      </c>
      <c r="C13" s="113">
        <v>53.218898282154335</v>
      </c>
      <c r="D13" s="114">
        <v>80641</v>
      </c>
      <c r="E13" s="114">
        <v>80463</v>
      </c>
      <c r="F13" s="114">
        <v>82821</v>
      </c>
      <c r="G13" s="114">
        <v>81090</v>
      </c>
      <c r="H13" s="114">
        <v>80421</v>
      </c>
      <c r="I13" s="115">
        <v>220</v>
      </c>
      <c r="J13" s="116">
        <v>0.27356038845575159</v>
      </c>
    </row>
    <row r="14" spans="1:15" s="110" customFormat="1" ht="13.5" customHeight="1" x14ac:dyDescent="0.2">
      <c r="A14" s="120"/>
      <c r="B14" s="119" t="s">
        <v>107</v>
      </c>
      <c r="C14" s="113">
        <v>46.781101717845665</v>
      </c>
      <c r="D14" s="114">
        <v>70886</v>
      </c>
      <c r="E14" s="114">
        <v>71298</v>
      </c>
      <c r="F14" s="114">
        <v>71768</v>
      </c>
      <c r="G14" s="114">
        <v>70388</v>
      </c>
      <c r="H14" s="114">
        <v>70304</v>
      </c>
      <c r="I14" s="115">
        <v>582</v>
      </c>
      <c r="J14" s="116">
        <v>0.82783340919435588</v>
      </c>
    </row>
    <row r="15" spans="1:15" s="110" customFormat="1" ht="13.5" customHeight="1" x14ac:dyDescent="0.2">
      <c r="A15" s="118" t="s">
        <v>105</v>
      </c>
      <c r="B15" s="121" t="s">
        <v>108</v>
      </c>
      <c r="C15" s="113">
        <v>10.320272954654946</v>
      </c>
      <c r="D15" s="114">
        <v>15638</v>
      </c>
      <c r="E15" s="114">
        <v>16211</v>
      </c>
      <c r="F15" s="114">
        <v>17004</v>
      </c>
      <c r="G15" s="114">
        <v>15538</v>
      </c>
      <c r="H15" s="114">
        <v>15795</v>
      </c>
      <c r="I15" s="115">
        <v>-157</v>
      </c>
      <c r="J15" s="116">
        <v>-0.99398543842988285</v>
      </c>
    </row>
    <row r="16" spans="1:15" s="110" customFormat="1" ht="13.5" customHeight="1" x14ac:dyDescent="0.2">
      <c r="A16" s="118"/>
      <c r="B16" s="121" t="s">
        <v>109</v>
      </c>
      <c r="C16" s="113">
        <v>66.618490434048056</v>
      </c>
      <c r="D16" s="114">
        <v>100945</v>
      </c>
      <c r="E16" s="114">
        <v>100948</v>
      </c>
      <c r="F16" s="114">
        <v>102914</v>
      </c>
      <c r="G16" s="114">
        <v>101985</v>
      </c>
      <c r="H16" s="114">
        <v>101609</v>
      </c>
      <c r="I16" s="115">
        <v>-664</v>
      </c>
      <c r="J16" s="116">
        <v>-0.65348541959865758</v>
      </c>
    </row>
    <row r="17" spans="1:10" s="110" customFormat="1" ht="13.5" customHeight="1" x14ac:dyDescent="0.2">
      <c r="A17" s="118"/>
      <c r="B17" s="121" t="s">
        <v>110</v>
      </c>
      <c r="C17" s="113">
        <v>21.770377556475083</v>
      </c>
      <c r="D17" s="114">
        <v>32988</v>
      </c>
      <c r="E17" s="114">
        <v>32663</v>
      </c>
      <c r="F17" s="114">
        <v>32770</v>
      </c>
      <c r="G17" s="114">
        <v>32127</v>
      </c>
      <c r="H17" s="114">
        <v>31589</v>
      </c>
      <c r="I17" s="115">
        <v>1399</v>
      </c>
      <c r="J17" s="116">
        <v>4.42875684573744</v>
      </c>
    </row>
    <row r="18" spans="1:10" s="110" customFormat="1" ht="13.5" customHeight="1" x14ac:dyDescent="0.2">
      <c r="A18" s="120"/>
      <c r="B18" s="121" t="s">
        <v>111</v>
      </c>
      <c r="C18" s="113">
        <v>1.290859054821913</v>
      </c>
      <c r="D18" s="114">
        <v>1956</v>
      </c>
      <c r="E18" s="114">
        <v>1939</v>
      </c>
      <c r="F18" s="114">
        <v>1901</v>
      </c>
      <c r="G18" s="114">
        <v>1828</v>
      </c>
      <c r="H18" s="114">
        <v>1732</v>
      </c>
      <c r="I18" s="115">
        <v>224</v>
      </c>
      <c r="J18" s="116">
        <v>12.933025404157044</v>
      </c>
    </row>
    <row r="19" spans="1:10" s="110" customFormat="1" ht="13.5" customHeight="1" x14ac:dyDescent="0.2">
      <c r="A19" s="120"/>
      <c r="B19" s="121" t="s">
        <v>112</v>
      </c>
      <c r="C19" s="113">
        <v>0.34515300903469348</v>
      </c>
      <c r="D19" s="114">
        <v>523</v>
      </c>
      <c r="E19" s="114">
        <v>519</v>
      </c>
      <c r="F19" s="114">
        <v>519</v>
      </c>
      <c r="G19" s="114">
        <v>466</v>
      </c>
      <c r="H19" s="114">
        <v>410</v>
      </c>
      <c r="I19" s="115">
        <v>113</v>
      </c>
      <c r="J19" s="116">
        <v>27.560975609756099</v>
      </c>
    </row>
    <row r="20" spans="1:10" s="110" customFormat="1" ht="13.5" customHeight="1" x14ac:dyDescent="0.2">
      <c r="A20" s="118" t="s">
        <v>113</v>
      </c>
      <c r="B20" s="122" t="s">
        <v>114</v>
      </c>
      <c r="C20" s="113">
        <v>69.161271588561775</v>
      </c>
      <c r="D20" s="114">
        <v>104798</v>
      </c>
      <c r="E20" s="114">
        <v>104874</v>
      </c>
      <c r="F20" s="114">
        <v>107840</v>
      </c>
      <c r="G20" s="114">
        <v>105326</v>
      </c>
      <c r="H20" s="114">
        <v>105024</v>
      </c>
      <c r="I20" s="115">
        <v>-226</v>
      </c>
      <c r="J20" s="116">
        <v>-0.21518890920170627</v>
      </c>
    </row>
    <row r="21" spans="1:10" s="110" customFormat="1" ht="13.5" customHeight="1" x14ac:dyDescent="0.2">
      <c r="A21" s="120"/>
      <c r="B21" s="122" t="s">
        <v>115</v>
      </c>
      <c r="C21" s="113">
        <v>30.838728411438225</v>
      </c>
      <c r="D21" s="114">
        <v>46729</v>
      </c>
      <c r="E21" s="114">
        <v>46887</v>
      </c>
      <c r="F21" s="114">
        <v>46749</v>
      </c>
      <c r="G21" s="114">
        <v>46152</v>
      </c>
      <c r="H21" s="114">
        <v>45701</v>
      </c>
      <c r="I21" s="115">
        <v>1028</v>
      </c>
      <c r="J21" s="116">
        <v>2.2494037329598915</v>
      </c>
    </row>
    <row r="22" spans="1:10" s="110" customFormat="1" ht="13.5" customHeight="1" x14ac:dyDescent="0.2">
      <c r="A22" s="118" t="s">
        <v>113</v>
      </c>
      <c r="B22" s="122" t="s">
        <v>116</v>
      </c>
      <c r="C22" s="113">
        <v>85.59398655025177</v>
      </c>
      <c r="D22" s="114">
        <v>129698</v>
      </c>
      <c r="E22" s="114">
        <v>130582</v>
      </c>
      <c r="F22" s="114">
        <v>131859</v>
      </c>
      <c r="G22" s="114">
        <v>129626</v>
      </c>
      <c r="H22" s="114">
        <v>129713</v>
      </c>
      <c r="I22" s="115">
        <v>-15</v>
      </c>
      <c r="J22" s="116">
        <v>-1.1563991273041252E-2</v>
      </c>
    </row>
    <row r="23" spans="1:10" s="110" customFormat="1" ht="13.5" customHeight="1" x14ac:dyDescent="0.2">
      <c r="A23" s="123"/>
      <c r="B23" s="124" t="s">
        <v>117</v>
      </c>
      <c r="C23" s="125">
        <v>14.368396391402193</v>
      </c>
      <c r="D23" s="114">
        <v>21772</v>
      </c>
      <c r="E23" s="114">
        <v>21120</v>
      </c>
      <c r="F23" s="114">
        <v>22668</v>
      </c>
      <c r="G23" s="114">
        <v>21787</v>
      </c>
      <c r="H23" s="114">
        <v>20949</v>
      </c>
      <c r="I23" s="115">
        <v>823</v>
      </c>
      <c r="J23" s="116">
        <v>3.9285884767769343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40955</v>
      </c>
      <c r="E26" s="114">
        <v>42522</v>
      </c>
      <c r="F26" s="114">
        <v>43136</v>
      </c>
      <c r="G26" s="114">
        <v>42974</v>
      </c>
      <c r="H26" s="140">
        <v>41981</v>
      </c>
      <c r="I26" s="115">
        <v>-1026</v>
      </c>
      <c r="J26" s="116">
        <v>-2.4439627450513326</v>
      </c>
    </row>
    <row r="27" spans="1:10" s="110" customFormat="1" ht="13.5" customHeight="1" x14ac:dyDescent="0.2">
      <c r="A27" s="118" t="s">
        <v>105</v>
      </c>
      <c r="B27" s="119" t="s">
        <v>106</v>
      </c>
      <c r="C27" s="113">
        <v>38.115004272982539</v>
      </c>
      <c r="D27" s="115">
        <v>15610</v>
      </c>
      <c r="E27" s="114">
        <v>15972</v>
      </c>
      <c r="F27" s="114">
        <v>16174</v>
      </c>
      <c r="G27" s="114">
        <v>15997</v>
      </c>
      <c r="H27" s="140">
        <v>15562</v>
      </c>
      <c r="I27" s="115">
        <v>48</v>
      </c>
      <c r="J27" s="116">
        <v>0.30844364477573577</v>
      </c>
    </row>
    <row r="28" spans="1:10" s="110" customFormat="1" ht="13.5" customHeight="1" x14ac:dyDescent="0.2">
      <c r="A28" s="120"/>
      <c r="B28" s="119" t="s">
        <v>107</v>
      </c>
      <c r="C28" s="113">
        <v>61.884995727017461</v>
      </c>
      <c r="D28" s="115">
        <v>25345</v>
      </c>
      <c r="E28" s="114">
        <v>26550</v>
      </c>
      <c r="F28" s="114">
        <v>26962</v>
      </c>
      <c r="G28" s="114">
        <v>26977</v>
      </c>
      <c r="H28" s="140">
        <v>26419</v>
      </c>
      <c r="I28" s="115">
        <v>-1074</v>
      </c>
      <c r="J28" s="116">
        <v>-4.0652560657102841</v>
      </c>
    </row>
    <row r="29" spans="1:10" s="110" customFormat="1" ht="13.5" customHeight="1" x14ac:dyDescent="0.2">
      <c r="A29" s="118" t="s">
        <v>105</v>
      </c>
      <c r="B29" s="121" t="s">
        <v>108</v>
      </c>
      <c r="C29" s="113">
        <v>15.849102673666218</v>
      </c>
      <c r="D29" s="115">
        <v>6491</v>
      </c>
      <c r="E29" s="114">
        <v>6916</v>
      </c>
      <c r="F29" s="114">
        <v>7171</v>
      </c>
      <c r="G29" s="114">
        <v>7329</v>
      </c>
      <c r="H29" s="140">
        <v>6814</v>
      </c>
      <c r="I29" s="115">
        <v>-323</v>
      </c>
      <c r="J29" s="116">
        <v>-4.7402406809509836</v>
      </c>
    </row>
    <row r="30" spans="1:10" s="110" customFormat="1" ht="13.5" customHeight="1" x14ac:dyDescent="0.2">
      <c r="A30" s="118"/>
      <c r="B30" s="121" t="s">
        <v>109</v>
      </c>
      <c r="C30" s="113">
        <v>46.836772066902697</v>
      </c>
      <c r="D30" s="115">
        <v>19182</v>
      </c>
      <c r="E30" s="114">
        <v>20109</v>
      </c>
      <c r="F30" s="114">
        <v>20323</v>
      </c>
      <c r="G30" s="114">
        <v>20292</v>
      </c>
      <c r="H30" s="140">
        <v>20090</v>
      </c>
      <c r="I30" s="115">
        <v>-908</v>
      </c>
      <c r="J30" s="116">
        <v>-4.5196615231458441</v>
      </c>
    </row>
    <row r="31" spans="1:10" s="110" customFormat="1" ht="13.5" customHeight="1" x14ac:dyDescent="0.2">
      <c r="A31" s="118"/>
      <c r="B31" s="121" t="s">
        <v>110</v>
      </c>
      <c r="C31" s="113">
        <v>20.192894640459041</v>
      </c>
      <c r="D31" s="115">
        <v>8270</v>
      </c>
      <c r="E31" s="114">
        <v>8390</v>
      </c>
      <c r="F31" s="114">
        <v>8514</v>
      </c>
      <c r="G31" s="114">
        <v>8358</v>
      </c>
      <c r="H31" s="140">
        <v>8204</v>
      </c>
      <c r="I31" s="115">
        <v>66</v>
      </c>
      <c r="J31" s="116">
        <v>0.80448561677230623</v>
      </c>
    </row>
    <row r="32" spans="1:10" s="110" customFormat="1" ht="13.5" customHeight="1" x14ac:dyDescent="0.2">
      <c r="A32" s="120"/>
      <c r="B32" s="121" t="s">
        <v>111</v>
      </c>
      <c r="C32" s="113">
        <v>17.121230618972042</v>
      </c>
      <c r="D32" s="115">
        <v>7012</v>
      </c>
      <c r="E32" s="114">
        <v>7107</v>
      </c>
      <c r="F32" s="114">
        <v>7128</v>
      </c>
      <c r="G32" s="114">
        <v>6995</v>
      </c>
      <c r="H32" s="140">
        <v>6873</v>
      </c>
      <c r="I32" s="115">
        <v>139</v>
      </c>
      <c r="J32" s="116">
        <v>2.0224065182598574</v>
      </c>
    </row>
    <row r="33" spans="1:10" s="110" customFormat="1" ht="13.5" customHeight="1" x14ac:dyDescent="0.2">
      <c r="A33" s="120"/>
      <c r="B33" s="121" t="s">
        <v>112</v>
      </c>
      <c r="C33" s="113">
        <v>1.5431571236723234</v>
      </c>
      <c r="D33" s="115">
        <v>632</v>
      </c>
      <c r="E33" s="114">
        <v>620</v>
      </c>
      <c r="F33" s="114">
        <v>667</v>
      </c>
      <c r="G33" s="114">
        <v>618</v>
      </c>
      <c r="H33" s="140">
        <v>614</v>
      </c>
      <c r="I33" s="115">
        <v>18</v>
      </c>
      <c r="J33" s="116">
        <v>2.9315960912052117</v>
      </c>
    </row>
    <row r="34" spans="1:10" s="110" customFormat="1" ht="13.5" customHeight="1" x14ac:dyDescent="0.2">
      <c r="A34" s="118" t="s">
        <v>113</v>
      </c>
      <c r="B34" s="122" t="s">
        <v>116</v>
      </c>
      <c r="C34" s="113">
        <v>88.873153461115862</v>
      </c>
      <c r="D34" s="115">
        <v>36398</v>
      </c>
      <c r="E34" s="114">
        <v>37810</v>
      </c>
      <c r="F34" s="114">
        <v>38394</v>
      </c>
      <c r="G34" s="114">
        <v>38332</v>
      </c>
      <c r="H34" s="140">
        <v>37505</v>
      </c>
      <c r="I34" s="115">
        <v>-1107</v>
      </c>
      <c r="J34" s="116">
        <v>-2.9516064524730035</v>
      </c>
    </row>
    <row r="35" spans="1:10" s="110" customFormat="1" ht="13.5" customHeight="1" x14ac:dyDescent="0.2">
      <c r="A35" s="118"/>
      <c r="B35" s="119" t="s">
        <v>117</v>
      </c>
      <c r="C35" s="113">
        <v>10.872909290684898</v>
      </c>
      <c r="D35" s="115">
        <v>4453</v>
      </c>
      <c r="E35" s="114">
        <v>4608</v>
      </c>
      <c r="F35" s="114">
        <v>4630</v>
      </c>
      <c r="G35" s="114">
        <v>4531</v>
      </c>
      <c r="H35" s="140">
        <v>4375</v>
      </c>
      <c r="I35" s="115">
        <v>78</v>
      </c>
      <c r="J35" s="116">
        <v>1.7828571428571429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25068</v>
      </c>
      <c r="E37" s="114">
        <v>25946</v>
      </c>
      <c r="F37" s="114">
        <v>26272</v>
      </c>
      <c r="G37" s="114">
        <v>26624</v>
      </c>
      <c r="H37" s="140">
        <v>26030</v>
      </c>
      <c r="I37" s="115">
        <v>-962</v>
      </c>
      <c r="J37" s="116">
        <v>-3.6957356895889357</v>
      </c>
    </row>
    <row r="38" spans="1:10" s="110" customFormat="1" ht="13.5" customHeight="1" x14ac:dyDescent="0.2">
      <c r="A38" s="118" t="s">
        <v>105</v>
      </c>
      <c r="B38" s="119" t="s">
        <v>106</v>
      </c>
      <c r="C38" s="113">
        <v>35.347853837561829</v>
      </c>
      <c r="D38" s="115">
        <v>8861</v>
      </c>
      <c r="E38" s="114">
        <v>9040</v>
      </c>
      <c r="F38" s="114">
        <v>9099</v>
      </c>
      <c r="G38" s="114">
        <v>9185</v>
      </c>
      <c r="H38" s="140">
        <v>8980</v>
      </c>
      <c r="I38" s="115">
        <v>-119</v>
      </c>
      <c r="J38" s="116">
        <v>-1.3251670378619154</v>
      </c>
    </row>
    <row r="39" spans="1:10" s="110" customFormat="1" ht="13.5" customHeight="1" x14ac:dyDescent="0.2">
      <c r="A39" s="120"/>
      <c r="B39" s="119" t="s">
        <v>107</v>
      </c>
      <c r="C39" s="113">
        <v>64.652146162438171</v>
      </c>
      <c r="D39" s="115">
        <v>16207</v>
      </c>
      <c r="E39" s="114">
        <v>16906</v>
      </c>
      <c r="F39" s="114">
        <v>17173</v>
      </c>
      <c r="G39" s="114">
        <v>17439</v>
      </c>
      <c r="H39" s="140">
        <v>17050</v>
      </c>
      <c r="I39" s="115">
        <v>-843</v>
      </c>
      <c r="J39" s="116">
        <v>-4.9442815249266863</v>
      </c>
    </row>
    <row r="40" spans="1:10" s="110" customFormat="1" ht="13.5" customHeight="1" x14ac:dyDescent="0.2">
      <c r="A40" s="118" t="s">
        <v>105</v>
      </c>
      <c r="B40" s="121" t="s">
        <v>108</v>
      </c>
      <c r="C40" s="113">
        <v>19.379288335726823</v>
      </c>
      <c r="D40" s="115">
        <v>4858</v>
      </c>
      <c r="E40" s="114">
        <v>5119</v>
      </c>
      <c r="F40" s="114">
        <v>5235</v>
      </c>
      <c r="G40" s="114">
        <v>5606</v>
      </c>
      <c r="H40" s="140">
        <v>5153</v>
      </c>
      <c r="I40" s="115">
        <v>-295</v>
      </c>
      <c r="J40" s="116">
        <v>-5.7248204929167477</v>
      </c>
    </row>
    <row r="41" spans="1:10" s="110" customFormat="1" ht="13.5" customHeight="1" x14ac:dyDescent="0.2">
      <c r="A41" s="118"/>
      <c r="B41" s="121" t="s">
        <v>109</v>
      </c>
      <c r="C41" s="113">
        <v>32.818733046114566</v>
      </c>
      <c r="D41" s="115">
        <v>8227</v>
      </c>
      <c r="E41" s="114">
        <v>8676</v>
      </c>
      <c r="F41" s="114">
        <v>8760</v>
      </c>
      <c r="G41" s="114">
        <v>8896</v>
      </c>
      <c r="H41" s="140">
        <v>8910</v>
      </c>
      <c r="I41" s="115">
        <v>-683</v>
      </c>
      <c r="J41" s="116">
        <v>-7.6655443322109988</v>
      </c>
    </row>
    <row r="42" spans="1:10" s="110" customFormat="1" ht="13.5" customHeight="1" x14ac:dyDescent="0.2">
      <c r="A42" s="118"/>
      <c r="B42" s="121" t="s">
        <v>110</v>
      </c>
      <c r="C42" s="113">
        <v>20.532152545077391</v>
      </c>
      <c r="D42" s="115">
        <v>5147</v>
      </c>
      <c r="E42" s="114">
        <v>5226</v>
      </c>
      <c r="F42" s="114">
        <v>5332</v>
      </c>
      <c r="G42" s="114">
        <v>5294</v>
      </c>
      <c r="H42" s="140">
        <v>5251</v>
      </c>
      <c r="I42" s="115">
        <v>-104</v>
      </c>
      <c r="J42" s="116">
        <v>-1.9805751285469435</v>
      </c>
    </row>
    <row r="43" spans="1:10" s="110" customFormat="1" ht="13.5" customHeight="1" x14ac:dyDescent="0.2">
      <c r="A43" s="120"/>
      <c r="B43" s="121" t="s">
        <v>111</v>
      </c>
      <c r="C43" s="113">
        <v>27.269826073081219</v>
      </c>
      <c r="D43" s="115">
        <v>6836</v>
      </c>
      <c r="E43" s="114">
        <v>6925</v>
      </c>
      <c r="F43" s="114">
        <v>6945</v>
      </c>
      <c r="G43" s="114">
        <v>6828</v>
      </c>
      <c r="H43" s="140">
        <v>6716</v>
      </c>
      <c r="I43" s="115">
        <v>120</v>
      </c>
      <c r="J43" s="116">
        <v>1.786777843954735</v>
      </c>
    </row>
    <row r="44" spans="1:10" s="110" customFormat="1" ht="13.5" customHeight="1" x14ac:dyDescent="0.2">
      <c r="A44" s="120"/>
      <c r="B44" s="121" t="s">
        <v>112</v>
      </c>
      <c r="C44" s="113">
        <v>2.3416307643210468</v>
      </c>
      <c r="D44" s="115">
        <v>587</v>
      </c>
      <c r="E44" s="114">
        <v>575</v>
      </c>
      <c r="F44" s="114">
        <v>618</v>
      </c>
      <c r="G44" s="114">
        <v>577</v>
      </c>
      <c r="H44" s="140">
        <v>578</v>
      </c>
      <c r="I44" s="115">
        <v>9</v>
      </c>
      <c r="J44" s="116">
        <v>1.5570934256055364</v>
      </c>
    </row>
    <row r="45" spans="1:10" s="110" customFormat="1" ht="13.5" customHeight="1" x14ac:dyDescent="0.2">
      <c r="A45" s="118" t="s">
        <v>113</v>
      </c>
      <c r="B45" s="122" t="s">
        <v>116</v>
      </c>
      <c r="C45" s="113">
        <v>89.077708632519546</v>
      </c>
      <c r="D45" s="115">
        <v>22330</v>
      </c>
      <c r="E45" s="114">
        <v>23128</v>
      </c>
      <c r="F45" s="114">
        <v>23448</v>
      </c>
      <c r="G45" s="114">
        <v>23771</v>
      </c>
      <c r="H45" s="140">
        <v>23267</v>
      </c>
      <c r="I45" s="115">
        <v>-937</v>
      </c>
      <c r="J45" s="116">
        <v>-4.0271629346284437</v>
      </c>
    </row>
    <row r="46" spans="1:10" s="110" customFormat="1" ht="13.5" customHeight="1" x14ac:dyDescent="0.2">
      <c r="A46" s="118"/>
      <c r="B46" s="119" t="s">
        <v>117</v>
      </c>
      <c r="C46" s="113">
        <v>10.507419818094782</v>
      </c>
      <c r="D46" s="115">
        <v>2634</v>
      </c>
      <c r="E46" s="114">
        <v>2714</v>
      </c>
      <c r="F46" s="114">
        <v>2712</v>
      </c>
      <c r="G46" s="114">
        <v>2743</v>
      </c>
      <c r="H46" s="140">
        <v>2662</v>
      </c>
      <c r="I46" s="115">
        <v>-28</v>
      </c>
      <c r="J46" s="116">
        <v>-1.051840721262209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15887</v>
      </c>
      <c r="E48" s="114">
        <v>16576</v>
      </c>
      <c r="F48" s="114">
        <v>16864</v>
      </c>
      <c r="G48" s="114">
        <v>16350</v>
      </c>
      <c r="H48" s="140">
        <v>15951</v>
      </c>
      <c r="I48" s="115">
        <v>-64</v>
      </c>
      <c r="J48" s="116">
        <v>-0.40122876308695382</v>
      </c>
    </row>
    <row r="49" spans="1:12" s="110" customFormat="1" ht="13.5" customHeight="1" x14ac:dyDescent="0.2">
      <c r="A49" s="118" t="s">
        <v>105</v>
      </c>
      <c r="B49" s="119" t="s">
        <v>106</v>
      </c>
      <c r="C49" s="113">
        <v>42.481273997608106</v>
      </c>
      <c r="D49" s="115">
        <v>6749</v>
      </c>
      <c r="E49" s="114">
        <v>6932</v>
      </c>
      <c r="F49" s="114">
        <v>7075</v>
      </c>
      <c r="G49" s="114">
        <v>6812</v>
      </c>
      <c r="H49" s="140">
        <v>6582</v>
      </c>
      <c r="I49" s="115">
        <v>167</v>
      </c>
      <c r="J49" s="116">
        <v>2.5372227286539046</v>
      </c>
    </row>
    <row r="50" spans="1:12" s="110" customFormat="1" ht="13.5" customHeight="1" x14ac:dyDescent="0.2">
      <c r="A50" s="120"/>
      <c r="B50" s="119" t="s">
        <v>107</v>
      </c>
      <c r="C50" s="113">
        <v>57.518726002391894</v>
      </c>
      <c r="D50" s="115">
        <v>9138</v>
      </c>
      <c r="E50" s="114">
        <v>9644</v>
      </c>
      <c r="F50" s="114">
        <v>9789</v>
      </c>
      <c r="G50" s="114">
        <v>9538</v>
      </c>
      <c r="H50" s="140">
        <v>9369</v>
      </c>
      <c r="I50" s="115">
        <v>-231</v>
      </c>
      <c r="J50" s="116">
        <v>-2.4655779699007363</v>
      </c>
    </row>
    <row r="51" spans="1:12" s="110" customFormat="1" ht="13.5" customHeight="1" x14ac:dyDescent="0.2">
      <c r="A51" s="118" t="s">
        <v>105</v>
      </c>
      <c r="B51" s="121" t="s">
        <v>108</v>
      </c>
      <c r="C51" s="113">
        <v>10.2788443381381</v>
      </c>
      <c r="D51" s="115">
        <v>1633</v>
      </c>
      <c r="E51" s="114">
        <v>1797</v>
      </c>
      <c r="F51" s="114">
        <v>1936</v>
      </c>
      <c r="G51" s="114">
        <v>1723</v>
      </c>
      <c r="H51" s="140">
        <v>1661</v>
      </c>
      <c r="I51" s="115">
        <v>-28</v>
      </c>
      <c r="J51" s="116">
        <v>-1.6857314870559903</v>
      </c>
    </row>
    <row r="52" spans="1:12" s="110" customFormat="1" ht="13.5" customHeight="1" x14ac:dyDescent="0.2">
      <c r="A52" s="118"/>
      <c r="B52" s="121" t="s">
        <v>109</v>
      </c>
      <c r="C52" s="113">
        <v>68.955749984263861</v>
      </c>
      <c r="D52" s="115">
        <v>10955</v>
      </c>
      <c r="E52" s="114">
        <v>11433</v>
      </c>
      <c r="F52" s="114">
        <v>11563</v>
      </c>
      <c r="G52" s="114">
        <v>11396</v>
      </c>
      <c r="H52" s="140">
        <v>11180</v>
      </c>
      <c r="I52" s="115">
        <v>-225</v>
      </c>
      <c r="J52" s="116">
        <v>-2.0125223613595709</v>
      </c>
    </row>
    <row r="53" spans="1:12" s="110" customFormat="1" ht="13.5" customHeight="1" x14ac:dyDescent="0.2">
      <c r="A53" s="118"/>
      <c r="B53" s="121" t="s">
        <v>110</v>
      </c>
      <c r="C53" s="113">
        <v>19.657581670548247</v>
      </c>
      <c r="D53" s="115">
        <v>3123</v>
      </c>
      <c r="E53" s="114">
        <v>3164</v>
      </c>
      <c r="F53" s="114">
        <v>3182</v>
      </c>
      <c r="G53" s="114">
        <v>3064</v>
      </c>
      <c r="H53" s="140">
        <v>2953</v>
      </c>
      <c r="I53" s="115">
        <v>170</v>
      </c>
      <c r="J53" s="116">
        <v>5.7568574331188618</v>
      </c>
    </row>
    <row r="54" spans="1:12" s="110" customFormat="1" ht="13.5" customHeight="1" x14ac:dyDescent="0.2">
      <c r="A54" s="120"/>
      <c r="B54" s="121" t="s">
        <v>111</v>
      </c>
      <c r="C54" s="113">
        <v>1.1078240070497891</v>
      </c>
      <c r="D54" s="115">
        <v>176</v>
      </c>
      <c r="E54" s="114">
        <v>182</v>
      </c>
      <c r="F54" s="114">
        <v>183</v>
      </c>
      <c r="G54" s="114">
        <v>167</v>
      </c>
      <c r="H54" s="140">
        <v>157</v>
      </c>
      <c r="I54" s="115">
        <v>19</v>
      </c>
      <c r="J54" s="116">
        <v>12.101910828025478</v>
      </c>
    </row>
    <row r="55" spans="1:12" s="110" customFormat="1" ht="13.5" customHeight="1" x14ac:dyDescent="0.2">
      <c r="A55" s="120"/>
      <c r="B55" s="121" t="s">
        <v>112</v>
      </c>
      <c r="C55" s="113">
        <v>0.28325045634795742</v>
      </c>
      <c r="D55" s="115">
        <v>45</v>
      </c>
      <c r="E55" s="114">
        <v>45</v>
      </c>
      <c r="F55" s="114">
        <v>49</v>
      </c>
      <c r="G55" s="114">
        <v>41</v>
      </c>
      <c r="H55" s="140">
        <v>36</v>
      </c>
      <c r="I55" s="115">
        <v>9</v>
      </c>
      <c r="J55" s="116">
        <v>25</v>
      </c>
    </row>
    <row r="56" spans="1:12" s="110" customFormat="1" ht="13.5" customHeight="1" x14ac:dyDescent="0.2">
      <c r="A56" s="118" t="s">
        <v>113</v>
      </c>
      <c r="B56" s="122" t="s">
        <v>116</v>
      </c>
      <c r="C56" s="113">
        <v>88.550387108957011</v>
      </c>
      <c r="D56" s="115">
        <v>14068</v>
      </c>
      <c r="E56" s="114">
        <v>14682</v>
      </c>
      <c r="F56" s="114">
        <v>14946</v>
      </c>
      <c r="G56" s="114">
        <v>14561</v>
      </c>
      <c r="H56" s="140">
        <v>14238</v>
      </c>
      <c r="I56" s="115">
        <v>-170</v>
      </c>
      <c r="J56" s="116">
        <v>-1.1939879196516365</v>
      </c>
    </row>
    <row r="57" spans="1:12" s="110" customFormat="1" ht="13.5" customHeight="1" x14ac:dyDescent="0.2">
      <c r="A57" s="142"/>
      <c r="B57" s="124" t="s">
        <v>117</v>
      </c>
      <c r="C57" s="125">
        <v>11.449612891042991</v>
      </c>
      <c r="D57" s="143">
        <v>1819</v>
      </c>
      <c r="E57" s="144">
        <v>1894</v>
      </c>
      <c r="F57" s="144">
        <v>1918</v>
      </c>
      <c r="G57" s="144">
        <v>1788</v>
      </c>
      <c r="H57" s="145">
        <v>1713</v>
      </c>
      <c r="I57" s="143">
        <v>106</v>
      </c>
      <c r="J57" s="146">
        <v>6.1879743140688852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151527</v>
      </c>
      <c r="E12" s="236">
        <v>151761</v>
      </c>
      <c r="F12" s="114">
        <v>154589</v>
      </c>
      <c r="G12" s="114">
        <v>151478</v>
      </c>
      <c r="H12" s="140">
        <v>150725</v>
      </c>
      <c r="I12" s="115">
        <v>802</v>
      </c>
      <c r="J12" s="116">
        <v>0.53209487477193562</v>
      </c>
    </row>
    <row r="13" spans="1:15" s="110" customFormat="1" ht="12" customHeight="1" x14ac:dyDescent="0.2">
      <c r="A13" s="118" t="s">
        <v>105</v>
      </c>
      <c r="B13" s="119" t="s">
        <v>106</v>
      </c>
      <c r="C13" s="113">
        <v>53.218898282154335</v>
      </c>
      <c r="D13" s="115">
        <v>80641</v>
      </c>
      <c r="E13" s="114">
        <v>80463</v>
      </c>
      <c r="F13" s="114">
        <v>82821</v>
      </c>
      <c r="G13" s="114">
        <v>81090</v>
      </c>
      <c r="H13" s="140">
        <v>80421</v>
      </c>
      <c r="I13" s="115">
        <v>220</v>
      </c>
      <c r="J13" s="116">
        <v>0.27356038845575159</v>
      </c>
    </row>
    <row r="14" spans="1:15" s="110" customFormat="1" ht="12" customHeight="1" x14ac:dyDescent="0.2">
      <c r="A14" s="118"/>
      <c r="B14" s="119" t="s">
        <v>107</v>
      </c>
      <c r="C14" s="113">
        <v>46.781101717845665</v>
      </c>
      <c r="D14" s="115">
        <v>70886</v>
      </c>
      <c r="E14" s="114">
        <v>71298</v>
      </c>
      <c r="F14" s="114">
        <v>71768</v>
      </c>
      <c r="G14" s="114">
        <v>70388</v>
      </c>
      <c r="H14" s="140">
        <v>70304</v>
      </c>
      <c r="I14" s="115">
        <v>582</v>
      </c>
      <c r="J14" s="116">
        <v>0.82783340919435588</v>
      </c>
    </row>
    <row r="15" spans="1:15" s="110" customFormat="1" ht="12" customHeight="1" x14ac:dyDescent="0.2">
      <c r="A15" s="118" t="s">
        <v>105</v>
      </c>
      <c r="B15" s="121" t="s">
        <v>108</v>
      </c>
      <c r="C15" s="113">
        <v>10.320272954654946</v>
      </c>
      <c r="D15" s="115">
        <v>15638</v>
      </c>
      <c r="E15" s="114">
        <v>16211</v>
      </c>
      <c r="F15" s="114">
        <v>17004</v>
      </c>
      <c r="G15" s="114">
        <v>15538</v>
      </c>
      <c r="H15" s="140">
        <v>15795</v>
      </c>
      <c r="I15" s="115">
        <v>-157</v>
      </c>
      <c r="J15" s="116">
        <v>-0.99398543842988285</v>
      </c>
    </row>
    <row r="16" spans="1:15" s="110" customFormat="1" ht="12" customHeight="1" x14ac:dyDescent="0.2">
      <c r="A16" s="118"/>
      <c r="B16" s="121" t="s">
        <v>109</v>
      </c>
      <c r="C16" s="113">
        <v>66.618490434048056</v>
      </c>
      <c r="D16" s="115">
        <v>100945</v>
      </c>
      <c r="E16" s="114">
        <v>100948</v>
      </c>
      <c r="F16" s="114">
        <v>102914</v>
      </c>
      <c r="G16" s="114">
        <v>101985</v>
      </c>
      <c r="H16" s="140">
        <v>101609</v>
      </c>
      <c r="I16" s="115">
        <v>-664</v>
      </c>
      <c r="J16" s="116">
        <v>-0.65348541959865758</v>
      </c>
    </row>
    <row r="17" spans="1:10" s="110" customFormat="1" ht="12" customHeight="1" x14ac:dyDescent="0.2">
      <c r="A17" s="118"/>
      <c r="B17" s="121" t="s">
        <v>110</v>
      </c>
      <c r="C17" s="113">
        <v>21.770377556475083</v>
      </c>
      <c r="D17" s="115">
        <v>32988</v>
      </c>
      <c r="E17" s="114">
        <v>32663</v>
      </c>
      <c r="F17" s="114">
        <v>32770</v>
      </c>
      <c r="G17" s="114">
        <v>32127</v>
      </c>
      <c r="H17" s="140">
        <v>31589</v>
      </c>
      <c r="I17" s="115">
        <v>1399</v>
      </c>
      <c r="J17" s="116">
        <v>4.42875684573744</v>
      </c>
    </row>
    <row r="18" spans="1:10" s="110" customFormat="1" ht="12" customHeight="1" x14ac:dyDescent="0.2">
      <c r="A18" s="120"/>
      <c r="B18" s="121" t="s">
        <v>111</v>
      </c>
      <c r="C18" s="113">
        <v>1.290859054821913</v>
      </c>
      <c r="D18" s="115">
        <v>1956</v>
      </c>
      <c r="E18" s="114">
        <v>1939</v>
      </c>
      <c r="F18" s="114">
        <v>1901</v>
      </c>
      <c r="G18" s="114">
        <v>1828</v>
      </c>
      <c r="H18" s="140">
        <v>1732</v>
      </c>
      <c r="I18" s="115">
        <v>224</v>
      </c>
      <c r="J18" s="116">
        <v>12.933025404157044</v>
      </c>
    </row>
    <row r="19" spans="1:10" s="110" customFormat="1" ht="12" customHeight="1" x14ac:dyDescent="0.2">
      <c r="A19" s="120"/>
      <c r="B19" s="121" t="s">
        <v>112</v>
      </c>
      <c r="C19" s="113">
        <v>0.34515300903469348</v>
      </c>
      <c r="D19" s="115">
        <v>523</v>
      </c>
      <c r="E19" s="114">
        <v>519</v>
      </c>
      <c r="F19" s="114">
        <v>519</v>
      </c>
      <c r="G19" s="114">
        <v>466</v>
      </c>
      <c r="H19" s="140">
        <v>410</v>
      </c>
      <c r="I19" s="115">
        <v>113</v>
      </c>
      <c r="J19" s="116">
        <v>27.560975609756099</v>
      </c>
    </row>
    <row r="20" spans="1:10" s="110" customFormat="1" ht="12" customHeight="1" x14ac:dyDescent="0.2">
      <c r="A20" s="118" t="s">
        <v>113</v>
      </c>
      <c r="B20" s="119" t="s">
        <v>181</v>
      </c>
      <c r="C20" s="113">
        <v>69.161271588561775</v>
      </c>
      <c r="D20" s="115">
        <v>104798</v>
      </c>
      <c r="E20" s="114">
        <v>104874</v>
      </c>
      <c r="F20" s="114">
        <v>107840</v>
      </c>
      <c r="G20" s="114">
        <v>105326</v>
      </c>
      <c r="H20" s="140">
        <v>105024</v>
      </c>
      <c r="I20" s="115">
        <v>-226</v>
      </c>
      <c r="J20" s="116">
        <v>-0.21518890920170627</v>
      </c>
    </row>
    <row r="21" spans="1:10" s="110" customFormat="1" ht="12" customHeight="1" x14ac:dyDescent="0.2">
      <c r="A21" s="118"/>
      <c r="B21" s="119" t="s">
        <v>182</v>
      </c>
      <c r="C21" s="113">
        <v>30.838728411438225</v>
      </c>
      <c r="D21" s="115">
        <v>46729</v>
      </c>
      <c r="E21" s="114">
        <v>46887</v>
      </c>
      <c r="F21" s="114">
        <v>46749</v>
      </c>
      <c r="G21" s="114">
        <v>46152</v>
      </c>
      <c r="H21" s="140">
        <v>45701</v>
      </c>
      <c r="I21" s="115">
        <v>1028</v>
      </c>
      <c r="J21" s="116">
        <v>2.2494037329598915</v>
      </c>
    </row>
    <row r="22" spans="1:10" s="110" customFormat="1" ht="12" customHeight="1" x14ac:dyDescent="0.2">
      <c r="A22" s="118" t="s">
        <v>113</v>
      </c>
      <c r="B22" s="119" t="s">
        <v>116</v>
      </c>
      <c r="C22" s="113">
        <v>85.59398655025177</v>
      </c>
      <c r="D22" s="115">
        <v>129698</v>
      </c>
      <c r="E22" s="114">
        <v>130582</v>
      </c>
      <c r="F22" s="114">
        <v>131859</v>
      </c>
      <c r="G22" s="114">
        <v>129626</v>
      </c>
      <c r="H22" s="140">
        <v>129713</v>
      </c>
      <c r="I22" s="115">
        <v>-15</v>
      </c>
      <c r="J22" s="116">
        <v>-1.1563991273041252E-2</v>
      </c>
    </row>
    <row r="23" spans="1:10" s="110" customFormat="1" ht="12" customHeight="1" x14ac:dyDescent="0.2">
      <c r="A23" s="118"/>
      <c r="B23" s="119" t="s">
        <v>117</v>
      </c>
      <c r="C23" s="113">
        <v>14.368396391402193</v>
      </c>
      <c r="D23" s="115">
        <v>21772</v>
      </c>
      <c r="E23" s="114">
        <v>21120</v>
      </c>
      <c r="F23" s="114">
        <v>22668</v>
      </c>
      <c r="G23" s="114">
        <v>21787</v>
      </c>
      <c r="H23" s="140">
        <v>20949</v>
      </c>
      <c r="I23" s="115">
        <v>823</v>
      </c>
      <c r="J23" s="116">
        <v>3.9285884767769343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1832624</v>
      </c>
      <c r="E25" s="236">
        <v>1840184</v>
      </c>
      <c r="F25" s="236">
        <v>1858117</v>
      </c>
      <c r="G25" s="236">
        <v>1826705</v>
      </c>
      <c r="H25" s="241">
        <v>1822839</v>
      </c>
      <c r="I25" s="235">
        <v>9785</v>
      </c>
      <c r="J25" s="116">
        <v>0.53680001360515106</v>
      </c>
    </row>
    <row r="26" spans="1:10" s="110" customFormat="1" ht="12" customHeight="1" x14ac:dyDescent="0.2">
      <c r="A26" s="118" t="s">
        <v>105</v>
      </c>
      <c r="B26" s="119" t="s">
        <v>106</v>
      </c>
      <c r="C26" s="113">
        <v>53.400042780188407</v>
      </c>
      <c r="D26" s="115">
        <v>978622</v>
      </c>
      <c r="E26" s="114">
        <v>982156</v>
      </c>
      <c r="F26" s="114">
        <v>997827</v>
      </c>
      <c r="G26" s="114">
        <v>981947</v>
      </c>
      <c r="H26" s="140">
        <v>977949</v>
      </c>
      <c r="I26" s="115">
        <v>673</v>
      </c>
      <c r="J26" s="116">
        <v>6.8817494572825377E-2</v>
      </c>
    </row>
    <row r="27" spans="1:10" s="110" customFormat="1" ht="12" customHeight="1" x14ac:dyDescent="0.2">
      <c r="A27" s="118"/>
      <c r="B27" s="119" t="s">
        <v>107</v>
      </c>
      <c r="C27" s="113">
        <v>46.599957219811593</v>
      </c>
      <c r="D27" s="115">
        <v>854002</v>
      </c>
      <c r="E27" s="114">
        <v>858028</v>
      </c>
      <c r="F27" s="114">
        <v>860290</v>
      </c>
      <c r="G27" s="114">
        <v>844758</v>
      </c>
      <c r="H27" s="140">
        <v>844890</v>
      </c>
      <c r="I27" s="115">
        <v>9112</v>
      </c>
      <c r="J27" s="116">
        <v>1.0784835895797087</v>
      </c>
    </row>
    <row r="28" spans="1:10" s="110" customFormat="1" ht="12" customHeight="1" x14ac:dyDescent="0.2">
      <c r="A28" s="118" t="s">
        <v>105</v>
      </c>
      <c r="B28" s="121" t="s">
        <v>108</v>
      </c>
      <c r="C28" s="113">
        <v>10.692100507250805</v>
      </c>
      <c r="D28" s="115">
        <v>195946</v>
      </c>
      <c r="E28" s="114">
        <v>204193</v>
      </c>
      <c r="F28" s="114">
        <v>210668</v>
      </c>
      <c r="G28" s="114">
        <v>191024</v>
      </c>
      <c r="H28" s="140">
        <v>196317</v>
      </c>
      <c r="I28" s="115">
        <v>-371</v>
      </c>
      <c r="J28" s="116">
        <v>-0.18898006795132363</v>
      </c>
    </row>
    <row r="29" spans="1:10" s="110" customFormat="1" ht="12" customHeight="1" x14ac:dyDescent="0.2">
      <c r="A29" s="118"/>
      <c r="B29" s="121" t="s">
        <v>109</v>
      </c>
      <c r="C29" s="113">
        <v>66.478284689057872</v>
      </c>
      <c r="D29" s="115">
        <v>1218297</v>
      </c>
      <c r="E29" s="114">
        <v>1220576</v>
      </c>
      <c r="F29" s="114">
        <v>1233696</v>
      </c>
      <c r="G29" s="114">
        <v>1228259</v>
      </c>
      <c r="H29" s="140">
        <v>1225802</v>
      </c>
      <c r="I29" s="115">
        <v>-7505</v>
      </c>
      <c r="J29" s="116">
        <v>-0.61225222344228514</v>
      </c>
    </row>
    <row r="30" spans="1:10" s="110" customFormat="1" ht="12" customHeight="1" x14ac:dyDescent="0.2">
      <c r="A30" s="118"/>
      <c r="B30" s="121" t="s">
        <v>110</v>
      </c>
      <c r="C30" s="113">
        <v>21.577475794270946</v>
      </c>
      <c r="D30" s="115">
        <v>395434</v>
      </c>
      <c r="E30" s="114">
        <v>392254</v>
      </c>
      <c r="F30" s="114">
        <v>390956</v>
      </c>
      <c r="G30" s="114">
        <v>385340</v>
      </c>
      <c r="H30" s="140">
        <v>379492</v>
      </c>
      <c r="I30" s="115">
        <v>15942</v>
      </c>
      <c r="J30" s="116">
        <v>4.2008790699145173</v>
      </c>
    </row>
    <row r="31" spans="1:10" s="110" customFormat="1" ht="12" customHeight="1" x14ac:dyDescent="0.2">
      <c r="A31" s="120"/>
      <c r="B31" s="121" t="s">
        <v>111</v>
      </c>
      <c r="C31" s="113">
        <v>1.2521390094203722</v>
      </c>
      <c r="D31" s="115">
        <v>22947</v>
      </c>
      <c r="E31" s="114">
        <v>23161</v>
      </c>
      <c r="F31" s="114">
        <v>22797</v>
      </c>
      <c r="G31" s="114">
        <v>22082</v>
      </c>
      <c r="H31" s="140">
        <v>21228</v>
      </c>
      <c r="I31" s="115">
        <v>1719</v>
      </c>
      <c r="J31" s="116">
        <v>8.0977953646127752</v>
      </c>
    </row>
    <row r="32" spans="1:10" s="110" customFormat="1" ht="12" customHeight="1" x14ac:dyDescent="0.2">
      <c r="A32" s="120"/>
      <c r="B32" s="121" t="s">
        <v>112</v>
      </c>
      <c r="C32" s="113">
        <v>0.35440985166624467</v>
      </c>
      <c r="D32" s="115">
        <v>6495</v>
      </c>
      <c r="E32" s="114">
        <v>6374</v>
      </c>
      <c r="F32" s="114">
        <v>6563</v>
      </c>
      <c r="G32" s="114">
        <v>5805</v>
      </c>
      <c r="H32" s="140">
        <v>5457</v>
      </c>
      <c r="I32" s="115">
        <v>1038</v>
      </c>
      <c r="J32" s="116">
        <v>19.021440351841672</v>
      </c>
    </row>
    <row r="33" spans="1:10" s="110" customFormat="1" ht="12" customHeight="1" x14ac:dyDescent="0.2">
      <c r="A33" s="118" t="s">
        <v>113</v>
      </c>
      <c r="B33" s="119" t="s">
        <v>181</v>
      </c>
      <c r="C33" s="113">
        <v>70.802194012519749</v>
      </c>
      <c r="D33" s="115">
        <v>1297538</v>
      </c>
      <c r="E33" s="114">
        <v>1304286</v>
      </c>
      <c r="F33" s="114">
        <v>1323963</v>
      </c>
      <c r="G33" s="114">
        <v>1298303</v>
      </c>
      <c r="H33" s="140">
        <v>1299855</v>
      </c>
      <c r="I33" s="115">
        <v>-2317</v>
      </c>
      <c r="J33" s="116">
        <v>-0.1782506510341538</v>
      </c>
    </row>
    <row r="34" spans="1:10" s="110" customFormat="1" ht="12" customHeight="1" x14ac:dyDescent="0.2">
      <c r="A34" s="118"/>
      <c r="B34" s="119" t="s">
        <v>182</v>
      </c>
      <c r="C34" s="113">
        <v>29.197805987480248</v>
      </c>
      <c r="D34" s="115">
        <v>535086</v>
      </c>
      <c r="E34" s="114">
        <v>535898</v>
      </c>
      <c r="F34" s="114">
        <v>534154</v>
      </c>
      <c r="G34" s="114">
        <v>528402</v>
      </c>
      <c r="H34" s="140">
        <v>522984</v>
      </c>
      <c r="I34" s="115">
        <v>12102</v>
      </c>
      <c r="J34" s="116">
        <v>2.3140287274562894</v>
      </c>
    </row>
    <row r="35" spans="1:10" s="110" customFormat="1" ht="12" customHeight="1" x14ac:dyDescent="0.2">
      <c r="A35" s="118" t="s">
        <v>113</v>
      </c>
      <c r="B35" s="119" t="s">
        <v>116</v>
      </c>
      <c r="C35" s="113">
        <v>87.776161394808753</v>
      </c>
      <c r="D35" s="115">
        <v>1608607</v>
      </c>
      <c r="E35" s="114">
        <v>1619541</v>
      </c>
      <c r="F35" s="114">
        <v>1630111</v>
      </c>
      <c r="G35" s="114">
        <v>1605820</v>
      </c>
      <c r="H35" s="140">
        <v>1609152</v>
      </c>
      <c r="I35" s="115">
        <v>-545</v>
      </c>
      <c r="J35" s="116">
        <v>-3.3868770631985047E-2</v>
      </c>
    </row>
    <row r="36" spans="1:10" s="110" customFormat="1" ht="12" customHeight="1" x14ac:dyDescent="0.2">
      <c r="A36" s="118"/>
      <c r="B36" s="119" t="s">
        <v>117</v>
      </c>
      <c r="C36" s="113">
        <v>12.182640847222343</v>
      </c>
      <c r="D36" s="115">
        <v>223262</v>
      </c>
      <c r="E36" s="114">
        <v>219871</v>
      </c>
      <c r="F36" s="114">
        <v>227238</v>
      </c>
      <c r="G36" s="114">
        <v>220113</v>
      </c>
      <c r="H36" s="140">
        <v>212921</v>
      </c>
      <c r="I36" s="115">
        <v>10341</v>
      </c>
      <c r="J36" s="116">
        <v>4.8567309001930292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189543</v>
      </c>
      <c r="E64" s="236">
        <v>189826</v>
      </c>
      <c r="F64" s="236">
        <v>191961</v>
      </c>
      <c r="G64" s="236">
        <v>188914</v>
      </c>
      <c r="H64" s="140">
        <v>188465</v>
      </c>
      <c r="I64" s="115">
        <v>1078</v>
      </c>
      <c r="J64" s="116">
        <v>0.57198949407051702</v>
      </c>
    </row>
    <row r="65" spans="1:12" s="110" customFormat="1" ht="12" customHeight="1" x14ac:dyDescent="0.2">
      <c r="A65" s="118" t="s">
        <v>105</v>
      </c>
      <c r="B65" s="119" t="s">
        <v>106</v>
      </c>
      <c r="C65" s="113">
        <v>54.21724885646001</v>
      </c>
      <c r="D65" s="235">
        <v>102765</v>
      </c>
      <c r="E65" s="236">
        <v>102747</v>
      </c>
      <c r="F65" s="236">
        <v>104507</v>
      </c>
      <c r="G65" s="236">
        <v>102926</v>
      </c>
      <c r="H65" s="140">
        <v>102487</v>
      </c>
      <c r="I65" s="115">
        <v>278</v>
      </c>
      <c r="J65" s="116">
        <v>0.27125391513069952</v>
      </c>
    </row>
    <row r="66" spans="1:12" s="110" customFormat="1" ht="12" customHeight="1" x14ac:dyDescent="0.2">
      <c r="A66" s="118"/>
      <c r="B66" s="119" t="s">
        <v>107</v>
      </c>
      <c r="C66" s="113">
        <v>45.78275114353999</v>
      </c>
      <c r="D66" s="235">
        <v>86778</v>
      </c>
      <c r="E66" s="236">
        <v>87079</v>
      </c>
      <c r="F66" s="236">
        <v>87454</v>
      </c>
      <c r="G66" s="236">
        <v>85988</v>
      </c>
      <c r="H66" s="140">
        <v>85978</v>
      </c>
      <c r="I66" s="115">
        <v>800</v>
      </c>
      <c r="J66" s="116">
        <v>0.93047058549861594</v>
      </c>
    </row>
    <row r="67" spans="1:12" s="110" customFormat="1" ht="12" customHeight="1" x14ac:dyDescent="0.2">
      <c r="A67" s="118" t="s">
        <v>105</v>
      </c>
      <c r="B67" s="121" t="s">
        <v>108</v>
      </c>
      <c r="C67" s="113">
        <v>9.8542283281366227</v>
      </c>
      <c r="D67" s="235">
        <v>18678</v>
      </c>
      <c r="E67" s="236">
        <v>19266</v>
      </c>
      <c r="F67" s="236">
        <v>19981</v>
      </c>
      <c r="G67" s="236">
        <v>18331</v>
      </c>
      <c r="H67" s="140">
        <v>18798</v>
      </c>
      <c r="I67" s="115">
        <v>-120</v>
      </c>
      <c r="J67" s="116">
        <v>-0.63836578359399931</v>
      </c>
    </row>
    <row r="68" spans="1:12" s="110" customFormat="1" ht="12" customHeight="1" x14ac:dyDescent="0.2">
      <c r="A68" s="118"/>
      <c r="B68" s="121" t="s">
        <v>109</v>
      </c>
      <c r="C68" s="113">
        <v>66.738945780113227</v>
      </c>
      <c r="D68" s="235">
        <v>126499</v>
      </c>
      <c r="E68" s="236">
        <v>126578</v>
      </c>
      <c r="F68" s="236">
        <v>128166</v>
      </c>
      <c r="G68" s="236">
        <v>127478</v>
      </c>
      <c r="H68" s="140">
        <v>127304</v>
      </c>
      <c r="I68" s="115">
        <v>-805</v>
      </c>
      <c r="J68" s="116">
        <v>-0.63234462389241497</v>
      </c>
    </row>
    <row r="69" spans="1:12" s="110" customFormat="1" ht="12" customHeight="1" x14ac:dyDescent="0.2">
      <c r="A69" s="118"/>
      <c r="B69" s="121" t="s">
        <v>110</v>
      </c>
      <c r="C69" s="113">
        <v>22.220815329503068</v>
      </c>
      <c r="D69" s="235">
        <v>42118</v>
      </c>
      <c r="E69" s="236">
        <v>41716</v>
      </c>
      <c r="F69" s="236">
        <v>41601</v>
      </c>
      <c r="G69" s="236">
        <v>40976</v>
      </c>
      <c r="H69" s="140">
        <v>40354</v>
      </c>
      <c r="I69" s="115">
        <v>1764</v>
      </c>
      <c r="J69" s="116">
        <v>4.3713138722307576</v>
      </c>
    </row>
    <row r="70" spans="1:12" s="110" customFormat="1" ht="12" customHeight="1" x14ac:dyDescent="0.2">
      <c r="A70" s="120"/>
      <c r="B70" s="121" t="s">
        <v>111</v>
      </c>
      <c r="C70" s="113">
        <v>1.1860105622470891</v>
      </c>
      <c r="D70" s="235">
        <v>2248</v>
      </c>
      <c r="E70" s="236">
        <v>2266</v>
      </c>
      <c r="F70" s="236">
        <v>2213</v>
      </c>
      <c r="G70" s="236">
        <v>2129</v>
      </c>
      <c r="H70" s="140">
        <v>2009</v>
      </c>
      <c r="I70" s="115">
        <v>239</v>
      </c>
      <c r="J70" s="116">
        <v>11.896465903434544</v>
      </c>
    </row>
    <row r="71" spans="1:12" s="110" customFormat="1" ht="12" customHeight="1" x14ac:dyDescent="0.2">
      <c r="A71" s="120"/>
      <c r="B71" s="121" t="s">
        <v>112</v>
      </c>
      <c r="C71" s="113">
        <v>0.32921289628211015</v>
      </c>
      <c r="D71" s="235">
        <v>624</v>
      </c>
      <c r="E71" s="236">
        <v>665</v>
      </c>
      <c r="F71" s="236">
        <v>677</v>
      </c>
      <c r="G71" s="236">
        <v>596</v>
      </c>
      <c r="H71" s="140">
        <v>530</v>
      </c>
      <c r="I71" s="115">
        <v>94</v>
      </c>
      <c r="J71" s="116">
        <v>17.735849056603772</v>
      </c>
    </row>
    <row r="72" spans="1:12" s="110" customFormat="1" ht="12" customHeight="1" x14ac:dyDescent="0.2">
      <c r="A72" s="118" t="s">
        <v>113</v>
      </c>
      <c r="B72" s="119" t="s">
        <v>181</v>
      </c>
      <c r="C72" s="113">
        <v>70.982837667442212</v>
      </c>
      <c r="D72" s="235">
        <v>134543</v>
      </c>
      <c r="E72" s="236">
        <v>134736</v>
      </c>
      <c r="F72" s="236">
        <v>136925</v>
      </c>
      <c r="G72" s="236">
        <v>134524</v>
      </c>
      <c r="H72" s="140">
        <v>134513</v>
      </c>
      <c r="I72" s="115">
        <v>30</v>
      </c>
      <c r="J72" s="116">
        <v>2.2302677064670328E-2</v>
      </c>
    </row>
    <row r="73" spans="1:12" s="110" customFormat="1" ht="12" customHeight="1" x14ac:dyDescent="0.2">
      <c r="A73" s="118"/>
      <c r="B73" s="119" t="s">
        <v>182</v>
      </c>
      <c r="C73" s="113">
        <v>29.017162332557785</v>
      </c>
      <c r="D73" s="115">
        <v>55000</v>
      </c>
      <c r="E73" s="114">
        <v>55090</v>
      </c>
      <c r="F73" s="114">
        <v>55036</v>
      </c>
      <c r="G73" s="114">
        <v>54390</v>
      </c>
      <c r="H73" s="140">
        <v>53952</v>
      </c>
      <c r="I73" s="115">
        <v>1048</v>
      </c>
      <c r="J73" s="116">
        <v>1.9424673784104389</v>
      </c>
    </row>
    <row r="74" spans="1:12" s="110" customFormat="1" ht="12" customHeight="1" x14ac:dyDescent="0.2">
      <c r="A74" s="118" t="s">
        <v>113</v>
      </c>
      <c r="B74" s="119" t="s">
        <v>116</v>
      </c>
      <c r="C74" s="113">
        <v>88.690692877078021</v>
      </c>
      <c r="D74" s="115">
        <v>168107</v>
      </c>
      <c r="E74" s="114">
        <v>169028</v>
      </c>
      <c r="F74" s="114">
        <v>169995</v>
      </c>
      <c r="G74" s="114">
        <v>167681</v>
      </c>
      <c r="H74" s="140">
        <v>167868</v>
      </c>
      <c r="I74" s="115">
        <v>239</v>
      </c>
      <c r="J74" s="116">
        <v>0.14237376986680012</v>
      </c>
    </row>
    <row r="75" spans="1:12" s="110" customFormat="1" ht="12" customHeight="1" x14ac:dyDescent="0.2">
      <c r="A75" s="142"/>
      <c r="B75" s="124" t="s">
        <v>117</v>
      </c>
      <c r="C75" s="125">
        <v>11.268155510886711</v>
      </c>
      <c r="D75" s="143">
        <v>21358</v>
      </c>
      <c r="E75" s="144">
        <v>20721</v>
      </c>
      <c r="F75" s="144">
        <v>21890</v>
      </c>
      <c r="G75" s="144">
        <v>21152</v>
      </c>
      <c r="H75" s="145">
        <v>20533</v>
      </c>
      <c r="I75" s="143">
        <v>825</v>
      </c>
      <c r="J75" s="146">
        <v>4.0179223688696242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151527</v>
      </c>
      <c r="G11" s="114">
        <v>151761</v>
      </c>
      <c r="H11" s="114">
        <v>154589</v>
      </c>
      <c r="I11" s="114">
        <v>151478</v>
      </c>
      <c r="J11" s="140">
        <v>150725</v>
      </c>
      <c r="K11" s="114">
        <v>802</v>
      </c>
      <c r="L11" s="116">
        <v>0.53209487477193562</v>
      </c>
    </row>
    <row r="12" spans="1:17" s="110" customFormat="1" ht="24.95" customHeight="1" x14ac:dyDescent="0.2">
      <c r="A12" s="606" t="s">
        <v>185</v>
      </c>
      <c r="B12" s="607"/>
      <c r="C12" s="607"/>
      <c r="D12" s="608"/>
      <c r="E12" s="113">
        <v>53.218898282154335</v>
      </c>
      <c r="F12" s="115">
        <v>80641</v>
      </c>
      <c r="G12" s="114">
        <v>80463</v>
      </c>
      <c r="H12" s="114">
        <v>82821</v>
      </c>
      <c r="I12" s="114">
        <v>81090</v>
      </c>
      <c r="J12" s="140">
        <v>80421</v>
      </c>
      <c r="K12" s="114">
        <v>220</v>
      </c>
      <c r="L12" s="116">
        <v>0.27356038845575159</v>
      </c>
    </row>
    <row r="13" spans="1:17" s="110" customFormat="1" ht="15" customHeight="1" x14ac:dyDescent="0.2">
      <c r="A13" s="120"/>
      <c r="B13" s="609" t="s">
        <v>107</v>
      </c>
      <c r="C13" s="609"/>
      <c r="E13" s="113">
        <v>46.781101717845665</v>
      </c>
      <c r="F13" s="115">
        <v>70886</v>
      </c>
      <c r="G13" s="114">
        <v>71298</v>
      </c>
      <c r="H13" s="114">
        <v>71768</v>
      </c>
      <c r="I13" s="114">
        <v>70388</v>
      </c>
      <c r="J13" s="140">
        <v>70304</v>
      </c>
      <c r="K13" s="114">
        <v>582</v>
      </c>
      <c r="L13" s="116">
        <v>0.82783340919435588</v>
      </c>
    </row>
    <row r="14" spans="1:17" s="110" customFormat="1" ht="24.95" customHeight="1" x14ac:dyDescent="0.2">
      <c r="A14" s="606" t="s">
        <v>186</v>
      </c>
      <c r="B14" s="607"/>
      <c r="C14" s="607"/>
      <c r="D14" s="608"/>
      <c r="E14" s="113">
        <v>10.320272954654946</v>
      </c>
      <c r="F14" s="115">
        <v>15638</v>
      </c>
      <c r="G14" s="114">
        <v>16211</v>
      </c>
      <c r="H14" s="114">
        <v>17004</v>
      </c>
      <c r="I14" s="114">
        <v>15538</v>
      </c>
      <c r="J14" s="140">
        <v>15795</v>
      </c>
      <c r="K14" s="114">
        <v>-157</v>
      </c>
      <c r="L14" s="116">
        <v>-0.99398543842988285</v>
      </c>
    </row>
    <row r="15" spans="1:17" s="110" customFormat="1" ht="15" customHeight="1" x14ac:dyDescent="0.2">
      <c r="A15" s="120"/>
      <c r="B15" s="119"/>
      <c r="C15" s="258" t="s">
        <v>106</v>
      </c>
      <c r="E15" s="113">
        <v>56.369100908044508</v>
      </c>
      <c r="F15" s="115">
        <v>8815</v>
      </c>
      <c r="G15" s="114">
        <v>9104</v>
      </c>
      <c r="H15" s="114">
        <v>9632</v>
      </c>
      <c r="I15" s="114">
        <v>8807</v>
      </c>
      <c r="J15" s="140">
        <v>8869</v>
      </c>
      <c r="K15" s="114">
        <v>-54</v>
      </c>
      <c r="L15" s="116">
        <v>-0.60886232946217156</v>
      </c>
    </row>
    <row r="16" spans="1:17" s="110" customFormat="1" ht="15" customHeight="1" x14ac:dyDescent="0.2">
      <c r="A16" s="120"/>
      <c r="B16" s="119"/>
      <c r="C16" s="258" t="s">
        <v>107</v>
      </c>
      <c r="E16" s="113">
        <v>43.630899091955492</v>
      </c>
      <c r="F16" s="115">
        <v>6823</v>
      </c>
      <c r="G16" s="114">
        <v>7107</v>
      </c>
      <c r="H16" s="114">
        <v>7372</v>
      </c>
      <c r="I16" s="114">
        <v>6731</v>
      </c>
      <c r="J16" s="140">
        <v>6926</v>
      </c>
      <c r="K16" s="114">
        <v>-103</v>
      </c>
      <c r="L16" s="116">
        <v>-1.4871498700548658</v>
      </c>
    </row>
    <row r="17" spans="1:12" s="110" customFormat="1" ht="15" customHeight="1" x14ac:dyDescent="0.2">
      <c r="A17" s="120"/>
      <c r="B17" s="121" t="s">
        <v>109</v>
      </c>
      <c r="C17" s="258"/>
      <c r="E17" s="113">
        <v>66.618490434048056</v>
      </c>
      <c r="F17" s="115">
        <v>100945</v>
      </c>
      <c r="G17" s="114">
        <v>100948</v>
      </c>
      <c r="H17" s="114">
        <v>102914</v>
      </c>
      <c r="I17" s="114">
        <v>101985</v>
      </c>
      <c r="J17" s="140">
        <v>101609</v>
      </c>
      <c r="K17" s="114">
        <v>-664</v>
      </c>
      <c r="L17" s="116">
        <v>-0.65348541959865758</v>
      </c>
    </row>
    <row r="18" spans="1:12" s="110" customFormat="1" ht="15" customHeight="1" x14ac:dyDescent="0.2">
      <c r="A18" s="120"/>
      <c r="B18" s="119"/>
      <c r="C18" s="258" t="s">
        <v>106</v>
      </c>
      <c r="E18" s="113">
        <v>53.636138491257618</v>
      </c>
      <c r="F18" s="115">
        <v>54143</v>
      </c>
      <c r="G18" s="114">
        <v>53865</v>
      </c>
      <c r="H18" s="114">
        <v>55466</v>
      </c>
      <c r="I18" s="114">
        <v>54953</v>
      </c>
      <c r="J18" s="140">
        <v>54596</v>
      </c>
      <c r="K18" s="114">
        <v>-453</v>
      </c>
      <c r="L18" s="116">
        <v>-0.82973111583266168</v>
      </c>
    </row>
    <row r="19" spans="1:12" s="110" customFormat="1" ht="15" customHeight="1" x14ac:dyDescent="0.2">
      <c r="A19" s="120"/>
      <c r="B19" s="119"/>
      <c r="C19" s="258" t="s">
        <v>107</v>
      </c>
      <c r="E19" s="113">
        <v>46.363861508742382</v>
      </c>
      <c r="F19" s="115">
        <v>46802</v>
      </c>
      <c r="G19" s="114">
        <v>47083</v>
      </c>
      <c r="H19" s="114">
        <v>47448</v>
      </c>
      <c r="I19" s="114">
        <v>47032</v>
      </c>
      <c r="J19" s="140">
        <v>47013</v>
      </c>
      <c r="K19" s="114">
        <v>-211</v>
      </c>
      <c r="L19" s="116">
        <v>-0.44881203071490866</v>
      </c>
    </row>
    <row r="20" spans="1:12" s="110" customFormat="1" ht="15" customHeight="1" x14ac:dyDescent="0.2">
      <c r="A20" s="120"/>
      <c r="B20" s="121" t="s">
        <v>110</v>
      </c>
      <c r="C20" s="258"/>
      <c r="E20" s="113">
        <v>21.770377556475083</v>
      </c>
      <c r="F20" s="115">
        <v>32988</v>
      </c>
      <c r="G20" s="114">
        <v>32663</v>
      </c>
      <c r="H20" s="114">
        <v>32770</v>
      </c>
      <c r="I20" s="114">
        <v>32127</v>
      </c>
      <c r="J20" s="140">
        <v>31589</v>
      </c>
      <c r="K20" s="114">
        <v>1399</v>
      </c>
      <c r="L20" s="116">
        <v>4.42875684573744</v>
      </c>
    </row>
    <row r="21" spans="1:12" s="110" customFormat="1" ht="15" customHeight="1" x14ac:dyDescent="0.2">
      <c r="A21" s="120"/>
      <c r="B21" s="119"/>
      <c r="C21" s="258" t="s">
        <v>106</v>
      </c>
      <c r="E21" s="113">
        <v>50.097004971504788</v>
      </c>
      <c r="F21" s="115">
        <v>16526</v>
      </c>
      <c r="G21" s="114">
        <v>16351</v>
      </c>
      <c r="H21" s="114">
        <v>16594</v>
      </c>
      <c r="I21" s="114">
        <v>16229</v>
      </c>
      <c r="J21" s="140">
        <v>15903</v>
      </c>
      <c r="K21" s="114">
        <v>623</v>
      </c>
      <c r="L21" s="116">
        <v>3.9174998427969565</v>
      </c>
    </row>
    <row r="22" spans="1:12" s="110" customFormat="1" ht="15" customHeight="1" x14ac:dyDescent="0.2">
      <c r="A22" s="120"/>
      <c r="B22" s="119"/>
      <c r="C22" s="258" t="s">
        <v>107</v>
      </c>
      <c r="E22" s="113">
        <v>49.902995028495212</v>
      </c>
      <c r="F22" s="115">
        <v>16462</v>
      </c>
      <c r="G22" s="114">
        <v>16312</v>
      </c>
      <c r="H22" s="114">
        <v>16176</v>
      </c>
      <c r="I22" s="114">
        <v>15898</v>
      </c>
      <c r="J22" s="140">
        <v>15686</v>
      </c>
      <c r="K22" s="114">
        <v>776</v>
      </c>
      <c r="L22" s="116">
        <v>4.9470865740150449</v>
      </c>
    </row>
    <row r="23" spans="1:12" s="110" customFormat="1" ht="15" customHeight="1" x14ac:dyDescent="0.2">
      <c r="A23" s="120"/>
      <c r="B23" s="121" t="s">
        <v>111</v>
      </c>
      <c r="C23" s="258"/>
      <c r="E23" s="113">
        <v>1.290859054821913</v>
      </c>
      <c r="F23" s="115">
        <v>1956</v>
      </c>
      <c r="G23" s="114">
        <v>1939</v>
      </c>
      <c r="H23" s="114">
        <v>1901</v>
      </c>
      <c r="I23" s="114">
        <v>1828</v>
      </c>
      <c r="J23" s="140">
        <v>1732</v>
      </c>
      <c r="K23" s="114">
        <v>224</v>
      </c>
      <c r="L23" s="116">
        <v>12.933025404157044</v>
      </c>
    </row>
    <row r="24" spans="1:12" s="110" customFormat="1" ht="15" customHeight="1" x14ac:dyDescent="0.2">
      <c r="A24" s="120"/>
      <c r="B24" s="119"/>
      <c r="C24" s="258" t="s">
        <v>106</v>
      </c>
      <c r="E24" s="113">
        <v>59.151329243353786</v>
      </c>
      <c r="F24" s="115">
        <v>1157</v>
      </c>
      <c r="G24" s="114">
        <v>1143</v>
      </c>
      <c r="H24" s="114">
        <v>1129</v>
      </c>
      <c r="I24" s="114">
        <v>1101</v>
      </c>
      <c r="J24" s="140">
        <v>1053</v>
      </c>
      <c r="K24" s="114">
        <v>104</v>
      </c>
      <c r="L24" s="116">
        <v>9.8765432098765427</v>
      </c>
    </row>
    <row r="25" spans="1:12" s="110" customFormat="1" ht="15" customHeight="1" x14ac:dyDescent="0.2">
      <c r="A25" s="120"/>
      <c r="B25" s="119"/>
      <c r="C25" s="258" t="s">
        <v>107</v>
      </c>
      <c r="E25" s="113">
        <v>40.848670756646214</v>
      </c>
      <c r="F25" s="115">
        <v>799</v>
      </c>
      <c r="G25" s="114">
        <v>796</v>
      </c>
      <c r="H25" s="114">
        <v>772</v>
      </c>
      <c r="I25" s="114">
        <v>727</v>
      </c>
      <c r="J25" s="140">
        <v>679</v>
      </c>
      <c r="K25" s="114">
        <v>120</v>
      </c>
      <c r="L25" s="116">
        <v>17.673048600883654</v>
      </c>
    </row>
    <row r="26" spans="1:12" s="110" customFormat="1" ht="15" customHeight="1" x14ac:dyDescent="0.2">
      <c r="A26" s="120"/>
      <c r="C26" s="121" t="s">
        <v>187</v>
      </c>
      <c r="D26" s="110" t="s">
        <v>188</v>
      </c>
      <c r="E26" s="113">
        <v>0.34515300903469348</v>
      </c>
      <c r="F26" s="115">
        <v>523</v>
      </c>
      <c r="G26" s="114">
        <v>519</v>
      </c>
      <c r="H26" s="114">
        <v>519</v>
      </c>
      <c r="I26" s="114">
        <v>466</v>
      </c>
      <c r="J26" s="140">
        <v>410</v>
      </c>
      <c r="K26" s="114">
        <v>113</v>
      </c>
      <c r="L26" s="116">
        <v>27.560975609756099</v>
      </c>
    </row>
    <row r="27" spans="1:12" s="110" customFormat="1" ht="15" customHeight="1" x14ac:dyDescent="0.2">
      <c r="A27" s="120"/>
      <c r="B27" s="119"/>
      <c r="D27" s="259" t="s">
        <v>106</v>
      </c>
      <c r="E27" s="113">
        <v>51.24282982791587</v>
      </c>
      <c r="F27" s="115">
        <v>268</v>
      </c>
      <c r="G27" s="114">
        <v>254</v>
      </c>
      <c r="H27" s="114">
        <v>247</v>
      </c>
      <c r="I27" s="114">
        <v>234</v>
      </c>
      <c r="J27" s="140">
        <v>213</v>
      </c>
      <c r="K27" s="114">
        <v>55</v>
      </c>
      <c r="L27" s="116">
        <v>25.821596244131456</v>
      </c>
    </row>
    <row r="28" spans="1:12" s="110" customFormat="1" ht="15" customHeight="1" x14ac:dyDescent="0.2">
      <c r="A28" s="120"/>
      <c r="B28" s="119"/>
      <c r="D28" s="259" t="s">
        <v>107</v>
      </c>
      <c r="E28" s="113">
        <v>48.75717017208413</v>
      </c>
      <c r="F28" s="115">
        <v>255</v>
      </c>
      <c r="G28" s="114">
        <v>265</v>
      </c>
      <c r="H28" s="114">
        <v>272</v>
      </c>
      <c r="I28" s="114">
        <v>232</v>
      </c>
      <c r="J28" s="140">
        <v>197</v>
      </c>
      <c r="K28" s="114">
        <v>58</v>
      </c>
      <c r="L28" s="116">
        <v>29.441624365482234</v>
      </c>
    </row>
    <row r="29" spans="1:12" s="110" customFormat="1" ht="24.95" customHeight="1" x14ac:dyDescent="0.2">
      <c r="A29" s="606" t="s">
        <v>189</v>
      </c>
      <c r="B29" s="607"/>
      <c r="C29" s="607"/>
      <c r="D29" s="608"/>
      <c r="E29" s="113">
        <v>85.59398655025177</v>
      </c>
      <c r="F29" s="115">
        <v>129698</v>
      </c>
      <c r="G29" s="114">
        <v>130582</v>
      </c>
      <c r="H29" s="114">
        <v>131859</v>
      </c>
      <c r="I29" s="114">
        <v>129626</v>
      </c>
      <c r="J29" s="140">
        <v>129713</v>
      </c>
      <c r="K29" s="114">
        <v>-15</v>
      </c>
      <c r="L29" s="116">
        <v>-1.1563991273041252E-2</v>
      </c>
    </row>
    <row r="30" spans="1:12" s="110" customFormat="1" ht="15" customHeight="1" x14ac:dyDescent="0.2">
      <c r="A30" s="120"/>
      <c r="B30" s="119"/>
      <c r="C30" s="258" t="s">
        <v>106</v>
      </c>
      <c r="E30" s="113">
        <v>50.648429428364352</v>
      </c>
      <c r="F30" s="115">
        <v>65690</v>
      </c>
      <c r="G30" s="114">
        <v>66114</v>
      </c>
      <c r="H30" s="114">
        <v>67185</v>
      </c>
      <c r="I30" s="114">
        <v>66073</v>
      </c>
      <c r="J30" s="140">
        <v>65992</v>
      </c>
      <c r="K30" s="114">
        <v>-302</v>
      </c>
      <c r="L30" s="116">
        <v>-0.45763122802763972</v>
      </c>
    </row>
    <row r="31" spans="1:12" s="110" customFormat="1" ht="15" customHeight="1" x14ac:dyDescent="0.2">
      <c r="A31" s="120"/>
      <c r="B31" s="119"/>
      <c r="C31" s="258" t="s">
        <v>107</v>
      </c>
      <c r="E31" s="113">
        <v>49.351570571635648</v>
      </c>
      <c r="F31" s="115">
        <v>64008</v>
      </c>
      <c r="G31" s="114">
        <v>64468</v>
      </c>
      <c r="H31" s="114">
        <v>64674</v>
      </c>
      <c r="I31" s="114">
        <v>63553</v>
      </c>
      <c r="J31" s="140">
        <v>63721</v>
      </c>
      <c r="K31" s="114">
        <v>287</v>
      </c>
      <c r="L31" s="116">
        <v>0.45040096671427005</v>
      </c>
    </row>
    <row r="32" spans="1:12" s="110" customFormat="1" ht="15" customHeight="1" x14ac:dyDescent="0.2">
      <c r="A32" s="120"/>
      <c r="B32" s="119" t="s">
        <v>117</v>
      </c>
      <c r="C32" s="258"/>
      <c r="E32" s="113">
        <v>14.368396391402193</v>
      </c>
      <c r="F32" s="115">
        <v>21772</v>
      </c>
      <c r="G32" s="114">
        <v>21120</v>
      </c>
      <c r="H32" s="114">
        <v>22668</v>
      </c>
      <c r="I32" s="114">
        <v>21787</v>
      </c>
      <c r="J32" s="140">
        <v>20949</v>
      </c>
      <c r="K32" s="114">
        <v>823</v>
      </c>
      <c r="L32" s="116">
        <v>3.9285884767769343</v>
      </c>
    </row>
    <row r="33" spans="1:12" s="110" customFormat="1" ht="15" customHeight="1" x14ac:dyDescent="0.2">
      <c r="A33" s="120"/>
      <c r="B33" s="119"/>
      <c r="C33" s="258" t="s">
        <v>106</v>
      </c>
      <c r="E33" s="113">
        <v>68.491640639353292</v>
      </c>
      <c r="F33" s="115">
        <v>14912</v>
      </c>
      <c r="G33" s="114">
        <v>14307</v>
      </c>
      <c r="H33" s="114">
        <v>15592</v>
      </c>
      <c r="I33" s="114">
        <v>14973</v>
      </c>
      <c r="J33" s="140">
        <v>14385</v>
      </c>
      <c r="K33" s="114">
        <v>527</v>
      </c>
      <c r="L33" s="116">
        <v>3.6635384080639555</v>
      </c>
    </row>
    <row r="34" spans="1:12" s="110" customFormat="1" ht="15" customHeight="1" x14ac:dyDescent="0.2">
      <c r="A34" s="120"/>
      <c r="B34" s="119"/>
      <c r="C34" s="258" t="s">
        <v>107</v>
      </c>
      <c r="E34" s="113">
        <v>31.508359360646701</v>
      </c>
      <c r="F34" s="115">
        <v>6860</v>
      </c>
      <c r="G34" s="114">
        <v>6813</v>
      </c>
      <c r="H34" s="114">
        <v>7076</v>
      </c>
      <c r="I34" s="114">
        <v>6814</v>
      </c>
      <c r="J34" s="140">
        <v>6564</v>
      </c>
      <c r="K34" s="114">
        <v>296</v>
      </c>
      <c r="L34" s="116">
        <v>4.5094454600853142</v>
      </c>
    </row>
    <row r="35" spans="1:12" s="110" customFormat="1" ht="24.95" customHeight="1" x14ac:dyDescent="0.2">
      <c r="A35" s="606" t="s">
        <v>190</v>
      </c>
      <c r="B35" s="607"/>
      <c r="C35" s="607"/>
      <c r="D35" s="608"/>
      <c r="E35" s="113">
        <v>69.161271588561775</v>
      </c>
      <c r="F35" s="115">
        <v>104798</v>
      </c>
      <c r="G35" s="114">
        <v>104874</v>
      </c>
      <c r="H35" s="114">
        <v>107840</v>
      </c>
      <c r="I35" s="114">
        <v>105326</v>
      </c>
      <c r="J35" s="140">
        <v>105024</v>
      </c>
      <c r="K35" s="114">
        <v>-226</v>
      </c>
      <c r="L35" s="116">
        <v>-0.21518890920170627</v>
      </c>
    </row>
    <row r="36" spans="1:12" s="110" customFormat="1" ht="15" customHeight="1" x14ac:dyDescent="0.2">
      <c r="A36" s="120"/>
      <c r="B36" s="119"/>
      <c r="C36" s="258" t="s">
        <v>106</v>
      </c>
      <c r="E36" s="113">
        <v>69.093875837325143</v>
      </c>
      <c r="F36" s="115">
        <v>72409</v>
      </c>
      <c r="G36" s="114">
        <v>72281</v>
      </c>
      <c r="H36" s="114">
        <v>74574</v>
      </c>
      <c r="I36" s="114">
        <v>73054</v>
      </c>
      <c r="J36" s="140">
        <v>72699</v>
      </c>
      <c r="K36" s="114">
        <v>-290</v>
      </c>
      <c r="L36" s="116">
        <v>-0.39890507434765266</v>
      </c>
    </row>
    <row r="37" spans="1:12" s="110" customFormat="1" ht="15" customHeight="1" x14ac:dyDescent="0.2">
      <c r="A37" s="120"/>
      <c r="B37" s="119"/>
      <c r="C37" s="258" t="s">
        <v>107</v>
      </c>
      <c r="E37" s="113">
        <v>30.90612416267486</v>
      </c>
      <c r="F37" s="115">
        <v>32389</v>
      </c>
      <c r="G37" s="114">
        <v>32593</v>
      </c>
      <c r="H37" s="114">
        <v>33266</v>
      </c>
      <c r="I37" s="114">
        <v>32272</v>
      </c>
      <c r="J37" s="140">
        <v>32325</v>
      </c>
      <c r="K37" s="114">
        <v>64</v>
      </c>
      <c r="L37" s="116">
        <v>0.19798917246713071</v>
      </c>
    </row>
    <row r="38" spans="1:12" s="110" customFormat="1" ht="15" customHeight="1" x14ac:dyDescent="0.2">
      <c r="A38" s="120"/>
      <c r="B38" s="119" t="s">
        <v>182</v>
      </c>
      <c r="C38" s="258"/>
      <c r="E38" s="113">
        <v>30.838728411438225</v>
      </c>
      <c r="F38" s="115">
        <v>46729</v>
      </c>
      <c r="G38" s="114">
        <v>46887</v>
      </c>
      <c r="H38" s="114">
        <v>46749</v>
      </c>
      <c r="I38" s="114">
        <v>46152</v>
      </c>
      <c r="J38" s="140">
        <v>45701</v>
      </c>
      <c r="K38" s="114">
        <v>1028</v>
      </c>
      <c r="L38" s="116">
        <v>2.2494037329598915</v>
      </c>
    </row>
    <row r="39" spans="1:12" s="110" customFormat="1" ht="15" customHeight="1" x14ac:dyDescent="0.2">
      <c r="A39" s="120"/>
      <c r="B39" s="119"/>
      <c r="C39" s="258" t="s">
        <v>106</v>
      </c>
      <c r="E39" s="113">
        <v>17.616469430118343</v>
      </c>
      <c r="F39" s="115">
        <v>8232</v>
      </c>
      <c r="G39" s="114">
        <v>8182</v>
      </c>
      <c r="H39" s="114">
        <v>8247</v>
      </c>
      <c r="I39" s="114">
        <v>8036</v>
      </c>
      <c r="J39" s="140">
        <v>7722</v>
      </c>
      <c r="K39" s="114">
        <v>510</v>
      </c>
      <c r="L39" s="116">
        <v>6.6045066045066045</v>
      </c>
    </row>
    <row r="40" spans="1:12" s="110" customFormat="1" ht="15" customHeight="1" x14ac:dyDescent="0.2">
      <c r="A40" s="120"/>
      <c r="B40" s="119"/>
      <c r="C40" s="258" t="s">
        <v>107</v>
      </c>
      <c r="E40" s="113">
        <v>82.383530569881657</v>
      </c>
      <c r="F40" s="115">
        <v>38497</v>
      </c>
      <c r="G40" s="114">
        <v>38705</v>
      </c>
      <c r="H40" s="114">
        <v>38502</v>
      </c>
      <c r="I40" s="114">
        <v>38116</v>
      </c>
      <c r="J40" s="140">
        <v>37979</v>
      </c>
      <c r="K40" s="114">
        <v>518</v>
      </c>
      <c r="L40" s="116">
        <v>1.3639116353774454</v>
      </c>
    </row>
    <row r="41" spans="1:12" s="110" customFormat="1" ht="24.75" customHeight="1" x14ac:dyDescent="0.2">
      <c r="A41" s="606" t="s">
        <v>518</v>
      </c>
      <c r="B41" s="607"/>
      <c r="C41" s="607"/>
      <c r="D41" s="608"/>
      <c r="E41" s="113">
        <v>4.8783385139282105</v>
      </c>
      <c r="F41" s="115">
        <v>7392</v>
      </c>
      <c r="G41" s="114">
        <v>8074</v>
      </c>
      <c r="H41" s="114">
        <v>8176</v>
      </c>
      <c r="I41" s="114">
        <v>6428</v>
      </c>
      <c r="J41" s="140">
        <v>7367</v>
      </c>
      <c r="K41" s="114">
        <v>25</v>
      </c>
      <c r="L41" s="116">
        <v>0.3393511605809692</v>
      </c>
    </row>
    <row r="42" spans="1:12" s="110" customFormat="1" ht="15" customHeight="1" x14ac:dyDescent="0.2">
      <c r="A42" s="120"/>
      <c r="B42" s="119"/>
      <c r="C42" s="258" t="s">
        <v>106</v>
      </c>
      <c r="E42" s="113">
        <v>55.85768398268398</v>
      </c>
      <c r="F42" s="115">
        <v>4129</v>
      </c>
      <c r="G42" s="114">
        <v>4624</v>
      </c>
      <c r="H42" s="114">
        <v>4693</v>
      </c>
      <c r="I42" s="114">
        <v>3673</v>
      </c>
      <c r="J42" s="140">
        <v>4163</v>
      </c>
      <c r="K42" s="114">
        <v>-34</v>
      </c>
      <c r="L42" s="116">
        <v>-0.81671871246697092</v>
      </c>
    </row>
    <row r="43" spans="1:12" s="110" customFormat="1" ht="15" customHeight="1" x14ac:dyDescent="0.2">
      <c r="A43" s="123"/>
      <c r="B43" s="124"/>
      <c r="C43" s="260" t="s">
        <v>107</v>
      </c>
      <c r="D43" s="261"/>
      <c r="E43" s="125">
        <v>44.14231601731602</v>
      </c>
      <c r="F43" s="143">
        <v>3263</v>
      </c>
      <c r="G43" s="144">
        <v>3450</v>
      </c>
      <c r="H43" s="144">
        <v>3483</v>
      </c>
      <c r="I43" s="144">
        <v>2755</v>
      </c>
      <c r="J43" s="145">
        <v>3204</v>
      </c>
      <c r="K43" s="144">
        <v>59</v>
      </c>
      <c r="L43" s="146">
        <v>1.8414481897627966</v>
      </c>
    </row>
    <row r="44" spans="1:12" s="110" customFormat="1" ht="45.75" customHeight="1" x14ac:dyDescent="0.2">
      <c r="A44" s="606" t="s">
        <v>191</v>
      </c>
      <c r="B44" s="607"/>
      <c r="C44" s="607"/>
      <c r="D44" s="608"/>
      <c r="E44" s="113">
        <v>0.97276392986068494</v>
      </c>
      <c r="F44" s="115">
        <v>1474</v>
      </c>
      <c r="G44" s="114">
        <v>1488</v>
      </c>
      <c r="H44" s="114">
        <v>1500</v>
      </c>
      <c r="I44" s="114">
        <v>1488</v>
      </c>
      <c r="J44" s="140">
        <v>1514</v>
      </c>
      <c r="K44" s="114">
        <v>-40</v>
      </c>
      <c r="L44" s="116">
        <v>-2.6420079260237781</v>
      </c>
    </row>
    <row r="45" spans="1:12" s="110" customFormat="1" ht="15" customHeight="1" x14ac:dyDescent="0.2">
      <c r="A45" s="120"/>
      <c r="B45" s="119"/>
      <c r="C45" s="258" t="s">
        <v>106</v>
      </c>
      <c r="E45" s="113">
        <v>59.565807327001359</v>
      </c>
      <c r="F45" s="115">
        <v>878</v>
      </c>
      <c r="G45" s="114">
        <v>886</v>
      </c>
      <c r="H45" s="114">
        <v>893</v>
      </c>
      <c r="I45" s="114">
        <v>886</v>
      </c>
      <c r="J45" s="140">
        <v>901</v>
      </c>
      <c r="K45" s="114">
        <v>-23</v>
      </c>
      <c r="L45" s="116">
        <v>-2.5527192008879025</v>
      </c>
    </row>
    <row r="46" spans="1:12" s="110" customFormat="1" ht="15" customHeight="1" x14ac:dyDescent="0.2">
      <c r="A46" s="123"/>
      <c r="B46" s="124"/>
      <c r="C46" s="260" t="s">
        <v>107</v>
      </c>
      <c r="D46" s="261"/>
      <c r="E46" s="125">
        <v>40.434192672998641</v>
      </c>
      <c r="F46" s="143">
        <v>596</v>
      </c>
      <c r="G46" s="144">
        <v>602</v>
      </c>
      <c r="H46" s="144">
        <v>607</v>
      </c>
      <c r="I46" s="144">
        <v>602</v>
      </c>
      <c r="J46" s="145">
        <v>613</v>
      </c>
      <c r="K46" s="144">
        <v>-17</v>
      </c>
      <c r="L46" s="146">
        <v>-2.7732463295269167</v>
      </c>
    </row>
    <row r="47" spans="1:12" s="110" customFormat="1" ht="39" customHeight="1" x14ac:dyDescent="0.2">
      <c r="A47" s="606" t="s">
        <v>519</v>
      </c>
      <c r="B47" s="610"/>
      <c r="C47" s="610"/>
      <c r="D47" s="611"/>
      <c r="E47" s="113">
        <v>0.19072508529832968</v>
      </c>
      <c r="F47" s="115">
        <v>289</v>
      </c>
      <c r="G47" s="114">
        <v>307</v>
      </c>
      <c r="H47" s="114">
        <v>287</v>
      </c>
      <c r="I47" s="114">
        <v>301</v>
      </c>
      <c r="J47" s="140">
        <v>328</v>
      </c>
      <c r="K47" s="114">
        <v>-39</v>
      </c>
      <c r="L47" s="116">
        <v>-11.890243902439025</v>
      </c>
    </row>
    <row r="48" spans="1:12" s="110" customFormat="1" ht="15" customHeight="1" x14ac:dyDescent="0.2">
      <c r="A48" s="120"/>
      <c r="B48" s="119"/>
      <c r="C48" s="258" t="s">
        <v>106</v>
      </c>
      <c r="E48" s="113">
        <v>40.13840830449827</v>
      </c>
      <c r="F48" s="115">
        <v>116</v>
      </c>
      <c r="G48" s="114">
        <v>117</v>
      </c>
      <c r="H48" s="114">
        <v>107</v>
      </c>
      <c r="I48" s="114">
        <v>105</v>
      </c>
      <c r="J48" s="140">
        <v>120</v>
      </c>
      <c r="K48" s="114">
        <v>-4</v>
      </c>
      <c r="L48" s="116">
        <v>-3.3333333333333335</v>
      </c>
    </row>
    <row r="49" spans="1:12" s="110" customFormat="1" ht="15" customHeight="1" x14ac:dyDescent="0.2">
      <c r="A49" s="123"/>
      <c r="B49" s="124"/>
      <c r="C49" s="260" t="s">
        <v>107</v>
      </c>
      <c r="D49" s="261"/>
      <c r="E49" s="125">
        <v>59.86159169550173</v>
      </c>
      <c r="F49" s="143">
        <v>173</v>
      </c>
      <c r="G49" s="144">
        <v>190</v>
      </c>
      <c r="H49" s="144">
        <v>180</v>
      </c>
      <c r="I49" s="144">
        <v>196</v>
      </c>
      <c r="J49" s="145">
        <v>208</v>
      </c>
      <c r="K49" s="144">
        <v>-35</v>
      </c>
      <c r="L49" s="146">
        <v>-16.826923076923077</v>
      </c>
    </row>
    <row r="50" spans="1:12" s="110" customFormat="1" ht="24.95" customHeight="1" x14ac:dyDescent="0.2">
      <c r="A50" s="612" t="s">
        <v>192</v>
      </c>
      <c r="B50" s="613"/>
      <c r="C50" s="613"/>
      <c r="D50" s="614"/>
      <c r="E50" s="262">
        <v>14.302401552198617</v>
      </c>
      <c r="F50" s="263">
        <v>21672</v>
      </c>
      <c r="G50" s="264">
        <v>22274</v>
      </c>
      <c r="H50" s="264">
        <v>23007</v>
      </c>
      <c r="I50" s="264">
        <v>21543</v>
      </c>
      <c r="J50" s="265">
        <v>21437</v>
      </c>
      <c r="K50" s="263">
        <v>235</v>
      </c>
      <c r="L50" s="266">
        <v>1.0962354807109205</v>
      </c>
    </row>
    <row r="51" spans="1:12" s="110" customFormat="1" ht="15" customHeight="1" x14ac:dyDescent="0.2">
      <c r="A51" s="120"/>
      <c r="B51" s="119"/>
      <c r="C51" s="258" t="s">
        <v>106</v>
      </c>
      <c r="E51" s="113">
        <v>57.475083056478404</v>
      </c>
      <c r="F51" s="115">
        <v>12456</v>
      </c>
      <c r="G51" s="114">
        <v>12663</v>
      </c>
      <c r="H51" s="114">
        <v>13254</v>
      </c>
      <c r="I51" s="114">
        <v>12444</v>
      </c>
      <c r="J51" s="140">
        <v>12263</v>
      </c>
      <c r="K51" s="114">
        <v>193</v>
      </c>
      <c r="L51" s="116">
        <v>1.5738400065236891</v>
      </c>
    </row>
    <row r="52" spans="1:12" s="110" customFormat="1" ht="15" customHeight="1" x14ac:dyDescent="0.2">
      <c r="A52" s="120"/>
      <c r="B52" s="119"/>
      <c r="C52" s="258" t="s">
        <v>107</v>
      </c>
      <c r="E52" s="113">
        <v>42.524916943521596</v>
      </c>
      <c r="F52" s="115">
        <v>9216</v>
      </c>
      <c r="G52" s="114">
        <v>9611</v>
      </c>
      <c r="H52" s="114">
        <v>9753</v>
      </c>
      <c r="I52" s="114">
        <v>9099</v>
      </c>
      <c r="J52" s="140">
        <v>9174</v>
      </c>
      <c r="K52" s="114">
        <v>42</v>
      </c>
      <c r="L52" s="116">
        <v>0.45781556572923482</v>
      </c>
    </row>
    <row r="53" spans="1:12" s="110" customFormat="1" ht="15" customHeight="1" x14ac:dyDescent="0.2">
      <c r="A53" s="120"/>
      <c r="B53" s="119"/>
      <c r="C53" s="258" t="s">
        <v>187</v>
      </c>
      <c r="D53" s="110" t="s">
        <v>193</v>
      </c>
      <c r="E53" s="113">
        <v>24.00793650793651</v>
      </c>
      <c r="F53" s="115">
        <v>5203</v>
      </c>
      <c r="G53" s="114">
        <v>5909</v>
      </c>
      <c r="H53" s="114">
        <v>6007</v>
      </c>
      <c r="I53" s="114">
        <v>4533</v>
      </c>
      <c r="J53" s="140">
        <v>5039</v>
      </c>
      <c r="K53" s="114">
        <v>164</v>
      </c>
      <c r="L53" s="116">
        <v>3.2546140107164119</v>
      </c>
    </row>
    <row r="54" spans="1:12" s="110" customFormat="1" ht="15" customHeight="1" x14ac:dyDescent="0.2">
      <c r="A54" s="120"/>
      <c r="B54" s="119"/>
      <c r="D54" s="267" t="s">
        <v>194</v>
      </c>
      <c r="E54" s="113">
        <v>58.389390736113782</v>
      </c>
      <c r="F54" s="115">
        <v>3038</v>
      </c>
      <c r="G54" s="114">
        <v>3447</v>
      </c>
      <c r="H54" s="114">
        <v>3565</v>
      </c>
      <c r="I54" s="114">
        <v>2701</v>
      </c>
      <c r="J54" s="140">
        <v>2946</v>
      </c>
      <c r="K54" s="114">
        <v>92</v>
      </c>
      <c r="L54" s="116">
        <v>3.1228784792939579</v>
      </c>
    </row>
    <row r="55" spans="1:12" s="110" customFormat="1" ht="15" customHeight="1" x14ac:dyDescent="0.2">
      <c r="A55" s="120"/>
      <c r="B55" s="119"/>
      <c r="D55" s="267" t="s">
        <v>195</v>
      </c>
      <c r="E55" s="113">
        <v>41.610609263886218</v>
      </c>
      <c r="F55" s="115">
        <v>2165</v>
      </c>
      <c r="G55" s="114">
        <v>2462</v>
      </c>
      <c r="H55" s="114">
        <v>2442</v>
      </c>
      <c r="I55" s="114">
        <v>1832</v>
      </c>
      <c r="J55" s="140">
        <v>2093</v>
      </c>
      <c r="K55" s="114">
        <v>72</v>
      </c>
      <c r="L55" s="116">
        <v>3.4400382226469182</v>
      </c>
    </row>
    <row r="56" spans="1:12" s="110" customFormat="1" ht="15" customHeight="1" x14ac:dyDescent="0.2">
      <c r="A56" s="120"/>
      <c r="B56" s="119" t="s">
        <v>196</v>
      </c>
      <c r="C56" s="258"/>
      <c r="E56" s="113">
        <v>66.011337913375172</v>
      </c>
      <c r="F56" s="115">
        <v>100025</v>
      </c>
      <c r="G56" s="114">
        <v>99988</v>
      </c>
      <c r="H56" s="114">
        <v>101093</v>
      </c>
      <c r="I56" s="114">
        <v>100213</v>
      </c>
      <c r="J56" s="140">
        <v>100027</v>
      </c>
      <c r="K56" s="114">
        <v>-2</v>
      </c>
      <c r="L56" s="116">
        <v>-1.9994601457606447E-3</v>
      </c>
    </row>
    <row r="57" spans="1:12" s="110" customFormat="1" ht="15" customHeight="1" x14ac:dyDescent="0.2">
      <c r="A57" s="120"/>
      <c r="B57" s="119"/>
      <c r="C57" s="258" t="s">
        <v>106</v>
      </c>
      <c r="E57" s="113">
        <v>51.599100224943761</v>
      </c>
      <c r="F57" s="115">
        <v>51612</v>
      </c>
      <c r="G57" s="114">
        <v>51559</v>
      </c>
      <c r="H57" s="114">
        <v>52485</v>
      </c>
      <c r="I57" s="114">
        <v>52007</v>
      </c>
      <c r="J57" s="140">
        <v>51803</v>
      </c>
      <c r="K57" s="114">
        <v>-191</v>
      </c>
      <c r="L57" s="116">
        <v>-0.3687045151825184</v>
      </c>
    </row>
    <row r="58" spans="1:12" s="110" customFormat="1" ht="15" customHeight="1" x14ac:dyDescent="0.2">
      <c r="A58" s="120"/>
      <c r="B58" s="119"/>
      <c r="C58" s="258" t="s">
        <v>107</v>
      </c>
      <c r="E58" s="113">
        <v>48.400899775056239</v>
      </c>
      <c r="F58" s="115">
        <v>48413</v>
      </c>
      <c r="G58" s="114">
        <v>48429</v>
      </c>
      <c r="H58" s="114">
        <v>48608</v>
      </c>
      <c r="I58" s="114">
        <v>48206</v>
      </c>
      <c r="J58" s="140">
        <v>48224</v>
      </c>
      <c r="K58" s="114">
        <v>189</v>
      </c>
      <c r="L58" s="116">
        <v>0.39192103516921034</v>
      </c>
    </row>
    <row r="59" spans="1:12" s="110" customFormat="1" ht="15" customHeight="1" x14ac:dyDescent="0.2">
      <c r="A59" s="120"/>
      <c r="B59" s="119"/>
      <c r="C59" s="258" t="s">
        <v>105</v>
      </c>
      <c r="D59" s="110" t="s">
        <v>197</v>
      </c>
      <c r="E59" s="113">
        <v>91.966008497875535</v>
      </c>
      <c r="F59" s="115">
        <v>91989</v>
      </c>
      <c r="G59" s="114">
        <v>91968</v>
      </c>
      <c r="H59" s="114">
        <v>92987</v>
      </c>
      <c r="I59" s="114">
        <v>92252</v>
      </c>
      <c r="J59" s="140">
        <v>92143</v>
      </c>
      <c r="K59" s="114">
        <v>-154</v>
      </c>
      <c r="L59" s="116">
        <v>-0.16713152382709484</v>
      </c>
    </row>
    <row r="60" spans="1:12" s="110" customFormat="1" ht="15" customHeight="1" x14ac:dyDescent="0.2">
      <c r="A60" s="120"/>
      <c r="B60" s="119"/>
      <c r="C60" s="258"/>
      <c r="D60" s="267" t="s">
        <v>198</v>
      </c>
      <c r="E60" s="113">
        <v>49.875528595810366</v>
      </c>
      <c r="F60" s="115">
        <v>45880</v>
      </c>
      <c r="G60" s="114">
        <v>45841</v>
      </c>
      <c r="H60" s="114">
        <v>46691</v>
      </c>
      <c r="I60" s="114">
        <v>46313</v>
      </c>
      <c r="J60" s="140">
        <v>46171</v>
      </c>
      <c r="K60" s="114">
        <v>-291</v>
      </c>
      <c r="L60" s="116">
        <v>-0.63026575122912654</v>
      </c>
    </row>
    <row r="61" spans="1:12" s="110" customFormat="1" ht="15" customHeight="1" x14ac:dyDescent="0.2">
      <c r="A61" s="120"/>
      <c r="B61" s="119"/>
      <c r="C61" s="258"/>
      <c r="D61" s="267" t="s">
        <v>199</v>
      </c>
      <c r="E61" s="113">
        <v>50.124471404189634</v>
      </c>
      <c r="F61" s="115">
        <v>46109</v>
      </c>
      <c r="G61" s="114">
        <v>46127</v>
      </c>
      <c r="H61" s="114">
        <v>46296</v>
      </c>
      <c r="I61" s="114">
        <v>45939</v>
      </c>
      <c r="J61" s="140">
        <v>45972</v>
      </c>
      <c r="K61" s="114">
        <v>137</v>
      </c>
      <c r="L61" s="116">
        <v>0.29800748281562689</v>
      </c>
    </row>
    <row r="62" spans="1:12" s="110" customFormat="1" ht="15" customHeight="1" x14ac:dyDescent="0.2">
      <c r="A62" s="120"/>
      <c r="B62" s="119"/>
      <c r="C62" s="258"/>
      <c r="D62" s="258" t="s">
        <v>200</v>
      </c>
      <c r="E62" s="113">
        <v>8.0339915021244686</v>
      </c>
      <c r="F62" s="115">
        <v>8036</v>
      </c>
      <c r="G62" s="114">
        <v>8020</v>
      </c>
      <c r="H62" s="114">
        <v>8106</v>
      </c>
      <c r="I62" s="114">
        <v>7961</v>
      </c>
      <c r="J62" s="140">
        <v>7884</v>
      </c>
      <c r="K62" s="114">
        <v>152</v>
      </c>
      <c r="L62" s="116">
        <v>1.9279553526128868</v>
      </c>
    </row>
    <row r="63" spans="1:12" s="110" customFormat="1" ht="15" customHeight="1" x14ac:dyDescent="0.2">
      <c r="A63" s="120"/>
      <c r="B63" s="119"/>
      <c r="C63" s="258"/>
      <c r="D63" s="267" t="s">
        <v>198</v>
      </c>
      <c r="E63" s="113">
        <v>71.329019412643106</v>
      </c>
      <c r="F63" s="115">
        <v>5732</v>
      </c>
      <c r="G63" s="114">
        <v>5718</v>
      </c>
      <c r="H63" s="114">
        <v>5794</v>
      </c>
      <c r="I63" s="114">
        <v>5694</v>
      </c>
      <c r="J63" s="140">
        <v>5632</v>
      </c>
      <c r="K63" s="114">
        <v>100</v>
      </c>
      <c r="L63" s="116">
        <v>1.7755681818181819</v>
      </c>
    </row>
    <row r="64" spans="1:12" s="110" customFormat="1" ht="15" customHeight="1" x14ac:dyDescent="0.2">
      <c r="A64" s="120"/>
      <c r="B64" s="119"/>
      <c r="C64" s="258"/>
      <c r="D64" s="267" t="s">
        <v>199</v>
      </c>
      <c r="E64" s="113">
        <v>28.670980587356894</v>
      </c>
      <c r="F64" s="115">
        <v>2304</v>
      </c>
      <c r="G64" s="114">
        <v>2302</v>
      </c>
      <c r="H64" s="114">
        <v>2312</v>
      </c>
      <c r="I64" s="114">
        <v>2267</v>
      </c>
      <c r="J64" s="140">
        <v>2252</v>
      </c>
      <c r="K64" s="114">
        <v>52</v>
      </c>
      <c r="L64" s="116">
        <v>2.3090586145648313</v>
      </c>
    </row>
    <row r="65" spans="1:12" s="110" customFormat="1" ht="15" customHeight="1" x14ac:dyDescent="0.2">
      <c r="A65" s="120"/>
      <c r="B65" s="119" t="s">
        <v>201</v>
      </c>
      <c r="C65" s="258"/>
      <c r="E65" s="113">
        <v>11.214503025863378</v>
      </c>
      <c r="F65" s="115">
        <v>16993</v>
      </c>
      <c r="G65" s="114">
        <v>16893</v>
      </c>
      <c r="H65" s="114">
        <v>16754</v>
      </c>
      <c r="I65" s="114">
        <v>16472</v>
      </c>
      <c r="J65" s="140">
        <v>16170</v>
      </c>
      <c r="K65" s="114">
        <v>823</v>
      </c>
      <c r="L65" s="116">
        <v>5.0896722325293755</v>
      </c>
    </row>
    <row r="66" spans="1:12" s="110" customFormat="1" ht="15" customHeight="1" x14ac:dyDescent="0.2">
      <c r="A66" s="120"/>
      <c r="B66" s="119"/>
      <c r="C66" s="258" t="s">
        <v>106</v>
      </c>
      <c r="E66" s="113">
        <v>51.497675513446715</v>
      </c>
      <c r="F66" s="115">
        <v>8751</v>
      </c>
      <c r="G66" s="114">
        <v>8702</v>
      </c>
      <c r="H66" s="114">
        <v>8651</v>
      </c>
      <c r="I66" s="114">
        <v>8490</v>
      </c>
      <c r="J66" s="140">
        <v>8354</v>
      </c>
      <c r="K66" s="114">
        <v>397</v>
      </c>
      <c r="L66" s="116">
        <v>4.7522145080201099</v>
      </c>
    </row>
    <row r="67" spans="1:12" s="110" customFormat="1" ht="15" customHeight="1" x14ac:dyDescent="0.2">
      <c r="A67" s="120"/>
      <c r="B67" s="119"/>
      <c r="C67" s="258" t="s">
        <v>107</v>
      </c>
      <c r="E67" s="113">
        <v>48.502324486553285</v>
      </c>
      <c r="F67" s="115">
        <v>8242</v>
      </c>
      <c r="G67" s="114">
        <v>8191</v>
      </c>
      <c r="H67" s="114">
        <v>8103</v>
      </c>
      <c r="I67" s="114">
        <v>7982</v>
      </c>
      <c r="J67" s="140">
        <v>7816</v>
      </c>
      <c r="K67" s="114">
        <v>426</v>
      </c>
      <c r="L67" s="116">
        <v>5.4503582395087005</v>
      </c>
    </row>
    <row r="68" spans="1:12" s="110" customFormat="1" ht="15" customHeight="1" x14ac:dyDescent="0.2">
      <c r="A68" s="120"/>
      <c r="B68" s="119"/>
      <c r="C68" s="258" t="s">
        <v>105</v>
      </c>
      <c r="D68" s="110" t="s">
        <v>202</v>
      </c>
      <c r="E68" s="113">
        <v>19.307950332489849</v>
      </c>
      <c r="F68" s="115">
        <v>3281</v>
      </c>
      <c r="G68" s="114">
        <v>3242</v>
      </c>
      <c r="H68" s="114">
        <v>3176</v>
      </c>
      <c r="I68" s="114">
        <v>3057</v>
      </c>
      <c r="J68" s="140">
        <v>2902</v>
      </c>
      <c r="K68" s="114">
        <v>379</v>
      </c>
      <c r="L68" s="116">
        <v>13.059958649207443</v>
      </c>
    </row>
    <row r="69" spans="1:12" s="110" customFormat="1" ht="15" customHeight="1" x14ac:dyDescent="0.2">
      <c r="A69" s="120"/>
      <c r="B69" s="119"/>
      <c r="C69" s="258"/>
      <c r="D69" s="267" t="s">
        <v>198</v>
      </c>
      <c r="E69" s="113">
        <v>50.594330996647365</v>
      </c>
      <c r="F69" s="115">
        <v>1660</v>
      </c>
      <c r="G69" s="114">
        <v>1638</v>
      </c>
      <c r="H69" s="114">
        <v>1617</v>
      </c>
      <c r="I69" s="114">
        <v>1545</v>
      </c>
      <c r="J69" s="140">
        <v>1477</v>
      </c>
      <c r="K69" s="114">
        <v>183</v>
      </c>
      <c r="L69" s="116">
        <v>12.389979688557888</v>
      </c>
    </row>
    <row r="70" spans="1:12" s="110" customFormat="1" ht="15" customHeight="1" x14ac:dyDescent="0.2">
      <c r="A70" s="120"/>
      <c r="B70" s="119"/>
      <c r="C70" s="258"/>
      <c r="D70" s="267" t="s">
        <v>199</v>
      </c>
      <c r="E70" s="113">
        <v>49.405669003352635</v>
      </c>
      <c r="F70" s="115">
        <v>1621</v>
      </c>
      <c r="G70" s="114">
        <v>1604</v>
      </c>
      <c r="H70" s="114">
        <v>1559</v>
      </c>
      <c r="I70" s="114">
        <v>1512</v>
      </c>
      <c r="J70" s="140">
        <v>1425</v>
      </c>
      <c r="K70" s="114">
        <v>196</v>
      </c>
      <c r="L70" s="116">
        <v>13.754385964912281</v>
      </c>
    </row>
    <row r="71" spans="1:12" s="110" customFormat="1" ht="15" customHeight="1" x14ac:dyDescent="0.2">
      <c r="A71" s="120"/>
      <c r="B71" s="119"/>
      <c r="C71" s="258"/>
      <c r="D71" s="110" t="s">
        <v>203</v>
      </c>
      <c r="E71" s="113">
        <v>73.500853292532213</v>
      </c>
      <c r="F71" s="115">
        <v>12490</v>
      </c>
      <c r="G71" s="114">
        <v>12443</v>
      </c>
      <c r="H71" s="114">
        <v>12377</v>
      </c>
      <c r="I71" s="114">
        <v>12225</v>
      </c>
      <c r="J71" s="140">
        <v>12113</v>
      </c>
      <c r="K71" s="114">
        <v>377</v>
      </c>
      <c r="L71" s="116">
        <v>3.1123586229670601</v>
      </c>
    </row>
    <row r="72" spans="1:12" s="110" customFormat="1" ht="15" customHeight="1" x14ac:dyDescent="0.2">
      <c r="A72" s="120"/>
      <c r="B72" s="119"/>
      <c r="C72" s="258"/>
      <c r="D72" s="267" t="s">
        <v>198</v>
      </c>
      <c r="E72" s="113">
        <v>51.345076060848676</v>
      </c>
      <c r="F72" s="115">
        <v>6413</v>
      </c>
      <c r="G72" s="114">
        <v>6400</v>
      </c>
      <c r="H72" s="114">
        <v>6358</v>
      </c>
      <c r="I72" s="114">
        <v>6275</v>
      </c>
      <c r="J72" s="140">
        <v>6237</v>
      </c>
      <c r="K72" s="114">
        <v>176</v>
      </c>
      <c r="L72" s="116">
        <v>2.821869488536155</v>
      </c>
    </row>
    <row r="73" spans="1:12" s="110" customFormat="1" ht="15" customHeight="1" x14ac:dyDescent="0.2">
      <c r="A73" s="120"/>
      <c r="B73" s="119"/>
      <c r="C73" s="258"/>
      <c r="D73" s="267" t="s">
        <v>199</v>
      </c>
      <c r="E73" s="113">
        <v>48.654923939151324</v>
      </c>
      <c r="F73" s="115">
        <v>6077</v>
      </c>
      <c r="G73" s="114">
        <v>6043</v>
      </c>
      <c r="H73" s="114">
        <v>6019</v>
      </c>
      <c r="I73" s="114">
        <v>5950</v>
      </c>
      <c r="J73" s="140">
        <v>5876</v>
      </c>
      <c r="K73" s="114">
        <v>201</v>
      </c>
      <c r="L73" s="116">
        <v>3.4206943498978899</v>
      </c>
    </row>
    <row r="74" spans="1:12" s="110" customFormat="1" ht="15" customHeight="1" x14ac:dyDescent="0.2">
      <c r="A74" s="120"/>
      <c r="B74" s="119"/>
      <c r="C74" s="258"/>
      <c r="D74" s="110" t="s">
        <v>204</v>
      </c>
      <c r="E74" s="113">
        <v>7.191196374977932</v>
      </c>
      <c r="F74" s="115">
        <v>1222</v>
      </c>
      <c r="G74" s="114">
        <v>1208</v>
      </c>
      <c r="H74" s="114">
        <v>1201</v>
      </c>
      <c r="I74" s="114">
        <v>1190</v>
      </c>
      <c r="J74" s="140">
        <v>1155</v>
      </c>
      <c r="K74" s="114">
        <v>67</v>
      </c>
      <c r="L74" s="116">
        <v>5.8008658008658012</v>
      </c>
    </row>
    <row r="75" spans="1:12" s="110" customFormat="1" ht="15" customHeight="1" x14ac:dyDescent="0.2">
      <c r="A75" s="120"/>
      <c r="B75" s="119"/>
      <c r="C75" s="258"/>
      <c r="D75" s="267" t="s">
        <v>198</v>
      </c>
      <c r="E75" s="113">
        <v>55.48281505728314</v>
      </c>
      <c r="F75" s="115">
        <v>678</v>
      </c>
      <c r="G75" s="114">
        <v>664</v>
      </c>
      <c r="H75" s="114">
        <v>676</v>
      </c>
      <c r="I75" s="114">
        <v>670</v>
      </c>
      <c r="J75" s="140">
        <v>640</v>
      </c>
      <c r="K75" s="114">
        <v>38</v>
      </c>
      <c r="L75" s="116">
        <v>5.9375</v>
      </c>
    </row>
    <row r="76" spans="1:12" s="110" customFormat="1" ht="15" customHeight="1" x14ac:dyDescent="0.2">
      <c r="A76" s="120"/>
      <c r="B76" s="119"/>
      <c r="C76" s="258"/>
      <c r="D76" s="267" t="s">
        <v>199</v>
      </c>
      <c r="E76" s="113">
        <v>44.51718494271686</v>
      </c>
      <c r="F76" s="115">
        <v>544</v>
      </c>
      <c r="G76" s="114">
        <v>544</v>
      </c>
      <c r="H76" s="114">
        <v>525</v>
      </c>
      <c r="I76" s="114">
        <v>520</v>
      </c>
      <c r="J76" s="140">
        <v>515</v>
      </c>
      <c r="K76" s="114">
        <v>29</v>
      </c>
      <c r="L76" s="116">
        <v>5.6310679611650487</v>
      </c>
    </row>
    <row r="77" spans="1:12" s="110" customFormat="1" ht="15" customHeight="1" x14ac:dyDescent="0.2">
      <c r="A77" s="533"/>
      <c r="B77" s="119" t="s">
        <v>205</v>
      </c>
      <c r="C77" s="268"/>
      <c r="D77" s="182"/>
      <c r="E77" s="113">
        <v>8.4717575085628312</v>
      </c>
      <c r="F77" s="115">
        <v>12837</v>
      </c>
      <c r="G77" s="114">
        <v>12606</v>
      </c>
      <c r="H77" s="114">
        <v>13735</v>
      </c>
      <c r="I77" s="114">
        <v>13250</v>
      </c>
      <c r="J77" s="140">
        <v>13091</v>
      </c>
      <c r="K77" s="114">
        <v>-254</v>
      </c>
      <c r="L77" s="116">
        <v>-1.940264303720113</v>
      </c>
    </row>
    <row r="78" spans="1:12" s="110" customFormat="1" ht="15" customHeight="1" x14ac:dyDescent="0.2">
      <c r="A78" s="120"/>
      <c r="B78" s="119"/>
      <c r="C78" s="268" t="s">
        <v>106</v>
      </c>
      <c r="D78" s="182"/>
      <c r="E78" s="113">
        <v>60.933239853548336</v>
      </c>
      <c r="F78" s="115">
        <v>7822</v>
      </c>
      <c r="G78" s="114">
        <v>7539</v>
      </c>
      <c r="H78" s="114">
        <v>8431</v>
      </c>
      <c r="I78" s="114">
        <v>8149</v>
      </c>
      <c r="J78" s="140">
        <v>8001</v>
      </c>
      <c r="K78" s="114">
        <v>-179</v>
      </c>
      <c r="L78" s="116">
        <v>-2.2372203474565677</v>
      </c>
    </row>
    <row r="79" spans="1:12" s="110" customFormat="1" ht="15" customHeight="1" x14ac:dyDescent="0.2">
      <c r="A79" s="123"/>
      <c r="B79" s="124"/>
      <c r="C79" s="260" t="s">
        <v>107</v>
      </c>
      <c r="D79" s="261"/>
      <c r="E79" s="125">
        <v>39.066760146451664</v>
      </c>
      <c r="F79" s="143">
        <v>5015</v>
      </c>
      <c r="G79" s="144">
        <v>5067</v>
      </c>
      <c r="H79" s="144">
        <v>5304</v>
      </c>
      <c r="I79" s="144">
        <v>5101</v>
      </c>
      <c r="J79" s="145">
        <v>5090</v>
      </c>
      <c r="K79" s="144">
        <v>-75</v>
      </c>
      <c r="L79" s="146">
        <v>-1.4734774066797642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151527</v>
      </c>
      <c r="E11" s="114">
        <v>151761</v>
      </c>
      <c r="F11" s="114">
        <v>154589</v>
      </c>
      <c r="G11" s="114">
        <v>151478</v>
      </c>
      <c r="H11" s="140">
        <v>150725</v>
      </c>
      <c r="I11" s="115">
        <v>802</v>
      </c>
      <c r="J11" s="116">
        <v>0.53209487477193562</v>
      </c>
    </row>
    <row r="12" spans="1:15" s="110" customFormat="1" ht="24.95" customHeight="1" x14ac:dyDescent="0.2">
      <c r="A12" s="193" t="s">
        <v>132</v>
      </c>
      <c r="B12" s="194" t="s">
        <v>133</v>
      </c>
      <c r="C12" s="113">
        <v>1.7435836517584324</v>
      </c>
      <c r="D12" s="115">
        <v>2642</v>
      </c>
      <c r="E12" s="114">
        <v>2243</v>
      </c>
      <c r="F12" s="114">
        <v>3025</v>
      </c>
      <c r="G12" s="114">
        <v>2828</v>
      </c>
      <c r="H12" s="140">
        <v>2496</v>
      </c>
      <c r="I12" s="115">
        <v>146</v>
      </c>
      <c r="J12" s="116">
        <v>5.8493589743589745</v>
      </c>
    </row>
    <row r="13" spans="1:15" s="110" customFormat="1" ht="24.95" customHeight="1" x14ac:dyDescent="0.2">
      <c r="A13" s="193" t="s">
        <v>134</v>
      </c>
      <c r="B13" s="199" t="s">
        <v>214</v>
      </c>
      <c r="C13" s="113">
        <v>1.3436549261847723</v>
      </c>
      <c r="D13" s="115">
        <v>2036</v>
      </c>
      <c r="E13" s="114">
        <v>2061</v>
      </c>
      <c r="F13" s="114">
        <v>2096</v>
      </c>
      <c r="G13" s="114">
        <v>2033</v>
      </c>
      <c r="H13" s="140">
        <v>2026</v>
      </c>
      <c r="I13" s="115">
        <v>10</v>
      </c>
      <c r="J13" s="116">
        <v>0.49358341559723595</v>
      </c>
    </row>
    <row r="14" spans="1:15" s="287" customFormat="1" ht="24" customHeight="1" x14ac:dyDescent="0.2">
      <c r="A14" s="193" t="s">
        <v>215</v>
      </c>
      <c r="B14" s="199" t="s">
        <v>137</v>
      </c>
      <c r="C14" s="113">
        <v>21.920845789859232</v>
      </c>
      <c r="D14" s="115">
        <v>33216</v>
      </c>
      <c r="E14" s="114">
        <v>33496</v>
      </c>
      <c r="F14" s="114">
        <v>34449</v>
      </c>
      <c r="G14" s="114">
        <v>33940</v>
      </c>
      <c r="H14" s="140">
        <v>33680</v>
      </c>
      <c r="I14" s="115">
        <v>-464</v>
      </c>
      <c r="J14" s="116">
        <v>-1.3776722090261282</v>
      </c>
      <c r="K14" s="110"/>
      <c r="L14" s="110"/>
      <c r="M14" s="110"/>
      <c r="N14" s="110"/>
      <c r="O14" s="110"/>
    </row>
    <row r="15" spans="1:15" s="110" customFormat="1" ht="24.75" customHeight="1" x14ac:dyDescent="0.2">
      <c r="A15" s="193" t="s">
        <v>216</v>
      </c>
      <c r="B15" s="199" t="s">
        <v>217</v>
      </c>
      <c r="C15" s="113">
        <v>3.3611171606380381</v>
      </c>
      <c r="D15" s="115">
        <v>5093</v>
      </c>
      <c r="E15" s="114">
        <v>5163</v>
      </c>
      <c r="F15" s="114">
        <v>5080</v>
      </c>
      <c r="G15" s="114">
        <v>4944</v>
      </c>
      <c r="H15" s="140">
        <v>4894</v>
      </c>
      <c r="I15" s="115">
        <v>199</v>
      </c>
      <c r="J15" s="116">
        <v>4.0662035145075599</v>
      </c>
    </row>
    <row r="16" spans="1:15" s="287" customFormat="1" ht="24.95" customHeight="1" x14ac:dyDescent="0.2">
      <c r="A16" s="193" t="s">
        <v>218</v>
      </c>
      <c r="B16" s="199" t="s">
        <v>141</v>
      </c>
      <c r="C16" s="113">
        <v>15.578081794003708</v>
      </c>
      <c r="D16" s="115">
        <v>23605</v>
      </c>
      <c r="E16" s="114">
        <v>23780</v>
      </c>
      <c r="F16" s="114">
        <v>24762</v>
      </c>
      <c r="G16" s="114">
        <v>24488</v>
      </c>
      <c r="H16" s="140">
        <v>24247</v>
      </c>
      <c r="I16" s="115">
        <v>-642</v>
      </c>
      <c r="J16" s="116">
        <v>-2.6477502371427395</v>
      </c>
      <c r="K16" s="110"/>
      <c r="L16" s="110"/>
      <c r="M16" s="110"/>
      <c r="N16" s="110"/>
      <c r="O16" s="110"/>
    </row>
    <row r="17" spans="1:15" s="110" customFormat="1" ht="24.95" customHeight="1" x14ac:dyDescent="0.2">
      <c r="A17" s="193" t="s">
        <v>219</v>
      </c>
      <c r="B17" s="199" t="s">
        <v>220</v>
      </c>
      <c r="C17" s="113">
        <v>2.9816468352174859</v>
      </c>
      <c r="D17" s="115">
        <v>4518</v>
      </c>
      <c r="E17" s="114">
        <v>4553</v>
      </c>
      <c r="F17" s="114">
        <v>4607</v>
      </c>
      <c r="G17" s="114">
        <v>4508</v>
      </c>
      <c r="H17" s="140">
        <v>4539</v>
      </c>
      <c r="I17" s="115">
        <v>-21</v>
      </c>
      <c r="J17" s="116">
        <v>-0.46265697290152014</v>
      </c>
    </row>
    <row r="18" spans="1:15" s="287" customFormat="1" ht="24.95" customHeight="1" x14ac:dyDescent="0.2">
      <c r="A18" s="201" t="s">
        <v>144</v>
      </c>
      <c r="B18" s="202" t="s">
        <v>145</v>
      </c>
      <c r="C18" s="113">
        <v>6.5427283586423544</v>
      </c>
      <c r="D18" s="115">
        <v>9914</v>
      </c>
      <c r="E18" s="114">
        <v>9858</v>
      </c>
      <c r="F18" s="114">
        <v>10206</v>
      </c>
      <c r="G18" s="114">
        <v>9880</v>
      </c>
      <c r="H18" s="140">
        <v>9827</v>
      </c>
      <c r="I18" s="115">
        <v>87</v>
      </c>
      <c r="J18" s="116">
        <v>0.88531596621552866</v>
      </c>
      <c r="K18" s="110"/>
      <c r="L18" s="110"/>
      <c r="M18" s="110"/>
      <c r="N18" s="110"/>
      <c r="O18" s="110"/>
    </row>
    <row r="19" spans="1:15" s="110" customFormat="1" ht="24.95" customHeight="1" x14ac:dyDescent="0.2">
      <c r="A19" s="193" t="s">
        <v>146</v>
      </c>
      <c r="B19" s="199" t="s">
        <v>147</v>
      </c>
      <c r="C19" s="113">
        <v>17.130940360463811</v>
      </c>
      <c r="D19" s="115">
        <v>25958</v>
      </c>
      <c r="E19" s="114">
        <v>25937</v>
      </c>
      <c r="F19" s="114">
        <v>25705</v>
      </c>
      <c r="G19" s="114">
        <v>25318</v>
      </c>
      <c r="H19" s="140">
        <v>25329</v>
      </c>
      <c r="I19" s="115">
        <v>629</v>
      </c>
      <c r="J19" s="116">
        <v>2.4833195151802281</v>
      </c>
    </row>
    <row r="20" spans="1:15" s="287" customFormat="1" ht="24.95" customHeight="1" x14ac:dyDescent="0.2">
      <c r="A20" s="193" t="s">
        <v>148</v>
      </c>
      <c r="B20" s="199" t="s">
        <v>149</v>
      </c>
      <c r="C20" s="113">
        <v>4.7661472872821342</v>
      </c>
      <c r="D20" s="115">
        <v>7222</v>
      </c>
      <c r="E20" s="114">
        <v>7294</v>
      </c>
      <c r="F20" s="114">
        <v>7306</v>
      </c>
      <c r="G20" s="114">
        <v>6967</v>
      </c>
      <c r="H20" s="140">
        <v>6877</v>
      </c>
      <c r="I20" s="115">
        <v>345</v>
      </c>
      <c r="J20" s="116">
        <v>5.0167224080267561</v>
      </c>
      <c r="K20" s="110"/>
      <c r="L20" s="110"/>
      <c r="M20" s="110"/>
      <c r="N20" s="110"/>
      <c r="O20" s="110"/>
    </row>
    <row r="21" spans="1:15" s="110" customFormat="1" ht="24.95" customHeight="1" x14ac:dyDescent="0.2">
      <c r="A21" s="201" t="s">
        <v>150</v>
      </c>
      <c r="B21" s="202" t="s">
        <v>151</v>
      </c>
      <c r="C21" s="113">
        <v>3.5577817814646893</v>
      </c>
      <c r="D21" s="115">
        <v>5391</v>
      </c>
      <c r="E21" s="114">
        <v>5476</v>
      </c>
      <c r="F21" s="114">
        <v>5688</v>
      </c>
      <c r="G21" s="114">
        <v>5686</v>
      </c>
      <c r="H21" s="140">
        <v>5514</v>
      </c>
      <c r="I21" s="115">
        <v>-123</v>
      </c>
      <c r="J21" s="116">
        <v>-2.2306855277475517</v>
      </c>
    </row>
    <row r="22" spans="1:15" s="110" customFormat="1" ht="24.95" customHeight="1" x14ac:dyDescent="0.2">
      <c r="A22" s="201" t="s">
        <v>152</v>
      </c>
      <c r="B22" s="199" t="s">
        <v>153</v>
      </c>
      <c r="C22" s="113">
        <v>1.3588337392015943</v>
      </c>
      <c r="D22" s="115">
        <v>2059</v>
      </c>
      <c r="E22" s="114">
        <v>2042</v>
      </c>
      <c r="F22" s="114">
        <v>2021</v>
      </c>
      <c r="G22" s="114">
        <v>2033</v>
      </c>
      <c r="H22" s="140">
        <v>2043</v>
      </c>
      <c r="I22" s="115">
        <v>16</v>
      </c>
      <c r="J22" s="116">
        <v>0.78316201664219287</v>
      </c>
    </row>
    <row r="23" spans="1:15" s="110" customFormat="1" ht="24.95" customHeight="1" x14ac:dyDescent="0.2">
      <c r="A23" s="193" t="s">
        <v>154</v>
      </c>
      <c r="B23" s="199" t="s">
        <v>155</v>
      </c>
      <c r="C23" s="113">
        <v>1.9376084790169408</v>
      </c>
      <c r="D23" s="115">
        <v>2936</v>
      </c>
      <c r="E23" s="114">
        <v>2988</v>
      </c>
      <c r="F23" s="114">
        <v>3068</v>
      </c>
      <c r="G23" s="114">
        <v>2988</v>
      </c>
      <c r="H23" s="140">
        <v>3023</v>
      </c>
      <c r="I23" s="115">
        <v>-87</v>
      </c>
      <c r="J23" s="116">
        <v>-2.8779358253390672</v>
      </c>
    </row>
    <row r="24" spans="1:15" s="110" customFormat="1" ht="24.95" customHeight="1" x14ac:dyDescent="0.2">
      <c r="A24" s="193" t="s">
        <v>156</v>
      </c>
      <c r="B24" s="199" t="s">
        <v>221</v>
      </c>
      <c r="C24" s="113">
        <v>5.5990021580312419</v>
      </c>
      <c r="D24" s="115">
        <v>8484</v>
      </c>
      <c r="E24" s="114">
        <v>8675</v>
      </c>
      <c r="F24" s="114">
        <v>8668</v>
      </c>
      <c r="G24" s="114">
        <v>8455</v>
      </c>
      <c r="H24" s="140">
        <v>8458</v>
      </c>
      <c r="I24" s="115">
        <v>26</v>
      </c>
      <c r="J24" s="116">
        <v>0.30740127689761171</v>
      </c>
    </row>
    <row r="25" spans="1:15" s="110" customFormat="1" ht="24.95" customHeight="1" x14ac:dyDescent="0.2">
      <c r="A25" s="193" t="s">
        <v>222</v>
      </c>
      <c r="B25" s="204" t="s">
        <v>159</v>
      </c>
      <c r="C25" s="113">
        <v>2.4820659024464287</v>
      </c>
      <c r="D25" s="115">
        <v>3761</v>
      </c>
      <c r="E25" s="114">
        <v>3644</v>
      </c>
      <c r="F25" s="114">
        <v>3732</v>
      </c>
      <c r="G25" s="114">
        <v>3684</v>
      </c>
      <c r="H25" s="140">
        <v>3613</v>
      </c>
      <c r="I25" s="115">
        <v>148</v>
      </c>
      <c r="J25" s="116">
        <v>4.0963188486022695</v>
      </c>
    </row>
    <row r="26" spans="1:15" s="110" customFormat="1" ht="24.95" customHeight="1" x14ac:dyDescent="0.2">
      <c r="A26" s="201">
        <v>782.78300000000002</v>
      </c>
      <c r="B26" s="203" t="s">
        <v>160</v>
      </c>
      <c r="C26" s="113">
        <v>1.5891557280220687</v>
      </c>
      <c r="D26" s="115">
        <v>2408</v>
      </c>
      <c r="E26" s="114">
        <v>2496</v>
      </c>
      <c r="F26" s="114">
        <v>3124</v>
      </c>
      <c r="G26" s="114">
        <v>2983</v>
      </c>
      <c r="H26" s="140">
        <v>3084</v>
      </c>
      <c r="I26" s="115">
        <v>-676</v>
      </c>
      <c r="J26" s="116">
        <v>-21.91958495460441</v>
      </c>
    </row>
    <row r="27" spans="1:15" s="110" customFormat="1" ht="24.95" customHeight="1" x14ac:dyDescent="0.2">
      <c r="A27" s="193" t="s">
        <v>161</v>
      </c>
      <c r="B27" s="199" t="s">
        <v>223</v>
      </c>
      <c r="C27" s="113">
        <v>5.8385634243402169</v>
      </c>
      <c r="D27" s="115">
        <v>8847</v>
      </c>
      <c r="E27" s="114">
        <v>8828</v>
      </c>
      <c r="F27" s="114">
        <v>8818</v>
      </c>
      <c r="G27" s="114">
        <v>8718</v>
      </c>
      <c r="H27" s="140">
        <v>8702</v>
      </c>
      <c r="I27" s="115">
        <v>145</v>
      </c>
      <c r="J27" s="116">
        <v>1.6662836129625374</v>
      </c>
    </row>
    <row r="28" spans="1:15" s="110" customFormat="1" ht="24.95" customHeight="1" x14ac:dyDescent="0.2">
      <c r="A28" s="193" t="s">
        <v>163</v>
      </c>
      <c r="B28" s="199" t="s">
        <v>164</v>
      </c>
      <c r="C28" s="113">
        <v>5.146937509486758</v>
      </c>
      <c r="D28" s="115">
        <v>7799</v>
      </c>
      <c r="E28" s="114">
        <v>7844</v>
      </c>
      <c r="F28" s="114">
        <v>7794</v>
      </c>
      <c r="G28" s="114">
        <v>7262</v>
      </c>
      <c r="H28" s="140">
        <v>7350</v>
      </c>
      <c r="I28" s="115">
        <v>449</v>
      </c>
      <c r="J28" s="116">
        <v>6.1088435374149661</v>
      </c>
    </row>
    <row r="29" spans="1:15" s="110" customFormat="1" ht="24.95" customHeight="1" x14ac:dyDescent="0.2">
      <c r="A29" s="193">
        <v>86</v>
      </c>
      <c r="B29" s="199" t="s">
        <v>165</v>
      </c>
      <c r="C29" s="113">
        <v>6.8568637932513674</v>
      </c>
      <c r="D29" s="115">
        <v>10390</v>
      </c>
      <c r="E29" s="114">
        <v>10423</v>
      </c>
      <c r="F29" s="114">
        <v>10360</v>
      </c>
      <c r="G29" s="114">
        <v>10151</v>
      </c>
      <c r="H29" s="140">
        <v>10186</v>
      </c>
      <c r="I29" s="115">
        <v>204</v>
      </c>
      <c r="J29" s="116">
        <v>2.0027488709994108</v>
      </c>
    </row>
    <row r="30" spans="1:15" s="110" customFormat="1" ht="24.95" customHeight="1" x14ac:dyDescent="0.2">
      <c r="A30" s="193">
        <v>87.88</v>
      </c>
      <c r="B30" s="204" t="s">
        <v>166</v>
      </c>
      <c r="C30" s="113">
        <v>8.3094102041220381</v>
      </c>
      <c r="D30" s="115">
        <v>12591</v>
      </c>
      <c r="E30" s="114">
        <v>12616</v>
      </c>
      <c r="F30" s="114">
        <v>12617</v>
      </c>
      <c r="G30" s="114">
        <v>12608</v>
      </c>
      <c r="H30" s="140">
        <v>12679</v>
      </c>
      <c r="I30" s="115">
        <v>-88</v>
      </c>
      <c r="J30" s="116">
        <v>-0.69406104582380312</v>
      </c>
    </row>
    <row r="31" spans="1:15" s="110" customFormat="1" ht="24.95" customHeight="1" x14ac:dyDescent="0.2">
      <c r="A31" s="193" t="s">
        <v>167</v>
      </c>
      <c r="B31" s="199" t="s">
        <v>168</v>
      </c>
      <c r="C31" s="113">
        <v>3.8758769064259173</v>
      </c>
      <c r="D31" s="115">
        <v>5873</v>
      </c>
      <c r="E31" s="114">
        <v>5840</v>
      </c>
      <c r="F31" s="114">
        <v>5912</v>
      </c>
      <c r="G31" s="114">
        <v>5944</v>
      </c>
      <c r="H31" s="140">
        <v>5838</v>
      </c>
      <c r="I31" s="115">
        <v>35</v>
      </c>
      <c r="J31" s="116">
        <v>0.59952038369304561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1.7435836517584324</v>
      </c>
      <c r="D34" s="115">
        <v>2642</v>
      </c>
      <c r="E34" s="114">
        <v>2243</v>
      </c>
      <c r="F34" s="114">
        <v>3025</v>
      </c>
      <c r="G34" s="114">
        <v>2828</v>
      </c>
      <c r="H34" s="140">
        <v>2496</v>
      </c>
      <c r="I34" s="115">
        <v>146</v>
      </c>
      <c r="J34" s="116">
        <v>5.8493589743589745</v>
      </c>
    </row>
    <row r="35" spans="1:10" s="110" customFormat="1" ht="24.95" customHeight="1" x14ac:dyDescent="0.2">
      <c r="A35" s="292" t="s">
        <v>171</v>
      </c>
      <c r="B35" s="293" t="s">
        <v>172</v>
      </c>
      <c r="C35" s="113">
        <v>29.807229074686358</v>
      </c>
      <c r="D35" s="115">
        <v>45166</v>
      </c>
      <c r="E35" s="114">
        <v>45415</v>
      </c>
      <c r="F35" s="114">
        <v>46751</v>
      </c>
      <c r="G35" s="114">
        <v>45853</v>
      </c>
      <c r="H35" s="140">
        <v>45533</v>
      </c>
      <c r="I35" s="115">
        <v>-367</v>
      </c>
      <c r="J35" s="116">
        <v>-0.80600882876155755</v>
      </c>
    </row>
    <row r="36" spans="1:10" s="110" customFormat="1" ht="24.95" customHeight="1" x14ac:dyDescent="0.2">
      <c r="A36" s="294" t="s">
        <v>173</v>
      </c>
      <c r="B36" s="295" t="s">
        <v>174</v>
      </c>
      <c r="C36" s="125">
        <v>68.449187273555211</v>
      </c>
      <c r="D36" s="143">
        <v>103719</v>
      </c>
      <c r="E36" s="144">
        <v>104103</v>
      </c>
      <c r="F36" s="144">
        <v>104813</v>
      </c>
      <c r="G36" s="144">
        <v>102797</v>
      </c>
      <c r="H36" s="145">
        <v>102696</v>
      </c>
      <c r="I36" s="143">
        <v>1023</v>
      </c>
      <c r="J36" s="146">
        <v>0.99614395886889462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2020-09-28T08:20:31Z</dcterms:created>
  <dcterms:modified xsi:type="dcterms:W3CDTF">2020-09-28T10:33:54Z</dcterms:modified>
</cp:coreProperties>
</file>