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I28" i="24" s="1"/>
  <c r="C27" i="24"/>
  <c r="C26" i="24"/>
  <c r="C25" i="24"/>
  <c r="C24" i="24"/>
  <c r="C23" i="24"/>
  <c r="C22" i="24"/>
  <c r="C21" i="24"/>
  <c r="C20" i="24"/>
  <c r="I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28" i="24"/>
  <c r="H28" i="24"/>
  <c r="F28" i="24"/>
  <c r="D28" i="24"/>
  <c r="J28" i="24"/>
  <c r="D15" i="24"/>
  <c r="J15" i="24"/>
  <c r="H15" i="24"/>
  <c r="K15" i="24"/>
  <c r="F15" i="24"/>
  <c r="K8" i="24"/>
  <c r="H8" i="24"/>
  <c r="F8" i="24"/>
  <c r="D8" i="24"/>
  <c r="J8" i="24"/>
  <c r="D19" i="24"/>
  <c r="J19" i="24"/>
  <c r="H19" i="24"/>
  <c r="K19" i="24"/>
  <c r="F19" i="24"/>
  <c r="G7" i="24"/>
  <c r="L7" i="24"/>
  <c r="I7" i="24"/>
  <c r="E7" i="24"/>
  <c r="M7" i="24"/>
  <c r="H37" i="24"/>
  <c r="F37" i="24"/>
  <c r="D37" i="24"/>
  <c r="K37" i="24"/>
  <c r="J37" i="24"/>
  <c r="K20" i="24"/>
  <c r="H20" i="24"/>
  <c r="F20" i="24"/>
  <c r="D20" i="24"/>
  <c r="J20" i="24"/>
  <c r="D27" i="24"/>
  <c r="J27" i="24"/>
  <c r="H27" i="24"/>
  <c r="K27" i="24"/>
  <c r="F27" i="24"/>
  <c r="D9" i="24"/>
  <c r="J9" i="24"/>
  <c r="H9" i="24"/>
  <c r="K9" i="24"/>
  <c r="F9" i="24"/>
  <c r="M26" i="24"/>
  <c r="E26" i="24"/>
  <c r="L26" i="24"/>
  <c r="I26" i="24"/>
  <c r="G26" i="24"/>
  <c r="G35" i="24"/>
  <c r="L35" i="24"/>
  <c r="I35" i="24"/>
  <c r="E35" i="24"/>
  <c r="M35" i="24"/>
  <c r="C45" i="24"/>
  <c r="C39" i="24"/>
  <c r="K22" i="24"/>
  <c r="H22" i="24"/>
  <c r="F22" i="24"/>
  <c r="D22" i="24"/>
  <c r="J22" i="24"/>
  <c r="D31" i="24"/>
  <c r="J31" i="24"/>
  <c r="H31" i="24"/>
  <c r="K31" i="24"/>
  <c r="F31" i="24"/>
  <c r="K34" i="24"/>
  <c r="J34" i="24"/>
  <c r="H34" i="24"/>
  <c r="F34" i="24"/>
  <c r="D34" i="24"/>
  <c r="D38" i="24"/>
  <c r="J38" i="24"/>
  <c r="H38" i="24"/>
  <c r="F38" i="24"/>
  <c r="K38" i="24"/>
  <c r="M8" i="24"/>
  <c r="E8" i="24"/>
  <c r="L8" i="24"/>
  <c r="I8" i="24"/>
  <c r="G8" i="24"/>
  <c r="C14" i="24"/>
  <c r="C6" i="24"/>
  <c r="G17" i="24"/>
  <c r="L17" i="24"/>
  <c r="I17" i="24"/>
  <c r="M17" i="24"/>
  <c r="E17" i="24"/>
  <c r="G23" i="24"/>
  <c r="L23" i="24"/>
  <c r="I23" i="24"/>
  <c r="E23" i="24"/>
  <c r="M23" i="24"/>
  <c r="G29" i="24"/>
  <c r="L29" i="24"/>
  <c r="I29" i="24"/>
  <c r="M29" i="24"/>
  <c r="E29" i="24"/>
  <c r="K16" i="24"/>
  <c r="H16" i="24"/>
  <c r="F16" i="24"/>
  <c r="D16" i="24"/>
  <c r="J16" i="24"/>
  <c r="D25" i="24"/>
  <c r="J25" i="24"/>
  <c r="H25" i="24"/>
  <c r="F25" i="24"/>
  <c r="K25" i="24"/>
  <c r="G9" i="24"/>
  <c r="L9" i="24"/>
  <c r="I9" i="24"/>
  <c r="M9" i="24"/>
  <c r="E9" i="24"/>
  <c r="B45" i="24"/>
  <c r="B39" i="24"/>
  <c r="M18" i="24"/>
  <c r="E18" i="24"/>
  <c r="L18" i="24"/>
  <c r="G18" i="24"/>
  <c r="I18" i="24"/>
  <c r="G27" i="24"/>
  <c r="L27" i="24"/>
  <c r="I27" i="24"/>
  <c r="E27" i="24"/>
  <c r="M27" i="24"/>
  <c r="M30" i="24"/>
  <c r="E30" i="24"/>
  <c r="L30" i="24"/>
  <c r="I30" i="24"/>
  <c r="G30" i="24"/>
  <c r="G33" i="24"/>
  <c r="L33" i="24"/>
  <c r="I33" i="24"/>
  <c r="M33" i="24"/>
  <c r="E33" i="24"/>
  <c r="B14" i="24"/>
  <c r="B6" i="24"/>
  <c r="D23" i="24"/>
  <c r="J23" i="24"/>
  <c r="H23" i="24"/>
  <c r="K23" i="24"/>
  <c r="F23" i="24"/>
  <c r="K26" i="24"/>
  <c r="H26" i="24"/>
  <c r="F26" i="24"/>
  <c r="D26" i="24"/>
  <c r="J26" i="24"/>
  <c r="D29" i="24"/>
  <c r="J29" i="24"/>
  <c r="H29" i="24"/>
  <c r="K29" i="24"/>
  <c r="F29" i="24"/>
  <c r="K32" i="24"/>
  <c r="J32" i="24"/>
  <c r="H32" i="24"/>
  <c r="F32" i="24"/>
  <c r="D32" i="24"/>
  <c r="F35" i="24"/>
  <c r="D35" i="24"/>
  <c r="J35" i="24"/>
  <c r="H35" i="24"/>
  <c r="K35" i="24"/>
  <c r="G15" i="24"/>
  <c r="L15" i="24"/>
  <c r="I15" i="24"/>
  <c r="M15" i="24"/>
  <c r="E15" i="24"/>
  <c r="G21" i="24"/>
  <c r="L21" i="24"/>
  <c r="I21" i="24"/>
  <c r="M21" i="24"/>
  <c r="E21" i="24"/>
  <c r="D17" i="24"/>
  <c r="J17" i="24"/>
  <c r="H17" i="24"/>
  <c r="K17" i="24"/>
  <c r="F17" i="24"/>
  <c r="M34" i="24"/>
  <c r="E34" i="24"/>
  <c r="L34" i="24"/>
  <c r="I34" i="24"/>
  <c r="G34" i="24"/>
  <c r="K30" i="24"/>
  <c r="H30" i="24"/>
  <c r="F30" i="24"/>
  <c r="D30" i="24"/>
  <c r="J30" i="24"/>
  <c r="G19" i="24"/>
  <c r="L19" i="24"/>
  <c r="I19" i="24"/>
  <c r="M19" i="24"/>
  <c r="E19" i="24"/>
  <c r="M22" i="24"/>
  <c r="E22" i="24"/>
  <c r="L22" i="24"/>
  <c r="I22" i="24"/>
  <c r="G22" i="24"/>
  <c r="G25" i="24"/>
  <c r="L25" i="24"/>
  <c r="I25" i="24"/>
  <c r="E25" i="24"/>
  <c r="M25" i="24"/>
  <c r="G31" i="24"/>
  <c r="L31" i="24"/>
  <c r="I31" i="24"/>
  <c r="M31" i="24"/>
  <c r="E31" i="24"/>
  <c r="M38" i="24"/>
  <c r="E38" i="24"/>
  <c r="L38" i="24"/>
  <c r="G38" i="24"/>
  <c r="I38" i="24"/>
  <c r="K18" i="24"/>
  <c r="H18" i="24"/>
  <c r="F18" i="24"/>
  <c r="D18" i="24"/>
  <c r="J18" i="24"/>
  <c r="D21" i="24"/>
  <c r="J21" i="24"/>
  <c r="H21" i="24"/>
  <c r="K21" i="24"/>
  <c r="F21" i="24"/>
  <c r="K24" i="24"/>
  <c r="H24" i="24"/>
  <c r="F24" i="24"/>
  <c r="D24" i="24"/>
  <c r="J24" i="24"/>
  <c r="F33" i="24"/>
  <c r="D33" i="24"/>
  <c r="J33" i="24"/>
  <c r="H33" i="24"/>
  <c r="K33" i="24"/>
  <c r="G20" i="24"/>
  <c r="M44" i="24"/>
  <c r="E44" i="24"/>
  <c r="L44" i="24"/>
  <c r="I44" i="24"/>
  <c r="G44" i="24"/>
  <c r="M16" i="24"/>
  <c r="E16" i="24"/>
  <c r="L16" i="24"/>
  <c r="M24" i="24"/>
  <c r="E24" i="24"/>
  <c r="L24" i="24"/>
  <c r="M32" i="24"/>
  <c r="E32" i="24"/>
  <c r="L32" i="24"/>
  <c r="G24" i="24"/>
  <c r="I24" i="24"/>
  <c r="E37"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8" i="24"/>
  <c r="G37" i="24"/>
  <c r="G32" i="24"/>
  <c r="M40" i="24"/>
  <c r="E40" i="24"/>
  <c r="L40" i="24"/>
  <c r="G40" i="24"/>
  <c r="I42" i="24"/>
  <c r="M20" i="24"/>
  <c r="E20" i="24"/>
  <c r="L20" i="24"/>
  <c r="M28" i="24"/>
  <c r="E28" i="24"/>
  <c r="L28" i="24"/>
  <c r="I37" i="24"/>
  <c r="L37" i="24"/>
  <c r="G16" i="24"/>
  <c r="I32" i="24"/>
  <c r="I1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H40" i="24"/>
  <c r="L41" i="24"/>
  <c r="H42" i="24"/>
  <c r="L43" i="24"/>
  <c r="H44" i="24"/>
  <c r="I79" i="24" l="1"/>
  <c r="J77" i="24"/>
  <c r="K77" i="24"/>
  <c r="H45" i="24"/>
  <c r="F45" i="24"/>
  <c r="D45" i="24"/>
  <c r="K45" i="24"/>
  <c r="J45" i="24"/>
  <c r="M14" i="24"/>
  <c r="E14" i="24"/>
  <c r="L14" i="24"/>
  <c r="I14" i="24"/>
  <c r="G14" i="24"/>
  <c r="K6" i="24"/>
  <c r="H6" i="24"/>
  <c r="F6" i="24"/>
  <c r="D6" i="24"/>
  <c r="J6" i="24"/>
  <c r="K14" i="24"/>
  <c r="H14" i="24"/>
  <c r="F14" i="24"/>
  <c r="D14" i="24"/>
  <c r="J14" i="24"/>
  <c r="I39" i="24"/>
  <c r="L39" i="24"/>
  <c r="M39" i="24"/>
  <c r="G39" i="24"/>
  <c r="E39" i="24"/>
  <c r="I45" i="24"/>
  <c r="G45" i="24"/>
  <c r="M45" i="24"/>
  <c r="E45" i="24"/>
  <c r="L45" i="24"/>
  <c r="H39" i="24"/>
  <c r="F39" i="24"/>
  <c r="D39" i="24"/>
  <c r="K39" i="24"/>
  <c r="J39" i="24"/>
  <c r="M6" i="24"/>
  <c r="E6" i="24"/>
  <c r="L6" i="24"/>
  <c r="I6" i="24"/>
  <c r="G6" i="24"/>
  <c r="J79" i="24" l="1"/>
  <c r="J78" i="24"/>
  <c r="K79" i="24"/>
  <c r="K78" i="24"/>
  <c r="I78" i="24"/>
  <c r="I83" i="24" l="1"/>
  <c r="I82" i="24"/>
  <c r="I81" i="24"/>
</calcChain>
</file>

<file path=xl/sharedStrings.xml><?xml version="1.0" encoding="utf-8"?>
<sst xmlns="http://schemas.openxmlformats.org/spreadsheetml/2006/main" count="1648" uniqueCount="522">
  <si>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</si>
  <si>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</si>
  <si>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</si>
  <si>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</si>
  <si>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</si>
  <si>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</si>
  <si>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</si>
  <si>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</si>
  <si>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</si>
  <si>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</si>
  <si>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</si>
  <si>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</si>
  <si>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</si>
  <si>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Neuwied (547)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</si>
  <si>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</si>
  <si>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</si>
  <si>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</si>
  <si>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</si>
  <si>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</si>
  <si>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</si>
  <si>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</si>
  <si>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</si>
  <si>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</si>
  <si>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</si>
  <si>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</si>
  <si>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</si>
  <si>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</si>
  <si>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</si>
  <si>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</si>
  <si>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</si>
  <si>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</si>
  <si>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</si>
  <si>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</si>
  <si>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</si>
  <si>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</si>
  <si>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</si>
  <si>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</si>
  <si>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</si>
  <si>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</si>
  <si>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</si>
  <si>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</si>
  <si>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</si>
  <si>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</si>
  <si>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</si>
  <si>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</si>
  <si>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</si>
  <si>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</si>
  <si>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</si>
  <si>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</si>
  <si>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</si>
  <si>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</si>
  <si>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</si>
  <si>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</si>
  <si>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</si>
  <si>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</si>
  <si>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</si>
  <si>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</si>
  <si>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</si>
  <si>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</si>
  <si>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</si>
  <si>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</si>
  <si>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</si>
  <si>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</si>
  <si>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</si>
  <si>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</si>
  <si>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</si>
  <si>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</si>
  <si>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</si>
  <si>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</si>
  <si>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</si>
  <si>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</si>
  <si>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</si>
  <si>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</si>
  <si>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</si>
  <si>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</si>
  <si>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</si>
  <si>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</si>
  <si>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</si>
  <si>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</si>
  <si>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</si>
  <si>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</si>
  <si>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</si>
  <si>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</si>
  <si>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</si>
  <si>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</si>
  <si>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</si>
  <si>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</si>
  <si>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</si>
  <si>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</si>
  <si>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</si>
  <si>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</si>
  <si>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</si>
  <si>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Neuwied (547);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</si>
  <si>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</si>
  <si>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</si>
  <si>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</si>
  <si>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</si>
  <si>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</si>
  <si>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</si>
  <si>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</si>
  <si>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</si>
  <si>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</si>
  <si>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</si>
  <si>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</si>
  <si>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</si>
  <si>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</si>
  <si>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</si>
  <si>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</si>
  <si>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</si>
  <si>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</si>
  <si>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</si>
  <si>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</si>
  <si>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</si>
  <si>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</si>
  <si>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</si>
  <si>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</si>
  <si>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</si>
  <si>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</si>
  <si>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</si>
  <si>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</si>
  <si>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</si>
  <si>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</si>
  <si>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</si>
  <si>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</si>
  <si>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</si>
  <si>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</si>
  <si>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</si>
  <si>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</si>
  <si>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</si>
  <si>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</si>
  <si>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</si>
  <si>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</si>
  <si>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</si>
  <si>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</si>
  <si>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</si>
  <si>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</si>
  <si>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</si>
  <si>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</si>
  <si>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</si>
  <si>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</si>
  <si>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</si>
  <si>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</si>
  <si>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</si>
  <si>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</si>
  <si>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</si>
  <si>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</si>
  <si>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</si>
  <si>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</si>
  <si>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</si>
  <si>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</si>
  <si>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</si>
  <si>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</si>
  <si>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</si>
  <si>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</si>
  <si>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</si>
  <si>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</si>
  <si>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</si>
  <si>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</si>
  <si>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</si>
  <si>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</si>
  <si>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</si>
  <si>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</si>
  <si>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</si>
  <si>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</si>
  <si>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</si>
  <si>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</si>
  <si>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</si>
  <si>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</si>
  <si>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</si>
  <si>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</si>
  <si>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</si>
  <si>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</si>
  <si>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</si>
  <si>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</si>
  <si>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</si>
  <si>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</si>
  <si>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</si>
  <si>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</si>
  <si>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</si>
  <si>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</si>
  <si>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</si>
  <si>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</si>
  <si>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</si>
  <si>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Neuwied (547)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</si>
  <si>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</si>
  <si>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</si>
  <si>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</si>
  <si>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</si>
  <si>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</si>
  <si>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</si>
  <si>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</si>
  <si>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</si>
  <si>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</si>
  <si>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</si>
  <si>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</si>
  <si>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</si>
  <si>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</si>
  <si>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</si>
  <si>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</si>
  <si>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</si>
  <si>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</si>
  <si>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</si>
  <si>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</si>
  <si>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</si>
  <si>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</si>
  <si>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</si>
  <si>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</si>
  <si>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</si>
  <si>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</si>
  <si>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</si>
  <si>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</si>
  <si>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</si>
  <si>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</si>
  <si>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</si>
  <si>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</si>
  <si>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</si>
  <si>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</si>
  <si>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</si>
  <si>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</si>
  <si>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</si>
  <si>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</si>
  <si>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</si>
  <si>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</si>
  <si>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</si>
  <si>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</si>
  <si>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</si>
  <si>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</si>
  <si>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</si>
  <si>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</si>
  <si>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</si>
  <si>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</si>
  <si>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</si>
  <si>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</si>
  <si>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</si>
  <si>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</si>
  <si>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</si>
  <si>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</si>
  <si>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</si>
  <si>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</si>
  <si>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</si>
  <si>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</si>
  <si>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</si>
  <si>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</si>
  <si>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</si>
  <si>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</si>
  <si>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</si>
  <si>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</si>
  <si>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</si>
  <si>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</si>
  <si>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</si>
  <si>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</si>
  <si>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</si>
  <si>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</si>
  <si>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</si>
  <si>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</si>
  <si>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</si>
  <si>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</si>
  <si>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</si>
  <si>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</si>
  <si>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</si>
  <si>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</si>
  <si>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</si>
  <si>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</si>
  <si>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</si>
  <si>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</si>
  <si>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</si>
  <si>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</si>
  <si>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</si>
  <si>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</si>
  <si>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</si>
  <si>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</si>
  <si>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</si>
  <si>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</si>
  <si>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</si>
  <si>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</si>
  <si>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</si>
  <si>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</si>
  <si>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</si>
  <si>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</si>
  <si>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</si>
  <si>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</si>
  <si>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</si>
  <si>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</si>
  <si>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</si>
  <si>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</si>
  <si>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</si>
  <si>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</si>
  <si>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</si>
  <si>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</si>
  <si>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</si>
  <si>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</si>
  <si>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</si>
  <si>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</si>
  <si>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</si>
  <si>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</si>
  <si>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</si>
  <si>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</si>
  <si>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</si>
  <si>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</si>
  <si>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</si>
  <si>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</si>
  <si>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</si>
  <si>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</si>
  <si>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</si>
  <si>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</si>
  <si>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</si>
  <si>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</si>
  <si>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</si>
  <si>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</si>
  <si>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</si>
  <si>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</si>
  <si>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</si>
  <si>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</si>
  <si>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</si>
  <si>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</si>
  <si>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</si>
  <si>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</si>
  <si>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</si>
  <si>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</si>
  <si>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</si>
  <si>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</si>
  <si>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</si>
  <si>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</si>
  <si>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</si>
  <si>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</si>
  <si>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</si>
  <si>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</si>
  <si>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Neuwied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</si>
  <si>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</si>
  <si>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</si>
  <si>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</si>
  <si>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</si>
  <si>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</si>
  <si>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</si>
  <si>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</si>
  <si>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</si>
  <si>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</si>
  <si>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</si>
  <si>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</si>
  <si>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</si>
  <si>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</si>
  <si>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</si>
  <si>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</si>
  <si>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</si>
  <si>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</si>
  <si>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</si>
  <si>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</si>
  <si>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</si>
  <si>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</si>
  <si>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</si>
  <si>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</si>
  <si>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</si>
  <si>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</si>
  <si>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</si>
  <si>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</si>
  <si>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</si>
  <si>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</si>
  <si>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</si>
  <si>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</si>
  <si>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</si>
  <si>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</si>
  <si>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</si>
  <si>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</si>
  <si>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</si>
  <si>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</si>
  <si>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</si>
  <si>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</si>
  <si>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</si>
  <si>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</si>
  <si>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</si>
  <si>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</si>
  <si>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</si>
  <si>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</si>
  <si>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</si>
  <si>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Neuwied (547);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</si>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</sst>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{A4B3FBA7-0C1A-4F25-8312-4BAA19746A64}</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DAD3-40E6-98D7-6591A0D7926C}"/>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{D95A21DB-4983-4CC5-BB92-6EB675BDF67B}</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AD3-40E6-98D7-6591A0D7926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{E0C20B39-DD9D-4555-AFFC-8AC2B5D4F06A}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AD3-40E6-98D7-6591A0D7926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{645EF041-DDA2-45F0-B915-8F5EA56DBBEE}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AD3-40E6-98D7-6591A0D7926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0.50836500411393648</c:v>
                </c:pt>
                <c:pt idx="1">
                  <c:v>0.53680001360515106</c:v>
                </c:pt>
                <c:pt idx="2">
                  <c:v>1.1186464311118853</c:v>
                </c:pt>
                <c:pt idx="3">
                  <c:v>1.0875687030768</c:v>
                </c:pt>
              </c:numCache>
            </c:numRef>
          </c:val>
          <c:extLst>
            <c:ext xmlns:c16="http://schemas.microsoft.com/office/drawing/2014/chart" uri="{C3380CC4-5D6E-409C-BE32-E72D297353CC}">
              <c16:uniqueId val="{00000004-DAD3-40E6-98D7-6591A0D7926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{CC3C6A0F-4989-42A0-AA48-1E15571DAA28}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AD3-40E6-98D7-6591A0D7926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{C5E8C5A1-70C7-4BDB-8D52-7A1D4034F227}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AD3-40E6-98D7-6591A0D7926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{795A0C21-5BF1-4E23-9780-0A447991D469}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AD3-40E6-98D7-6591A0D7926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{CC6FE54C-C149-46B7-8805-7263494233C2}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AD3-40E6-98D7-6591A0D7926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D3-40E6-98D7-6591A0D7926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D3-40E6-98D7-6591A0D7926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{C3B0F19F-4BA0-47A6-A363-570C15637AF8}</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6083-4AE6-AC09-4C148400C98D}"/>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{52641B6F-5F44-4226-99E0-E0B0EEC7CA36}</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6083-4AE6-AC09-4C148400C98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{5061FA0F-C893-4A14-B210-81E960EEA4E4}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083-4AE6-AC09-4C148400C98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{B2B38253-E657-4C80-875C-02570E7BF6E1}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083-4AE6-AC09-4C148400C9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-3.5711901742206797</c:v>
                </c:pt>
                <c:pt idx="1">
                  <c:v>-3.4559128396490926</c:v>
                </c:pt>
                <c:pt idx="2">
                  <c:v>-2.7637010795899166</c:v>
                </c:pt>
                <c:pt idx="3">
                  <c:v>-2.8655893304673015</c:v>
                </c:pt>
              </c:numCache>
            </c:numRef>
          </c:val>
          <c:extLst>
            <c:ext xmlns:c16="http://schemas.microsoft.com/office/drawing/2014/chart" uri="{C3380CC4-5D6E-409C-BE32-E72D297353CC}">
              <c16:uniqueId val="{00000004-6083-4AE6-AC09-4C148400C98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{6C91E6F6-1F4A-4FAC-B9D9-C6E16D3EEF3C}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083-4AE6-AC09-4C148400C98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{78D842F2-6484-4FCF-B3FC-D058AF7CF3D1}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083-4AE6-AC09-4C148400C98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{5796D095-E556-4D4F-87DD-E7F8D4C3EDE2}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083-4AE6-AC09-4C148400C98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{91A700C5-BB67-44DC-AEBE-7CEEE6B1015B}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083-4AE6-AC09-4C148400C9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083-4AE6-AC09-4C148400C98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083-4AE6-AC09-4C148400C98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{1A76469F-E932-41B3-AEC5-6049B60845CC}</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A5DD-414B-A8D3-0D5E6AE122D9}"/>
                </c:ext>
              </c:extLst>
            </c:dLbl>
            <c:dLbl>
              <c:idx val="1"/>
              <c:tx>
                <c:strRef>
                  <c:f>Daten_Diagramme!$D$15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{EE92A8D2-268A-49DE-80D2-BA94E94028AB}</c15:txfldGUID>
                      <c15:f>Daten_Diagramme!$D$15</c15:f>
                      <c15:dlblFieldTableCache>
                        <c:ptCount val="1"/>
                        <c:pt idx="0">
                          <c:v>2.2</c:v>
                        </c:pt>
                      </c15:dlblFieldTableCache>
                    </c15:dlblFTEntry>
                  </c15:dlblFieldTable>
                  <c15:showDataLabelsRange val="0"/>
                </c:ext>
                <c:ext xmlns:c16="http://schemas.microsoft.com/office/drawing/2014/chart" uri="{C3380CC4-5D6E-409C-BE32-E72D297353CC}">
                  <c16:uniqueId val="{00000001-A5DD-414B-A8D3-0D5E6AE122D9}"/>
                </c:ext>
              </c:extLst>
            </c:dLbl>
            <c:dLbl>
              <c:idx val="2"/>
              <c:tx>
                <c:strRef>
                  <c:f>Daten_Diagramme!$D$16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{F3722F99-E255-4A7A-92D6-555353A58B3D}</c15:txfldGUID>
                      <c15:f>Daten_Diagramme!$D$16</c15:f>
                      <c15:dlblFieldTableCache>
                        <c:ptCount val="1"/>
                        <c:pt idx="0">
                          <c:v>4.1</c:v>
                        </c:pt>
                      </c15:dlblFieldTableCache>
                    </c15:dlblFTEntry>
                  </c15:dlblFieldTable>
                  <c15:showDataLabelsRange val="0"/>
                </c:ext>
                <c:ext xmlns:c16="http://schemas.microsoft.com/office/drawing/2014/chart" uri="{C3380CC4-5D6E-409C-BE32-E72D297353CC}">
                  <c16:uniqueId val="{00000002-A5DD-414B-A8D3-0D5E6AE122D9}"/>
                </c:ext>
              </c:extLst>
            </c:dLbl>
            <c:dLbl>
              <c:idx val="3"/>
              <c:tx>
                <c:strRef>
                  <c:f>Daten_Diagramme!$D$17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{E936DD8D-C442-4B18-A22C-6A9395EAAF7F}</c15:txfldGUID>
                      <c15:f>Daten_Diagramme!$D$17</c15:f>
                      <c15:dlblFieldTableCache>
                        <c:ptCount val="1"/>
                        <c:pt idx="0">
                          <c:v>-3.1</c:v>
                        </c:pt>
                      </c15:dlblFieldTableCache>
                    </c15:dlblFTEntry>
                  </c15:dlblFieldTable>
                  <c15:showDataLabelsRange val="0"/>
                </c:ext>
                <c:ext xmlns:c16="http://schemas.microsoft.com/office/drawing/2014/chart" uri="{C3380CC4-5D6E-409C-BE32-E72D297353CC}">
                  <c16:uniqueId val="{00000003-A5DD-414B-A8D3-0D5E6AE122D9}"/>
                </c:ext>
              </c:extLst>
            </c:dLbl>
            <c:dLbl>
              <c:idx val="4"/>
              <c:tx>
                <c:strRef>
                  <c:f>Daten_Diagramme!$D$18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{4B204C42-F05C-479C-89FF-95FD9B22058D}</c15:txfldGUID>
                      <c15:f>Daten_Diagramme!$D$18</c15:f>
                      <c15:dlblFieldTableCache>
                        <c:ptCount val="1"/>
                        <c:pt idx="0">
                          <c:v>-3.2</c:v>
                        </c:pt>
                      </c15:dlblFieldTableCache>
                    </c15:dlblFTEntry>
                  </c15:dlblFieldTable>
                  <c15:showDataLabelsRange val="0"/>
                </c:ext>
                <c:ext xmlns:c16="http://schemas.microsoft.com/office/drawing/2014/chart" uri="{C3380CC4-5D6E-409C-BE32-E72D297353CC}">
                  <c16:uniqueId val="{00000004-A5DD-414B-A8D3-0D5E6AE122D9}"/>
                </c:ext>
              </c:extLst>
            </c:dLbl>
            <c:dLbl>
              <c:idx val="5"/>
              <c:tx>
                <c:strRef>
                  <c:f>Daten_Diagramme!$D$19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{EAC893E4-9853-4D12-99B1-AB0A33A02619}</c15:txfldGUID>
                      <c15:f>Daten_Diagramme!$D$19</c15:f>
                      <c15:dlblFieldTableCache>
                        <c:ptCount val="1"/>
                        <c:pt idx="0">
                          <c:v>-3.7</c:v>
                        </c:pt>
                      </c15:dlblFieldTableCache>
                    </c15:dlblFTEntry>
                  </c15:dlblFieldTable>
                  <c15:showDataLabelsRange val="0"/>
                </c:ext>
                <c:ext xmlns:c16="http://schemas.microsoft.com/office/drawing/2014/chart" uri="{C3380CC4-5D6E-409C-BE32-E72D297353CC}">
                  <c16:uniqueId val="{00000005-A5DD-414B-A8D3-0D5E6AE122D9}"/>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{3A94734E-3053-42D2-8A87-3D243978F800}</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A5DD-414B-A8D3-0D5E6AE122D9}"/>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{FAEF228D-E6D6-422A-9E9F-D97074260910}</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A5DD-414B-A8D3-0D5E6AE122D9}"/>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{A96860E8-B845-4D25-BD6B-CEF09C4D2D0A}</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A5DD-414B-A8D3-0D5E6AE122D9}"/>
                </c:ext>
              </c:extLst>
            </c:dLbl>
            <c:dLbl>
              <c:idx val="9"/>
              <c:tx>
                <c:strRef>
                  <c:f>Daten_Diagramme!$D$23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{6CC89B2C-0FAB-44EE-9F8B-0E08684EF1A2}</c15:txfldGUID>
                      <c15:f>Daten_Diagramme!$D$23</c15:f>
                      <c15:dlblFieldTableCache>
                        <c:ptCount val="1"/>
                        <c:pt idx="0">
                          <c:v>-6.8</c:v>
                        </c:pt>
                      </c15:dlblFieldTableCache>
                    </c15:dlblFTEntry>
                  </c15:dlblFieldTable>
                  <c15:showDataLabelsRange val="0"/>
                </c:ext>
                <c:ext xmlns:c16="http://schemas.microsoft.com/office/drawing/2014/chart" uri="{C3380CC4-5D6E-409C-BE32-E72D297353CC}">
                  <c16:uniqueId val="{00000009-A5DD-414B-A8D3-0D5E6AE122D9}"/>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{C6E2EA30-FA81-4771-BF15-DBD03B8B6D68}</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A5DD-414B-A8D3-0D5E6AE122D9}"/>
                </c:ext>
              </c:extLst>
            </c:dLbl>
            <c:dLbl>
              <c:idx val="11"/>
              <c:tx>
                <c:strRef>
                  <c:f>Daten_Diagramme!$D$25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{E879EF0A-F359-499D-B5F5-40472BB1ED2C}</c15:txfldGUID>
                      <c15:f>Daten_Diagramme!$D$25</c15:f>
                      <c15:dlblFieldTableCache>
                        <c:ptCount val="1"/>
                        <c:pt idx="0">
                          <c:v>0.3</c:v>
                        </c:pt>
                      </c15:dlblFieldTableCache>
                    </c15:dlblFTEntry>
                  </c15:dlblFieldTable>
                  <c15:showDataLabelsRange val="0"/>
                </c:ext>
                <c:ext xmlns:c16="http://schemas.microsoft.com/office/drawing/2014/chart" uri="{C3380CC4-5D6E-409C-BE32-E72D297353CC}">
                  <c16:uniqueId val="{0000000B-A5DD-414B-A8D3-0D5E6AE122D9}"/>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{9CD7C77F-2D46-44B3-87A7-1BABC7EC238F}</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A5DD-414B-A8D3-0D5E6AE122D9}"/>
                </c:ext>
              </c:extLst>
            </c:dLbl>
            <c:dLbl>
              <c:idx val="13"/>
              <c:tx>
                <c:strRef>
                  <c:f>Daten_Diagramme!$D$27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{FFE4F546-FFB9-4BF6-950B-80547C7B615A}</c15:txfldGUID>
                      <c15:f>Daten_Diagramme!$D$27</c15:f>
                      <c15:dlblFieldTableCache>
                        <c:ptCount val="1"/>
                        <c:pt idx="0">
                          <c:v>7.6</c:v>
                        </c:pt>
                      </c15:dlblFieldTableCache>
                    </c15:dlblFTEntry>
                  </c15:dlblFieldTable>
                  <c15:showDataLabelsRange val="0"/>
                </c:ext>
                <c:ext xmlns:c16="http://schemas.microsoft.com/office/drawing/2014/chart" uri="{C3380CC4-5D6E-409C-BE32-E72D297353CC}">
                  <c16:uniqueId val="{0000000D-A5DD-414B-A8D3-0D5E6AE122D9}"/>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{3595A09A-CC64-44DF-B817-7E6CE5D229B1}</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A5DD-414B-A8D3-0D5E6AE122D9}"/>
                </c:ext>
              </c:extLst>
            </c:dLbl>
            <c:dLbl>
              <c:idx val="15"/>
              <c:tx>
                <c:strRef>
                  <c:f>Daten_Diagramme!$D$29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{246DF113-B143-4124-A1F9-872DF69A81F6}</c15:txfldGUID>
                      <c15:f>Daten_Diagramme!$D$29</c15:f>
                      <c15:dlblFieldTableCache>
                        <c:ptCount val="1"/>
                        <c:pt idx="0">
                          <c:v>5.9</c:v>
                        </c:pt>
                      </c15:dlblFieldTableCache>
                    </c15:dlblFTEntry>
                  </c15:dlblFieldTable>
                  <c15:showDataLabelsRange val="0"/>
                </c:ext>
                <c:ext xmlns:c16="http://schemas.microsoft.com/office/drawing/2014/chart" uri="{C3380CC4-5D6E-409C-BE32-E72D297353CC}">
                  <c16:uniqueId val="{0000000F-A5DD-414B-A8D3-0D5E6AE122D9}"/>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{D7425C99-4AD2-4651-B3A1-7B2CC54BD86C}</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A5DD-414B-A8D3-0D5E6AE122D9}"/>
                </c:ext>
              </c:extLst>
            </c:dLbl>
            <c:dLbl>
              <c:idx val="17"/>
              <c:tx>
                <c:strRef>
                  <c:f>Daten_Diagramme!$D$31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{ADD2A197-D034-449C-9DA4-341AA810ADF2}</c15:txfldGUID>
                      <c15:f>Daten_Diagramme!$D$31</c15:f>
                      <c15:dlblFieldTableCache>
                        <c:ptCount val="1"/>
                        <c:pt idx="0">
                          <c:v>4.4</c:v>
                        </c:pt>
                      </c15:dlblFieldTableCache>
                    </c15:dlblFTEntry>
                  </c15:dlblFieldTable>
                  <c15:showDataLabelsRange val="0"/>
                </c:ext>
                <c:ext xmlns:c16="http://schemas.microsoft.com/office/drawing/2014/chart" uri="{C3380CC4-5D6E-409C-BE32-E72D297353CC}">
                  <c16:uniqueId val="{00000011-A5DD-414B-A8D3-0D5E6AE122D9}"/>
                </c:ext>
              </c:extLst>
            </c:dLbl>
            <c:dLbl>
              <c:idx val="18"/>
              <c:tx>
                <c:strRef>
                  <c:f>Daten_Diagramme!$D$32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{D5D515BE-BFDF-4A7D-9DDF-72FCFB729979}</c15:txfldGUID>
                      <c15:f>Daten_Diagramme!$D$32</c15:f>
                      <c15:dlblFieldTableCache>
                        <c:ptCount val="1"/>
                        <c:pt idx="0">
                          <c:v>3.2</c:v>
                        </c:pt>
                      </c15:dlblFieldTableCache>
                    </c15:dlblFTEntry>
                  </c15:dlblFieldTable>
                  <c15:showDataLabelsRange val="0"/>
                </c:ext>
                <c:ext xmlns:c16="http://schemas.microsoft.com/office/drawing/2014/chart" uri="{C3380CC4-5D6E-409C-BE32-E72D297353CC}">
                  <c16:uniqueId val="{00000012-A5DD-414B-A8D3-0D5E6AE122D9}"/>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{0D9586B4-8E52-4553-B0E6-0E6A53FFAF9B}</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A5DD-414B-A8D3-0D5E6AE122D9}"/>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{F9F827AB-703F-4415-BCA3-0E9EB9C29579}</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A5DD-414B-A8D3-0D5E6AE122D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{38FEFA1F-4FBC-4D57-B634-A97F2AA875BB}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5DD-414B-A8D3-0D5E6AE122D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{4B1F6443-1759-4B09-BA68-632D83B61BF0}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5DD-414B-A8D3-0D5E6AE122D9}"/>
                </c:ext>
              </c:extLst>
            </c:dLbl>
            <c:dLbl>
              <c:idx val="23"/>
              <c:tx>
                <c:strRef>
                  <c:f>Daten_Diagramme!$D$37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{A24DEAE1-EC20-4344-A0C4-E87DB6360B36}</c15:txfldGUID>
                      <c15:f>Daten_Diagramme!$D$37</c15:f>
                      <c15:dlblFieldTableCache>
                        <c:ptCount val="1"/>
                        <c:pt idx="0">
                          <c:v>2.2</c:v>
                        </c:pt>
                      </c15:dlblFieldTableCache>
                    </c15:dlblFTEntry>
                  </c15:dlblFieldTable>
                  <c15:showDataLabelsRange val="0"/>
                </c:ext>
                <c:ext xmlns:c16="http://schemas.microsoft.com/office/drawing/2014/chart" uri="{C3380CC4-5D6E-409C-BE32-E72D297353CC}">
                  <c16:uniqueId val="{00000017-A5DD-414B-A8D3-0D5E6AE122D9}"/>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{53AA1D85-DD6C-4588-89AC-A0DA68439EB8}</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A5DD-414B-A8D3-0D5E6AE122D9}"/>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{DD7F001A-F012-45E5-A7A9-C165CFF2D383}</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A5DD-414B-A8D3-0D5E6AE122D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{AC137A8E-DC40-4DAB-9628-4BCCDF764F93}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5DD-414B-A8D3-0D5E6AE122D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{5888C450-97EF-4104-B5E9-2A788118FEB0}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5DD-414B-A8D3-0D5E6AE122D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{5500895F-F971-403A-B5D3-D0E7DBCCA5C7}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5DD-414B-A8D3-0D5E6AE122D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{501B2681-6D9A-49AA-AB63-CFB5C60479CC}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5DD-414B-A8D3-0D5E6AE122D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{E502767D-1340-47CD-8A08-050F9EB52D30}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5DD-414B-A8D3-0D5E6AE122D9}"/>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{29879FA0-7C47-4E53-9391-2141B254F737}</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A5DD-414B-A8D3-0D5E6AE122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0.50836500411393648</c:v>
                </c:pt>
                <c:pt idx="1">
                  <c:v>2.1739130434782608</c:v>
                </c:pt>
                <c:pt idx="2">
                  <c:v>4.0718562874251498</c:v>
                </c:pt>
                <c:pt idx="3">
                  <c:v>-3.0856189770200149</c:v>
                </c:pt>
                <c:pt idx="4">
                  <c:v>-3.1652557968347441</c:v>
                </c:pt>
                <c:pt idx="5">
                  <c:v>-3.7414484548242508</c:v>
                </c:pt>
                <c:pt idx="6">
                  <c:v>-0.59161301548634071</c:v>
                </c:pt>
                <c:pt idx="7">
                  <c:v>4.6997755331088662</c:v>
                </c:pt>
                <c:pt idx="8">
                  <c:v>1.7996357012750455</c:v>
                </c:pt>
                <c:pt idx="9">
                  <c:v>-6.8256578947368425</c:v>
                </c:pt>
                <c:pt idx="10">
                  <c:v>-0.10712372790573112</c:v>
                </c:pt>
                <c:pt idx="11">
                  <c:v>0.33707865168539325</c:v>
                </c:pt>
                <c:pt idx="12">
                  <c:v>-1.6703786191536749</c:v>
                </c:pt>
                <c:pt idx="13">
                  <c:v>7.6309226932668333</c:v>
                </c:pt>
                <c:pt idx="14">
                  <c:v>3.0907278165503489</c:v>
                </c:pt>
                <c:pt idx="15">
                  <c:v>5.9171597633136095</c:v>
                </c:pt>
                <c:pt idx="16">
                  <c:v>1.4061872237846524</c:v>
                </c:pt>
                <c:pt idx="17">
                  <c:v>4.3875685557586834</c:v>
                </c:pt>
                <c:pt idx="18">
                  <c:v>3.1905313263862087</c:v>
                </c:pt>
                <c:pt idx="19">
                  <c:v>2.1851046790985014</c:v>
                </c:pt>
                <c:pt idx="20">
                  <c:v>1.9722650231124808</c:v>
                </c:pt>
                <c:pt idx="21">
                  <c:v>0</c:v>
                </c:pt>
                <c:pt idx="23">
                  <c:v>2.1739130434782608</c:v>
                </c:pt>
                <c:pt idx="24">
                  <c:v>-1.4475154223539126</c:v>
                </c:pt>
                <c:pt idx="25">
                  <c:v>1.8271874896464897</c:v>
                </c:pt>
              </c:numCache>
            </c:numRef>
          </c:val>
          <c:extLst>
            <c:ext xmlns:c16="http://schemas.microsoft.com/office/drawing/2014/chart" uri="{C3380CC4-5D6E-409C-BE32-E72D297353CC}">
              <c16:uniqueId val="{00000020-A5DD-414B-A8D3-0D5E6AE122D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{4FCA987E-2062-42C7-A67D-23F8E4C12F1D}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5DD-414B-A8D3-0D5E6AE122D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{E4F25C9B-C172-4EB5-8D7D-EA81131F8498}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5DD-414B-A8D3-0D5E6AE122D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{3D906A82-2124-48A0-AB6E-310EEFA9DE85}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5DD-414B-A8D3-0D5E6AE122D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{CFB64C15-918F-44E5-B253-B4DAE711625F}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5DD-414B-A8D3-0D5E6AE122D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{BD6ABF33-48D8-4813-9971-19AB0AAFD9CC}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5DD-414B-A8D3-0D5E6AE122D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{415F3A3B-72AA-443A-89E7-5F86F7506766}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5DD-414B-A8D3-0D5E6AE122D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{3BB1ACF5-DBE8-4235-80F0-47927BADE8AE}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5DD-414B-A8D3-0D5E6AE122D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{20F339DF-05C4-472B-9AD6-C75FF93A799A}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5DD-414B-A8D3-0D5E6AE122D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{49E2F0BD-A517-42F7-A72A-EBCDE8B8CCFC}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5DD-414B-A8D3-0D5E6AE122D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{A137754C-F893-4C21-92D1-8354A5254EA4}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5DD-414B-A8D3-0D5E6AE122D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{85686FB5-8306-4BAE-B142-40065D150BAC}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5DD-414B-A8D3-0D5E6AE122D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{3E00D0A5-2258-4BB1-AF18-7BFE4AB2AF4E}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5DD-414B-A8D3-0D5E6AE122D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{3A0AE0CF-A96E-4F9B-9C6D-45FA0E1F3094}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5DD-414B-A8D3-0D5E6AE122D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{D0A92ECC-E63A-44B3-BC7D-E2664C9A2A78}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5DD-414B-A8D3-0D5E6AE122D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{1A4B7EDE-17D2-4A29-9B6E-63FFBB845B6B}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5DD-414B-A8D3-0D5E6AE122D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{118E3D59-8FC8-420A-991A-7FE443490855}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5DD-414B-A8D3-0D5E6AE122D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{5FF3A529-AC0D-40D6-8163-A4AB3D8F2079}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5DD-414B-A8D3-0D5E6AE122D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{1B04FC4B-96DC-4D4D-A484-90A7A3ACEAB5}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5DD-414B-A8D3-0D5E6AE122D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{891E6807-8B61-4A73-80E0-F0D731A0B770}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5DD-414B-A8D3-0D5E6AE122D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{42D7802B-FF4D-4441-86E9-6D437996CEED}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5DD-414B-A8D3-0D5E6AE122D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{2C54E7FC-51B7-4784-ABC8-B1FD0F424C27}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5DD-414B-A8D3-0D5E6AE122D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{F745133D-521F-4C5A-924D-29A7900EDAF7}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5DD-414B-A8D3-0D5E6AE122D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{51BA0EF3-2A98-4F0F-ACE1-B3F1EA1484B8}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5DD-414B-A8D3-0D5E6AE122D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{DB92AEB4-B106-4181-B698-035098D2AB15}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5DD-414B-A8D3-0D5E6AE122D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{2DCD8AF6-B293-44A1-8092-D49A2DDCA730}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5DD-414B-A8D3-0D5E6AE122D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{916F7DE1-FA02-4401-B920-5290CE1525B1}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5DD-414B-A8D3-0D5E6AE122D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{6EC8A577-24BD-43C5-A6A1-2A8C20CD7E91}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5DD-414B-A8D3-0D5E6AE122D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{DBEE1341-8557-47EA-8C97-08C86BCE9CF5}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5DD-414B-A8D3-0D5E6AE122D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{A636F0C5-4195-436B-9A22-36FC615CEBA8}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5DD-414B-A8D3-0D5E6AE122D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{7F58D27F-EAA1-447F-822A-0AEC67CC2D9C}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5DD-414B-A8D3-0D5E6AE122D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{49A83612-9DBF-48EA-BD54-EF7F5F449B48}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5DD-414B-A8D3-0D5E6AE122D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{A688F4CD-3D0B-44CA-86D3-5D7902B2B862}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5DD-414B-A8D3-0D5E6AE122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5DD-414B-A8D3-0D5E6AE122D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5DD-414B-A8D3-0D5E6AE122D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{551610A1-A19F-4705-8F6B-E3359F1569D2}</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92A3-4E60-864D-5BF312121587}"/>
                </c:ext>
              </c:extLst>
            </c:dLbl>
            <c:dLbl>
              <c:idx val="1"/>
              <c:tx>
                <c:strRef>
                  <c:f>Daten_Diagramme!$E$15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{899AFEA6-94CC-40AF-808F-654E57DA883F}</c15:txfldGUID>
                      <c15:f>Daten_Diagramme!$E$15</c15:f>
                      <c15:dlblFieldTableCache>
                        <c:ptCount val="1"/>
                        <c:pt idx="0">
                          <c:v>4.8</c:v>
                        </c:pt>
                      </c15:dlblFieldTableCache>
                    </c15:dlblFTEntry>
                  </c15:dlblFieldTable>
                  <c15:showDataLabelsRange val="0"/>
                </c:ext>
                <c:ext xmlns:c16="http://schemas.microsoft.com/office/drawing/2014/chart" uri="{C3380CC4-5D6E-409C-BE32-E72D297353CC}">
                  <c16:uniqueId val="{00000001-92A3-4E60-864D-5BF312121587}"/>
                </c:ext>
              </c:extLst>
            </c:dLbl>
            <c:dLbl>
              <c:idx val="2"/>
              <c:tx>
                <c:strRef>
                  <c:f>Daten_Diagramme!$E$16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{27C088AA-82BA-4F5D-8E09-B1C1AEB736ED}</c15:txfldGUID>
                      <c15:f>Daten_Diagramme!$E$16</c15:f>
                      <c15:dlblFieldTableCache>
                        <c:ptCount val="1"/>
                        <c:pt idx="0">
                          <c:v>-5.6</c:v>
                        </c:pt>
                      </c15:dlblFieldTableCache>
                    </c15:dlblFTEntry>
                  </c15:dlblFieldTable>
                  <c15:showDataLabelsRange val="0"/>
                </c:ext>
                <c:ext xmlns:c16="http://schemas.microsoft.com/office/drawing/2014/chart" uri="{C3380CC4-5D6E-409C-BE32-E72D297353CC}">
                  <c16:uniqueId val="{00000002-92A3-4E60-864D-5BF312121587}"/>
                </c:ext>
              </c:extLst>
            </c:dLbl>
            <c:dLbl>
              <c:idx val="3"/>
              <c:tx>
                <c:strRef>
                  <c:f>Daten_Diagramme!$E$17</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{CDC6AF51-89E8-4756-84FC-CE4A3E408926}</c15:txfldGUID>
                      <c15:f>Daten_Diagramme!$E$17</c15:f>
                      <c15:dlblFieldTableCache>
                        <c:ptCount val="1"/>
                        <c:pt idx="0">
                          <c:v>-9.1</c:v>
                        </c:pt>
                      </c15:dlblFieldTableCache>
                    </c15:dlblFTEntry>
                  </c15:dlblFieldTable>
                  <c15:showDataLabelsRange val="0"/>
                </c:ext>
                <c:ext xmlns:c16="http://schemas.microsoft.com/office/drawing/2014/chart" uri="{C3380CC4-5D6E-409C-BE32-E72D297353CC}">
                  <c16:uniqueId val="{00000003-92A3-4E60-864D-5BF312121587}"/>
                </c:ext>
              </c:extLst>
            </c:dLbl>
            <c:dLbl>
              <c:idx val="4"/>
              <c:tx>
                <c:strRef>
                  <c:f>Daten_Diagramme!$E$18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{50D91C3B-FC27-4E99-8BEA-975C1C24865D}</c15:txfldGUID>
                      <c15:f>Daten_Diagramme!$E$18</c15:f>
                      <c15:dlblFieldTableCache>
                        <c:ptCount val="1"/>
                        <c:pt idx="0">
                          <c:v>-3.5</c:v>
                        </c:pt>
                      </c15:dlblFieldTableCache>
                    </c15:dlblFTEntry>
                  </c15:dlblFieldTable>
                  <c15:showDataLabelsRange val="0"/>
                </c:ext>
                <c:ext xmlns:c16="http://schemas.microsoft.com/office/drawing/2014/chart" uri="{C3380CC4-5D6E-409C-BE32-E72D297353CC}">
                  <c16:uniqueId val="{00000004-92A3-4E60-864D-5BF312121587}"/>
                </c:ext>
              </c:extLst>
            </c:dLbl>
            <c:dLbl>
              <c:idx val="5"/>
              <c:tx>
                <c:strRef>
                  <c:f>Daten_Diagramme!$E$19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{8E663825-741D-4163-BF4E-58F6C1D39157}</c15:txfldGUID>
                      <c15:f>Daten_Diagramme!$E$19</c15:f>
                      <c15:dlblFieldTableCache>
                        <c:ptCount val="1"/>
                        <c:pt idx="0">
                          <c:v>-11.7</c:v>
                        </c:pt>
                      </c15:dlblFieldTableCache>
                    </c15:dlblFTEntry>
                  </c15:dlblFieldTable>
                  <c15:showDataLabelsRange val="0"/>
                </c:ext>
                <c:ext xmlns:c16="http://schemas.microsoft.com/office/drawing/2014/chart" uri="{C3380CC4-5D6E-409C-BE32-E72D297353CC}">
                  <c16:uniqueId val="{00000005-92A3-4E60-864D-5BF312121587}"/>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{3F3B5161-EE24-4A84-AC4D-2B7D3315B0B1}</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92A3-4E60-864D-5BF312121587}"/>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{D6549CFC-3229-41CA-AB76-1A8FF0A22389}</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92A3-4E60-864D-5BF312121587}"/>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{3839833C-9022-4DB1-8FF8-356AEACD4CC5}</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92A3-4E60-864D-5BF312121587}"/>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{91BA2FD1-809C-4659-A479-EDC4FB058C12}</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92A3-4E60-864D-5BF312121587}"/>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{3EE078D5-A5E5-4D0B-A15B-4B217C575712}</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92A3-4E60-864D-5BF312121587}"/>
                </c:ext>
              </c:extLst>
            </c:dLbl>
            <c:dLbl>
              <c:idx val="11"/>
              <c:tx>
                <c:strRef>
                  <c:f>Daten_Diagramme!$E$25</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{17C65882-317A-4DC4-B900-216EEDD577BE}</c15:txfldGUID>
                      <c15:f>Daten_Diagramme!$E$25</c15:f>
                      <c15:dlblFieldTableCache>
                        <c:ptCount val="1"/>
                        <c:pt idx="0">
                          <c:v>9.1</c:v>
                        </c:pt>
                      </c15:dlblFieldTableCache>
                    </c15:dlblFTEntry>
                  </c15:dlblFieldTable>
                  <c15:showDataLabelsRange val="0"/>
                </c:ext>
                <c:ext xmlns:c16="http://schemas.microsoft.com/office/drawing/2014/chart" uri="{C3380CC4-5D6E-409C-BE32-E72D297353CC}">
                  <c16:uniqueId val="{0000000B-92A3-4E60-864D-5BF312121587}"/>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{B2293C86-A45D-4579-BE99-8E7B2F0DB0D1}</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92A3-4E60-864D-5BF312121587}"/>
                </c:ext>
              </c:extLst>
            </c:dLbl>
            <c:dLbl>
              <c:idx val="13"/>
              <c:tx>
                <c:strRef>
                  <c:f>Daten_Diagramme!$E$27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{BBF884BB-5494-4ACD-A698-8246C41361F1}</c15:txfldGUID>
                      <c15:f>Daten_Diagramme!$E$27</c15:f>
                      <c15:dlblFieldTableCache>
                        <c:ptCount val="1"/>
                        <c:pt idx="0">
                          <c:v>-2.0</c:v>
                        </c:pt>
                      </c15:dlblFieldTableCache>
                    </c15:dlblFTEntry>
                  </c15:dlblFieldTable>
                  <c15:showDataLabelsRange val="0"/>
                </c:ext>
                <c:ext xmlns:c16="http://schemas.microsoft.com/office/drawing/2014/chart" uri="{C3380CC4-5D6E-409C-BE32-E72D297353CC}">
                  <c16:uniqueId val="{0000000D-92A3-4E60-864D-5BF312121587}"/>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{9295D583-CC0E-4922-84C5-7E18763B8749}</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92A3-4E60-864D-5BF312121587}"/>
                </c:ext>
              </c:extLst>
            </c:dLbl>
            <c:dLbl>
              <c:idx val="15"/>
              <c:tx>
                <c:strRef>
                  <c:f>Daten_Diagramme!$E$29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{08356014-3886-40E2-84EB-0649ABBCF1F0}</c15:txfldGUID>
                      <c15:f>Daten_Diagramme!$E$29</c15:f>
                      <c15:dlblFieldTableCache>
                        <c:ptCount val="1"/>
                        <c:pt idx="0">
                          <c:v>-5.2</c:v>
                        </c:pt>
                      </c15:dlblFieldTableCache>
                    </c15:dlblFTEntry>
                  </c15:dlblFieldTable>
                  <c15:showDataLabelsRange val="0"/>
                </c:ext>
                <c:ext xmlns:c16="http://schemas.microsoft.com/office/drawing/2014/chart" uri="{C3380CC4-5D6E-409C-BE32-E72D297353CC}">
                  <c16:uniqueId val="{0000000F-92A3-4E60-864D-5BF312121587}"/>
                </c:ext>
              </c:extLst>
            </c:dLbl>
            <c:dLbl>
              <c:idx val="16"/>
              <c:tx>
                <c:strRef>
                  <c:f>Daten_Diagramme!$E$30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{37FE1F3B-35F5-4B10-9D7A-496767F46406}</c15:txfldGUID>
                      <c15:f>Daten_Diagramme!$E$30</c15:f>
                      <c15:dlblFieldTableCache>
                        <c:ptCount val="1"/>
                        <c:pt idx="0">
                          <c:v>5.5</c:v>
                        </c:pt>
                      </c15:dlblFieldTableCache>
                    </c15:dlblFTEntry>
                  </c15:dlblFieldTable>
                  <c15:showDataLabelsRange val="0"/>
                </c:ext>
                <c:ext xmlns:c16="http://schemas.microsoft.com/office/drawing/2014/chart" uri="{C3380CC4-5D6E-409C-BE32-E72D297353CC}">
                  <c16:uniqueId val="{00000010-92A3-4E60-864D-5BF312121587}"/>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{98095852-87C2-4CB5-B12F-08F288996F42}</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92A3-4E60-864D-5BF312121587}"/>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{05B00693-79AB-48DF-992E-83987881FD4D}</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92A3-4E60-864D-5BF312121587}"/>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{C1A27824-6B7E-4788-A01A-AC3D8B78F01E}</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92A3-4E60-864D-5BF312121587}"/>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{A1FB689F-E54B-4061-890A-A1F8F66188F4}</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92A3-4E60-864D-5BF31212158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{842083E4-1F5B-46C9-9F44-AD524BEE25C3}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2A3-4E60-864D-5BF31212158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{B6D04046-F680-4180-8A06-BDFA9C10E667}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2A3-4E60-864D-5BF312121587}"/>
                </c:ext>
              </c:extLst>
            </c:dLbl>
            <c:dLbl>
              <c:idx val="23"/>
              <c:tx>
                <c:strRef>
                  <c:f>Daten_Diagramme!$E$37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{F13A6BEE-24C2-4336-BCD1-E7CE682BDE9C}</c15:txfldGUID>
                      <c15:f>Daten_Diagramme!$E$37</c15:f>
                      <c15:dlblFieldTableCache>
                        <c:ptCount val="1"/>
                        <c:pt idx="0">
                          <c:v>4.8</c:v>
                        </c:pt>
                      </c15:dlblFieldTableCache>
                    </c15:dlblFTEntry>
                  </c15:dlblFieldTable>
                  <c15:showDataLabelsRange val="0"/>
                </c:ext>
                <c:ext xmlns:c16="http://schemas.microsoft.com/office/drawing/2014/chart" uri="{C3380CC4-5D6E-409C-BE32-E72D297353CC}">
                  <c16:uniqueId val="{00000017-92A3-4E60-864D-5BF312121587}"/>
                </c:ext>
              </c:extLst>
            </c:dLbl>
            <c:dLbl>
              <c:idx val="24"/>
              <c:tx>
                <c:strRef>
                  <c:f>Daten_Diagramme!$E$38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{072D60FC-9097-46F9-B7CB-49C40F8E5E7C}</c15:txfldGUID>
                      <c15:f>Daten_Diagramme!$E$38</c15:f>
                      <c15:dlblFieldTableCache>
                        <c:ptCount val="1"/>
                        <c:pt idx="0">
                          <c:v>-6.9</c:v>
                        </c:pt>
                      </c15:dlblFieldTableCache>
                    </c15:dlblFTEntry>
                  </c15:dlblFieldTable>
                  <c15:showDataLabelsRange val="0"/>
                </c:ext>
                <c:ext xmlns:c16="http://schemas.microsoft.com/office/drawing/2014/chart" uri="{C3380CC4-5D6E-409C-BE32-E72D297353CC}">
                  <c16:uniqueId val="{00000018-92A3-4E60-864D-5BF312121587}"/>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{824A7A53-F7A9-4FFD-B3A5-02B151075F89}</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92A3-4E60-864D-5BF31212158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{CB644E53-2D32-468E-9929-787FD509F7BD}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2A3-4E60-864D-5BF31212158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{246D4FB0-AA9F-4E32-922C-A397D99303FB}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2A3-4E60-864D-5BF31212158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{E91055E6-FC17-429D-8790-94712F6E83C3}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2A3-4E60-864D-5BF31212158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{5C86B6B1-8508-4401-9286-503385680B33}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2A3-4E60-864D-5BF31212158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{E38EAFF8-26F7-48E7-BD27-66EA3FA2CF93}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2A3-4E60-864D-5BF312121587}"/>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{85763EA5-9DD0-4509-90E5-AF5978616B92}</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92A3-4E60-864D-5BF31212158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-3.5711901742206797</c:v>
                </c:pt>
                <c:pt idx="1">
                  <c:v>4.8223350253807107</c:v>
                </c:pt>
                <c:pt idx="2">
                  <c:v>-5.6122448979591839</c:v>
                </c:pt>
                <c:pt idx="3">
                  <c:v>-9.1021825396825395</c:v>
                </c:pt>
                <c:pt idx="4">
                  <c:v>-3.4946236559139785</c:v>
                </c:pt>
                <c:pt idx="5">
                  <c:v>-11.680517082179133</c:v>
                </c:pt>
                <c:pt idx="6">
                  <c:v>-10</c:v>
                </c:pt>
                <c:pt idx="7">
                  <c:v>-2.1058622652248151</c:v>
                </c:pt>
                <c:pt idx="8">
                  <c:v>-3.6900369003690039</c:v>
                </c:pt>
                <c:pt idx="9">
                  <c:v>-1.9133151112846545</c:v>
                </c:pt>
                <c:pt idx="10">
                  <c:v>-13.316214233308877</c:v>
                </c:pt>
                <c:pt idx="11">
                  <c:v>9.1254752851711025</c:v>
                </c:pt>
                <c:pt idx="12">
                  <c:v>3.75</c:v>
                </c:pt>
                <c:pt idx="13">
                  <c:v>-1.9759036144578312</c:v>
                </c:pt>
                <c:pt idx="14">
                  <c:v>0.62451209992193601</c:v>
                </c:pt>
                <c:pt idx="15">
                  <c:v>-5.2</c:v>
                </c:pt>
                <c:pt idx="16">
                  <c:v>5.49597855227882</c:v>
                </c:pt>
                <c:pt idx="17">
                  <c:v>0.64377682403433478</c:v>
                </c:pt>
                <c:pt idx="18">
                  <c:v>-0.23952095808383234</c:v>
                </c:pt>
                <c:pt idx="19">
                  <c:v>3.125</c:v>
                </c:pt>
                <c:pt idx="20">
                  <c:v>-4.3365881677197011</c:v>
                </c:pt>
                <c:pt idx="21">
                  <c:v>0</c:v>
                </c:pt>
                <c:pt idx="23">
                  <c:v>4.8223350253807107</c:v>
                </c:pt>
                <c:pt idx="24">
                  <c:v>-6.9340016708437764</c:v>
                </c:pt>
                <c:pt idx="25">
                  <c:v>-2.8581121194131116</c:v>
                </c:pt>
              </c:numCache>
            </c:numRef>
          </c:val>
          <c:extLst>
            <c:ext xmlns:c16="http://schemas.microsoft.com/office/drawing/2014/chart" uri="{C3380CC4-5D6E-409C-BE32-E72D297353CC}">
              <c16:uniqueId val="{00000020-92A3-4E60-864D-5BF31212158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{93E3CE5F-047F-492D-B620-515AB70FD802}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2A3-4E60-864D-5BF31212158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{360F52A8-0EFC-44B2-81D2-45DA41A4599A}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2A3-4E60-864D-5BF31212158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{F81CDFAD-8793-4B0B-A62F-F91D0B8933C6}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2A3-4E60-864D-5BF31212158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{DBC439F6-D447-4D23-92EB-37BC559F1083}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2A3-4E60-864D-5BF31212158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{D256A254-17B5-4539-8995-89088D11DC41}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2A3-4E60-864D-5BF31212158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{520E9E00-BF69-4F4F-9B0A-D7A085687CD0}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2A3-4E60-864D-5BF31212158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{19747A30-1DB8-4D7C-BDA2-C5858F257B19}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2A3-4E60-864D-5BF31212158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{C77C7501-6EDE-48D4-9752-FB17F33D85CF}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2A3-4E60-864D-5BF31212158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{C4D32D51-7812-431F-A863-2723EA57B5BE}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2A3-4E60-864D-5BF31212158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{73AE6006-4F71-4D56-853C-9EA7C5AFBD17}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2A3-4E60-864D-5BF31212158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{DC56B4CE-741F-4A5D-9D54-08BD3781430F}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2A3-4E60-864D-5BF31212158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{E89CEBCC-DA4D-4E98-B88F-48FF89F9DD1C}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2A3-4E60-864D-5BF31212158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{28CCD489-B5E7-4C87-AC5E-061BE14AD22A}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2A3-4E60-864D-5BF31212158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{D6352BE9-7CAF-4BE0-9990-E1FB8F1F1BAA}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2A3-4E60-864D-5BF31212158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{00504C00-7F75-4C9B-A5C4-4ECADA95F2F7}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2A3-4E60-864D-5BF31212158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{EFA60727-9880-438C-B50D-601B0714132E}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2A3-4E60-864D-5BF31212158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{7EE50DE5-C980-400C-B71E-7917509BD161}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2A3-4E60-864D-5BF31212158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{A108F117-7E5D-49A4-8D5A-87624AC361EE}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2A3-4E60-864D-5BF31212158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{02AB157D-2A43-4643-85D9-8E839DBF98C8}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2A3-4E60-864D-5BF31212158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{258881AC-2825-4198-89C8-CFD94F6E79D3}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2A3-4E60-864D-5BF31212158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{3F9B00BD-3FEC-42A9-AC40-F22D1D24E9FC}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2A3-4E60-864D-5BF31212158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{61013966-63C3-42C2-B93B-2CC98F87155B}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2A3-4E60-864D-5BF31212158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{744E8D4F-F597-41C9-A8F6-C73246936E73}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2A3-4E60-864D-5BF31212158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{F5F20D3B-2D4C-4375-93A7-CA32E373D324}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2A3-4E60-864D-5BF31212158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{1868093C-1A63-401B-B000-A35689CC7441}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2A3-4E60-864D-5BF31212158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{BCB64AEA-AC14-4144-A375-6C98DB016BFC}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2A3-4E60-864D-5BF31212158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{161EBBF2-A79E-4240-B821-BDA4640E333F}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2A3-4E60-864D-5BF31212158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{04529A5E-BFD9-4BA7-95E8-ED18E497DD70}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2A3-4E60-864D-5BF31212158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{63DD814A-6396-49C9-A9C8-3F227E61E367}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2A3-4E60-864D-5BF31212158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{306C4A0F-F7E2-4A96-BC79-61B11C7DF3FD}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2A3-4E60-864D-5BF31212158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{54F2D8B4-4A60-499B-B38F-44A432D819E8}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2A3-4E60-864D-5BF31212158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{A56D5166-98C2-47E9-A194-1F56BC1EAEE9}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2A3-4E60-864D-5BF31212158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2A3-4E60-864D-5BF31212158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2A3-4E60-864D-5BF31212158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{0DA8C3BC-9586-41B9-AFC8-017E583EB358}</c15:txfldGUID>
                      <c15:f>Diagramm!$I$46</c15:f>
                      <c15:dlblFieldTableCache>
                        <c:ptCount val="1"/>
                      </c15:dlblFieldTableCache>
                    </c15:dlblFTEntry>
                  </c15:dlblFieldTable>
                  <c15:showDataLabelsRange val="0"/>
                </c:ext>
                <c:ext xmlns:c16="http://schemas.microsoft.com/office/drawing/2014/chart" uri="{C3380CC4-5D6E-409C-BE32-E72D297353CC}">
                  <c16:uniqueId val="{00000000-BCA3-4CC5-804A-FFBBD974161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{85630F79-FF6B-4914-B8F5-DC21EDEEC341}</c15:txfldGUID>
                      <c15:f>Diagramm!$I$47</c15:f>
                      <c15:dlblFieldTableCache>
                        <c:ptCount val="1"/>
                      </c15:dlblFieldTableCache>
                    </c15:dlblFTEntry>
                  </c15:dlblFieldTable>
                  <c15:showDataLabelsRange val="0"/>
                </c:ext>
                <c:ext xmlns:c16="http://schemas.microsoft.com/office/drawing/2014/chart" uri="{C3380CC4-5D6E-409C-BE32-E72D297353CC}">
                  <c16:uniqueId val="{00000001-BCA3-4CC5-804A-FFBBD974161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{A4AA4B85-43F6-46E8-9562-7B2F39AFDC3F}</c15:txfldGUID>
                      <c15:f>Diagramm!$I$48</c15:f>
                      <c15:dlblFieldTableCache>
                        <c:ptCount val="1"/>
                      </c15:dlblFieldTableCache>
                    </c15:dlblFTEntry>
                  </c15:dlblFieldTable>
                  <c15:showDataLabelsRange val="0"/>
                </c:ext>
                <c:ext xmlns:c16="http://schemas.microsoft.com/office/drawing/2014/chart" uri="{C3380CC4-5D6E-409C-BE32-E72D297353CC}">
                  <c16:uniqueId val="{00000002-BCA3-4CC5-804A-FFBBD974161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{86CDD72B-47CE-46C3-8DD5-D9DE2F9151E2}</c15:txfldGUID>
                      <c15:f>Diagramm!$I$49</c15:f>
                      <c15:dlblFieldTableCache>
                        <c:ptCount val="1"/>
                      </c15:dlblFieldTableCache>
                    </c15:dlblFTEntry>
                  </c15:dlblFieldTable>
                  <c15:showDataLabelsRange val="0"/>
                </c:ext>
                <c:ext xmlns:c16="http://schemas.microsoft.com/office/drawing/2014/chart" uri="{C3380CC4-5D6E-409C-BE32-E72D297353CC}">
                  <c16:uniqueId val="{00000003-BCA3-4CC5-804A-FFBBD974161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{06C7BFD7-3BBD-4DA3-8EBC-1EF6925AD392}</c15:txfldGUID>
                      <c15:f>Diagramm!$I$50</c15:f>
                      <c15:dlblFieldTableCache>
                        <c:ptCount val="1"/>
                      </c15:dlblFieldTableCache>
                    </c15:dlblFTEntry>
                  </c15:dlblFieldTable>
                  <c15:showDataLabelsRange val="0"/>
                </c:ext>
                <c:ext xmlns:c16="http://schemas.microsoft.com/office/drawing/2014/chart" uri="{C3380CC4-5D6E-409C-BE32-E72D297353CC}">
                  <c16:uniqueId val="{00000004-BCA3-4CC5-804A-FFBBD974161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{E4C60669-5BA5-4EAE-8C52-94AE4DB40EDE}</c15:txfldGUID>
                      <c15:f>Diagramm!$I$51</c15:f>
                      <c15:dlblFieldTableCache>
                        <c:ptCount val="1"/>
                      </c15:dlblFieldTableCache>
                    </c15:dlblFTEntry>
                  </c15:dlblFieldTable>
                  <c15:showDataLabelsRange val="0"/>
                </c:ext>
                <c:ext xmlns:c16="http://schemas.microsoft.com/office/drawing/2014/chart" uri="{C3380CC4-5D6E-409C-BE32-E72D297353CC}">
                  <c16:uniqueId val="{00000005-BCA3-4CC5-804A-FFBBD974161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{7B648FAD-4430-4921-863F-4AED18B95E7C}</c15:txfldGUID>
                      <c15:f>Diagramm!$I$52</c15:f>
                      <c15:dlblFieldTableCache>
                        <c:ptCount val="1"/>
                      </c15:dlblFieldTableCache>
                    </c15:dlblFTEntry>
                  </c15:dlblFieldTable>
                  <c15:showDataLabelsRange val="0"/>
                </c:ext>
                <c:ext xmlns:c16="http://schemas.microsoft.com/office/drawing/2014/chart" uri="{C3380CC4-5D6E-409C-BE32-E72D297353CC}">
                  <c16:uniqueId val="{00000006-BCA3-4CC5-804A-FFBBD974161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{18D8418A-8816-4E56-BD41-0F785BF77E64}</c15:txfldGUID>
                      <c15:f>Diagramm!$I$53</c15:f>
                      <c15:dlblFieldTableCache>
                        <c:ptCount val="1"/>
                      </c15:dlblFieldTableCache>
                    </c15:dlblFTEntry>
                  </c15:dlblFieldTable>
                  <c15:showDataLabelsRange val="0"/>
                </c:ext>
                <c:ext xmlns:c16="http://schemas.microsoft.com/office/drawing/2014/chart" uri="{C3380CC4-5D6E-409C-BE32-E72D297353CC}">
                  <c16:uniqueId val="{00000007-BCA3-4CC5-804A-FFBBD974161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{BE078D8F-07B3-4322-8B14-6D7904C1E4CE}</c15:txfldGUID>
                      <c15:f>Diagramm!$I$54</c15:f>
                      <c15:dlblFieldTableCache>
                        <c:ptCount val="1"/>
                      </c15:dlblFieldTableCache>
                    </c15:dlblFTEntry>
                  </c15:dlblFieldTable>
                  <c15:showDataLabelsRange val="0"/>
                </c:ext>
                <c:ext xmlns:c16="http://schemas.microsoft.com/office/drawing/2014/chart" uri="{C3380CC4-5D6E-409C-BE32-E72D297353CC}">
                  <c16:uniqueId val="{00000008-BCA3-4CC5-804A-FFBBD974161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{D57666D3-85D7-4DA8-86FB-6BF275A24901}</c15:txfldGUID>
                      <c15:f>Diagramm!$I$55</c15:f>
                      <c15:dlblFieldTableCache>
                        <c:ptCount val="1"/>
                      </c15:dlblFieldTableCache>
                    </c15:dlblFTEntry>
                  </c15:dlblFieldTable>
                  <c15:showDataLabelsRange val="0"/>
                </c:ext>
                <c:ext xmlns:c16="http://schemas.microsoft.com/office/drawing/2014/chart" uri="{C3380CC4-5D6E-409C-BE32-E72D297353CC}">
                  <c16:uniqueId val="{00000009-BCA3-4CC5-804A-FFBBD974161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{513278F7-8432-4A26-87FD-E0F076FC10BC}</c15:txfldGUID>
                      <c15:f>Diagramm!$I$56</c15:f>
                      <c15:dlblFieldTableCache>
                        <c:ptCount val="1"/>
                      </c15:dlblFieldTableCache>
                    </c15:dlblFTEntry>
                  </c15:dlblFieldTable>
                  <c15:showDataLabelsRange val="0"/>
                </c:ext>
                <c:ext xmlns:c16="http://schemas.microsoft.com/office/drawing/2014/chart" uri="{C3380CC4-5D6E-409C-BE32-E72D297353CC}">
                  <c16:uniqueId val="{0000000A-BCA3-4CC5-804A-FFBBD974161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{3D6EDBA1-9B57-4B70-A27D-06D6823368CD}</c15:txfldGUID>
                      <c15:f>Diagramm!$I$57</c15:f>
                      <c15:dlblFieldTableCache>
                        <c:ptCount val="1"/>
                      </c15:dlblFieldTableCache>
                    </c15:dlblFTEntry>
                  </c15:dlblFieldTable>
                  <c15:showDataLabelsRange val="0"/>
                </c:ext>
                <c:ext xmlns:c16="http://schemas.microsoft.com/office/drawing/2014/chart" uri="{C3380CC4-5D6E-409C-BE32-E72D297353CC}">
                  <c16:uniqueId val="{0000000B-BCA3-4CC5-804A-FFBBD974161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{E8096C44-CFBF-4430-BDC0-5785D05BD35B}</c15:txfldGUID>
                      <c15:f>Diagramm!$I$58</c15:f>
                      <c15:dlblFieldTableCache>
                        <c:ptCount val="1"/>
                      </c15:dlblFieldTableCache>
                    </c15:dlblFTEntry>
                  </c15:dlblFieldTable>
                  <c15:showDataLabelsRange val="0"/>
                </c:ext>
                <c:ext xmlns:c16="http://schemas.microsoft.com/office/drawing/2014/chart" uri="{C3380CC4-5D6E-409C-BE32-E72D297353CC}">
                  <c16:uniqueId val="{0000000C-BCA3-4CC5-804A-FFBBD974161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{85DEA4C9-04DB-4477-AC14-BFD067B0965B}</c15:txfldGUID>
                      <c15:f>Diagramm!$I$59</c15:f>
                      <c15:dlblFieldTableCache>
                        <c:ptCount val="1"/>
                      </c15:dlblFieldTableCache>
                    </c15:dlblFTEntry>
                  </c15:dlblFieldTable>
                  <c15:showDataLabelsRange val="0"/>
                </c:ext>
                <c:ext xmlns:c16="http://schemas.microsoft.com/office/drawing/2014/chart" uri="{C3380CC4-5D6E-409C-BE32-E72D297353CC}">
                  <c16:uniqueId val="{0000000D-BCA3-4CC5-804A-FFBBD974161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{694A0888-C6F2-4716-9C02-76235995C738}</c15:txfldGUID>
                      <c15:f>Diagramm!$I$60</c15:f>
                      <c15:dlblFieldTableCache>
                        <c:ptCount val="1"/>
                      </c15:dlblFieldTableCache>
                    </c15:dlblFTEntry>
                  </c15:dlblFieldTable>
                  <c15:showDataLabelsRange val="0"/>
                </c:ext>
                <c:ext xmlns:c16="http://schemas.microsoft.com/office/drawing/2014/chart" uri="{C3380CC4-5D6E-409C-BE32-E72D297353CC}">
                  <c16:uniqueId val="{0000000E-BCA3-4CC5-804A-FFBBD974161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{706417E9-C4EF-49FE-82EC-62DA91ECA56C}</c15:txfldGUID>
                      <c15:f>Diagramm!$I$61</c15:f>
                      <c15:dlblFieldTableCache>
                        <c:ptCount val="1"/>
                      </c15:dlblFieldTableCache>
                    </c15:dlblFTEntry>
                  </c15:dlblFieldTable>
                  <c15:showDataLabelsRange val="0"/>
                </c:ext>
                <c:ext xmlns:c16="http://schemas.microsoft.com/office/drawing/2014/chart" uri="{C3380CC4-5D6E-409C-BE32-E72D297353CC}">
                  <c16:uniqueId val="{0000000F-BCA3-4CC5-804A-FFBBD974161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{41ED99AB-E560-42D0-BEE4-39382CF4C736}</c15:txfldGUID>
                      <c15:f>Diagramm!$I$62</c15:f>
                      <c15:dlblFieldTableCache>
                        <c:ptCount val="1"/>
                      </c15:dlblFieldTableCache>
                    </c15:dlblFTEntry>
                  </c15:dlblFieldTable>
                  <c15:showDataLabelsRange val="0"/>
                </c:ext>
                <c:ext xmlns:c16="http://schemas.microsoft.com/office/drawing/2014/chart" uri="{C3380CC4-5D6E-409C-BE32-E72D297353CC}">
                  <c16:uniqueId val="{00000010-BCA3-4CC5-804A-FFBBD974161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{CD833649-C670-4433-832E-74DF62D712A5}</c15:txfldGUID>
                      <c15:f>Diagramm!$I$63</c15:f>
                      <c15:dlblFieldTableCache>
                        <c:ptCount val="1"/>
                      </c15:dlblFieldTableCache>
                    </c15:dlblFTEntry>
                  </c15:dlblFieldTable>
                  <c15:showDataLabelsRange val="0"/>
                </c:ext>
                <c:ext xmlns:c16="http://schemas.microsoft.com/office/drawing/2014/chart" uri="{C3380CC4-5D6E-409C-BE32-E72D297353CC}">
                  <c16:uniqueId val="{00000011-BCA3-4CC5-804A-FFBBD974161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{00C5817C-6B62-4764-8F24-2EC7764E5E21}</c15:txfldGUID>
                      <c15:f>Diagramm!$I$64</c15:f>
                      <c15:dlblFieldTableCache>
                        <c:ptCount val="1"/>
                      </c15:dlblFieldTableCache>
                    </c15:dlblFTEntry>
                  </c15:dlblFieldTable>
                  <c15:showDataLabelsRange val="0"/>
                </c:ext>
                <c:ext xmlns:c16="http://schemas.microsoft.com/office/drawing/2014/chart" uri="{C3380CC4-5D6E-409C-BE32-E72D297353CC}">
                  <c16:uniqueId val="{00000012-BCA3-4CC5-804A-FFBBD974161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{402CE7C5-60B5-49D3-9516-46942894111B}</c15:txfldGUID>
                      <c15:f>Diagramm!$I$65</c15:f>
                      <c15:dlblFieldTableCache>
                        <c:ptCount val="1"/>
                      </c15:dlblFieldTableCache>
                    </c15:dlblFTEntry>
                  </c15:dlblFieldTable>
                  <c15:showDataLabelsRange val="0"/>
                </c:ext>
                <c:ext xmlns:c16="http://schemas.microsoft.com/office/drawing/2014/chart" uri="{C3380CC4-5D6E-409C-BE32-E72D297353CC}">
                  <c16:uniqueId val="{00000013-BCA3-4CC5-804A-FFBBD974161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{922EADEC-9DD1-4871-85B6-EFB933BFA2F6}</c15:txfldGUID>
                      <c15:f>Diagramm!$I$66</c15:f>
                      <c15:dlblFieldTableCache>
                        <c:ptCount val="1"/>
                      </c15:dlblFieldTableCache>
                    </c15:dlblFTEntry>
                  </c15:dlblFieldTable>
                  <c15:showDataLabelsRange val="0"/>
                </c:ext>
                <c:ext xmlns:c16="http://schemas.microsoft.com/office/drawing/2014/chart" uri="{C3380CC4-5D6E-409C-BE32-E72D297353CC}">
                  <c16:uniqueId val="{00000014-BCA3-4CC5-804A-FFBBD974161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{41C91937-A3FE-46DD-9DA1-4310D196CD69}</c15:txfldGUID>
                      <c15:f>Diagramm!$I$67</c15:f>
                      <c15:dlblFieldTableCache>
                        <c:ptCount val="1"/>
                      </c15:dlblFieldTableCache>
                    </c15:dlblFTEntry>
                  </c15:dlblFieldTable>
                  <c15:showDataLabelsRange val="0"/>
                </c:ext>
                <c:ext xmlns:c16="http://schemas.microsoft.com/office/drawing/2014/chart" uri="{C3380CC4-5D6E-409C-BE32-E72D297353CC}">
                  <c16:uniqueId val="{00000015-BCA3-4CC5-804A-FFBBD97416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A3-4CC5-804A-FFBBD974161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{AB1E0444-3BC2-4C0C-85A8-4C12F2A1C4E7}</c15:txfldGUID>
                      <c15:f>Diagramm!$K$46</c15:f>
                      <c15:dlblFieldTableCache>
                        <c:ptCount val="1"/>
                      </c15:dlblFieldTableCache>
                    </c15:dlblFTEntry>
                  </c15:dlblFieldTable>
                  <c15:showDataLabelsRange val="0"/>
                </c:ext>
                <c:ext xmlns:c16="http://schemas.microsoft.com/office/drawing/2014/chart" uri="{C3380CC4-5D6E-409C-BE32-E72D297353CC}">
                  <c16:uniqueId val="{00000017-BCA3-4CC5-804A-FFBBD974161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{B9EA0E67-410B-48AF-91EF-CA523D85F72A}</c15:txfldGUID>
                      <c15:f>Diagramm!$K$47</c15:f>
                      <c15:dlblFieldTableCache>
                        <c:ptCount val="1"/>
                      </c15:dlblFieldTableCache>
                    </c15:dlblFTEntry>
                  </c15:dlblFieldTable>
                  <c15:showDataLabelsRange val="0"/>
                </c:ext>
                <c:ext xmlns:c16="http://schemas.microsoft.com/office/drawing/2014/chart" uri="{C3380CC4-5D6E-409C-BE32-E72D297353CC}">
                  <c16:uniqueId val="{00000018-BCA3-4CC5-804A-FFBBD974161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{918E94CD-A234-45DB-8930-70591D8136CD}</c15:txfldGUID>
                      <c15:f>Diagramm!$K$48</c15:f>
                      <c15:dlblFieldTableCache>
                        <c:ptCount val="1"/>
                      </c15:dlblFieldTableCache>
                    </c15:dlblFTEntry>
                  </c15:dlblFieldTable>
                  <c15:showDataLabelsRange val="0"/>
                </c:ext>
                <c:ext xmlns:c16="http://schemas.microsoft.com/office/drawing/2014/chart" uri="{C3380CC4-5D6E-409C-BE32-E72D297353CC}">
                  <c16:uniqueId val="{00000019-BCA3-4CC5-804A-FFBBD974161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{813DF4D3-AE48-42EF-B892-6F75FF24524D}</c15:txfldGUID>
                      <c15:f>Diagramm!$K$49</c15:f>
                      <c15:dlblFieldTableCache>
                        <c:ptCount val="1"/>
                      </c15:dlblFieldTableCache>
                    </c15:dlblFTEntry>
                  </c15:dlblFieldTable>
                  <c15:showDataLabelsRange val="0"/>
                </c:ext>
                <c:ext xmlns:c16="http://schemas.microsoft.com/office/drawing/2014/chart" uri="{C3380CC4-5D6E-409C-BE32-E72D297353CC}">
                  <c16:uniqueId val="{0000001A-BCA3-4CC5-804A-FFBBD974161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{6D5281D3-1B8E-41B0-B4B2-9E25333180BA}</c15:txfldGUID>
                      <c15:f>Diagramm!$K$50</c15:f>
                      <c15:dlblFieldTableCache>
                        <c:ptCount val="1"/>
                      </c15:dlblFieldTableCache>
                    </c15:dlblFTEntry>
                  </c15:dlblFieldTable>
                  <c15:showDataLabelsRange val="0"/>
                </c:ext>
                <c:ext xmlns:c16="http://schemas.microsoft.com/office/drawing/2014/chart" uri="{C3380CC4-5D6E-409C-BE32-E72D297353CC}">
                  <c16:uniqueId val="{0000001B-BCA3-4CC5-804A-FFBBD974161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{16C3A51E-1D6E-49EE-ABB9-D04965394995}</c15:txfldGUID>
                      <c15:f>Diagramm!$K$51</c15:f>
                      <c15:dlblFieldTableCache>
                        <c:ptCount val="1"/>
                      </c15:dlblFieldTableCache>
                    </c15:dlblFTEntry>
                  </c15:dlblFieldTable>
                  <c15:showDataLabelsRange val="0"/>
                </c:ext>
                <c:ext xmlns:c16="http://schemas.microsoft.com/office/drawing/2014/chart" uri="{C3380CC4-5D6E-409C-BE32-E72D297353CC}">
                  <c16:uniqueId val="{0000001C-BCA3-4CC5-804A-FFBBD974161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{07848FA1-247F-4A8C-869A-55EBA70F6472}</c15:txfldGUID>
                      <c15:f>Diagramm!$K$52</c15:f>
                      <c15:dlblFieldTableCache>
                        <c:ptCount val="1"/>
                      </c15:dlblFieldTableCache>
                    </c15:dlblFTEntry>
                  </c15:dlblFieldTable>
                  <c15:showDataLabelsRange val="0"/>
                </c:ext>
                <c:ext xmlns:c16="http://schemas.microsoft.com/office/drawing/2014/chart" uri="{C3380CC4-5D6E-409C-BE32-E72D297353CC}">
                  <c16:uniqueId val="{0000001D-BCA3-4CC5-804A-FFBBD974161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{D2AE14EE-DE3B-401A-863C-FA379928045B}</c15:txfldGUID>
                      <c15:f>Diagramm!$K$53</c15:f>
                      <c15:dlblFieldTableCache>
                        <c:ptCount val="1"/>
                      </c15:dlblFieldTableCache>
                    </c15:dlblFTEntry>
                  </c15:dlblFieldTable>
                  <c15:showDataLabelsRange val="0"/>
                </c:ext>
                <c:ext xmlns:c16="http://schemas.microsoft.com/office/drawing/2014/chart" uri="{C3380CC4-5D6E-409C-BE32-E72D297353CC}">
                  <c16:uniqueId val="{0000001E-BCA3-4CC5-804A-FFBBD974161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{61A9A9BC-6E25-40AC-8F14-BCA1A7807E8A}</c15:txfldGUID>
                      <c15:f>Diagramm!$K$54</c15:f>
                      <c15:dlblFieldTableCache>
                        <c:ptCount val="1"/>
                      </c15:dlblFieldTableCache>
                    </c15:dlblFTEntry>
                  </c15:dlblFieldTable>
                  <c15:showDataLabelsRange val="0"/>
                </c:ext>
                <c:ext xmlns:c16="http://schemas.microsoft.com/office/drawing/2014/chart" uri="{C3380CC4-5D6E-409C-BE32-E72D297353CC}">
                  <c16:uniqueId val="{0000001F-BCA3-4CC5-804A-FFBBD974161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{055FA6FB-A1FE-4135-91DF-102ECAB0463F}</c15:txfldGUID>
                      <c15:f>Diagramm!$K$55</c15:f>
                      <c15:dlblFieldTableCache>
                        <c:ptCount val="1"/>
                      </c15:dlblFieldTableCache>
                    </c15:dlblFTEntry>
                  </c15:dlblFieldTable>
                  <c15:showDataLabelsRange val="0"/>
                </c:ext>
                <c:ext xmlns:c16="http://schemas.microsoft.com/office/drawing/2014/chart" uri="{C3380CC4-5D6E-409C-BE32-E72D297353CC}">
                  <c16:uniqueId val="{00000020-BCA3-4CC5-804A-FFBBD974161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{D735F5C1-A4A5-481F-9725-F0C44E7F9DE7}</c15:txfldGUID>
                      <c15:f>Diagramm!$K$56</c15:f>
                      <c15:dlblFieldTableCache>
                        <c:ptCount val="1"/>
                      </c15:dlblFieldTableCache>
                    </c15:dlblFTEntry>
                  </c15:dlblFieldTable>
                  <c15:showDataLabelsRange val="0"/>
                </c:ext>
                <c:ext xmlns:c16="http://schemas.microsoft.com/office/drawing/2014/chart" uri="{C3380CC4-5D6E-409C-BE32-E72D297353CC}">
                  <c16:uniqueId val="{00000021-BCA3-4CC5-804A-FFBBD974161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{DFA6010E-8443-4919-ABA0-2D3707EB39AB}</c15:txfldGUID>
                      <c15:f>Diagramm!$K$57</c15:f>
                      <c15:dlblFieldTableCache>
                        <c:ptCount val="1"/>
                      </c15:dlblFieldTableCache>
                    </c15:dlblFTEntry>
                  </c15:dlblFieldTable>
                  <c15:showDataLabelsRange val="0"/>
                </c:ext>
                <c:ext xmlns:c16="http://schemas.microsoft.com/office/drawing/2014/chart" uri="{C3380CC4-5D6E-409C-BE32-E72D297353CC}">
                  <c16:uniqueId val="{00000022-BCA3-4CC5-804A-FFBBD974161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{0491028B-4774-47B4-998B-3D259D05DD0E}</c15:txfldGUID>
                      <c15:f>Diagramm!$K$58</c15:f>
                      <c15:dlblFieldTableCache>
                        <c:ptCount val="1"/>
                      </c15:dlblFieldTableCache>
                    </c15:dlblFTEntry>
                  </c15:dlblFieldTable>
                  <c15:showDataLabelsRange val="0"/>
                </c:ext>
                <c:ext xmlns:c16="http://schemas.microsoft.com/office/drawing/2014/chart" uri="{C3380CC4-5D6E-409C-BE32-E72D297353CC}">
                  <c16:uniqueId val="{00000023-BCA3-4CC5-804A-FFBBD974161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{7CB005DA-511A-4111-9469-DD5FCA49572A}</c15:txfldGUID>
                      <c15:f>Diagramm!$K$59</c15:f>
                      <c15:dlblFieldTableCache>
                        <c:ptCount val="1"/>
                      </c15:dlblFieldTableCache>
                    </c15:dlblFTEntry>
                  </c15:dlblFieldTable>
                  <c15:showDataLabelsRange val="0"/>
                </c:ext>
                <c:ext xmlns:c16="http://schemas.microsoft.com/office/drawing/2014/chart" uri="{C3380CC4-5D6E-409C-BE32-E72D297353CC}">
                  <c16:uniqueId val="{00000024-BCA3-4CC5-804A-FFBBD974161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{EEB3784E-9ED2-4931-92A1-1B91095910D2}</c15:txfldGUID>
                      <c15:f>Diagramm!$K$60</c15:f>
                      <c15:dlblFieldTableCache>
                        <c:ptCount val="1"/>
                      </c15:dlblFieldTableCache>
                    </c15:dlblFTEntry>
                  </c15:dlblFieldTable>
                  <c15:showDataLabelsRange val="0"/>
                </c:ext>
                <c:ext xmlns:c16="http://schemas.microsoft.com/office/drawing/2014/chart" uri="{C3380CC4-5D6E-409C-BE32-E72D297353CC}">
                  <c16:uniqueId val="{00000025-BCA3-4CC5-804A-FFBBD974161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{CBB82259-AD90-4071-99FD-DDF88F02F2DB}</c15:txfldGUID>
                      <c15:f>Diagramm!$K$61</c15:f>
                      <c15:dlblFieldTableCache>
                        <c:ptCount val="1"/>
                      </c15:dlblFieldTableCache>
                    </c15:dlblFTEntry>
                  </c15:dlblFieldTable>
                  <c15:showDataLabelsRange val="0"/>
                </c:ext>
                <c:ext xmlns:c16="http://schemas.microsoft.com/office/drawing/2014/chart" uri="{C3380CC4-5D6E-409C-BE32-E72D297353CC}">
                  <c16:uniqueId val="{00000026-BCA3-4CC5-804A-FFBBD974161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{3F967F40-387B-47A8-8635-66C8C925E65F}</c15:txfldGUID>
                      <c15:f>Diagramm!$K$62</c15:f>
                      <c15:dlblFieldTableCache>
                        <c:ptCount val="1"/>
                      </c15:dlblFieldTableCache>
                    </c15:dlblFTEntry>
                  </c15:dlblFieldTable>
                  <c15:showDataLabelsRange val="0"/>
                </c:ext>
                <c:ext xmlns:c16="http://schemas.microsoft.com/office/drawing/2014/chart" uri="{C3380CC4-5D6E-409C-BE32-E72D297353CC}">
                  <c16:uniqueId val="{00000027-BCA3-4CC5-804A-FFBBD974161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{B8359ABB-3041-419B-8C64-24860EB359D2}</c15:txfldGUID>
                      <c15:f>Diagramm!$K$63</c15:f>
                      <c15:dlblFieldTableCache>
                        <c:ptCount val="1"/>
                      </c15:dlblFieldTableCache>
                    </c15:dlblFTEntry>
                  </c15:dlblFieldTable>
                  <c15:showDataLabelsRange val="0"/>
                </c:ext>
                <c:ext xmlns:c16="http://schemas.microsoft.com/office/drawing/2014/chart" uri="{C3380CC4-5D6E-409C-BE32-E72D297353CC}">
                  <c16:uniqueId val="{00000028-BCA3-4CC5-804A-FFBBD974161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{8334301D-BC32-43C6-A779-25E2296CA51E}</c15:txfldGUID>
                      <c15:f>Diagramm!$K$64</c15:f>
                      <c15:dlblFieldTableCache>
                        <c:ptCount val="1"/>
                      </c15:dlblFieldTableCache>
                    </c15:dlblFTEntry>
                  </c15:dlblFieldTable>
                  <c15:showDataLabelsRange val="0"/>
                </c:ext>
                <c:ext xmlns:c16="http://schemas.microsoft.com/office/drawing/2014/chart" uri="{C3380CC4-5D6E-409C-BE32-E72D297353CC}">
                  <c16:uniqueId val="{00000029-BCA3-4CC5-804A-FFBBD974161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{27D43845-31F0-4173-8F78-7EEC78E73264}</c15:txfldGUID>
                      <c15:f>Diagramm!$K$65</c15:f>
                      <c15:dlblFieldTableCache>
                        <c:ptCount val="1"/>
                      </c15:dlblFieldTableCache>
                    </c15:dlblFTEntry>
                  </c15:dlblFieldTable>
                  <c15:showDataLabelsRange val="0"/>
                </c:ext>
                <c:ext xmlns:c16="http://schemas.microsoft.com/office/drawing/2014/chart" uri="{C3380CC4-5D6E-409C-BE32-E72D297353CC}">
                  <c16:uniqueId val="{0000002A-BCA3-4CC5-804A-FFBBD974161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{91E68EFE-8764-48C0-ABC5-7AB2EAC4B406}</c15:txfldGUID>
                      <c15:f>Diagramm!$K$66</c15:f>
                      <c15:dlblFieldTableCache>
                        <c:ptCount val="1"/>
                      </c15:dlblFieldTableCache>
                    </c15:dlblFTEntry>
                  </c15:dlblFieldTable>
                  <c15:showDataLabelsRange val="0"/>
                </c:ext>
                <c:ext xmlns:c16="http://schemas.microsoft.com/office/drawing/2014/chart" uri="{C3380CC4-5D6E-409C-BE32-E72D297353CC}">
                  <c16:uniqueId val="{0000002B-BCA3-4CC5-804A-FFBBD974161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{59D2262D-9DCC-49B5-88F2-12F8B351BC39}</c15:txfldGUID>
                      <c15:f>Diagramm!$K$67</c15:f>
                      <c15:dlblFieldTableCache>
                        <c:ptCount val="1"/>
                      </c15:dlblFieldTableCache>
                    </c15:dlblFTEntry>
                  </c15:dlblFieldTable>
                  <c15:showDataLabelsRange val="0"/>
                </c:ext>
                <c:ext xmlns:c16="http://schemas.microsoft.com/office/drawing/2014/chart" uri="{C3380CC4-5D6E-409C-BE32-E72D297353CC}">
                  <c16:uniqueId val="{0000002C-BCA3-4CC5-804A-FFBBD974161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A3-4CC5-804A-FFBBD974161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{B738E066-1E0E-478F-BBDE-A017AC3E3BD4}</c15:txfldGUID>
                      <c15:f>Diagramm!$J$46</c15:f>
                      <c15:dlblFieldTableCache>
                        <c:ptCount val="1"/>
                      </c15:dlblFieldTableCache>
                    </c15:dlblFTEntry>
                  </c15:dlblFieldTable>
                  <c15:showDataLabelsRange val="0"/>
                </c:ext>
                <c:ext xmlns:c16="http://schemas.microsoft.com/office/drawing/2014/chart" uri="{C3380CC4-5D6E-409C-BE32-E72D297353CC}">
                  <c16:uniqueId val="{0000002E-BCA3-4CC5-804A-FFBBD974161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{14A38942-3A44-4EF5-BBFF-5B26E7562D59}</c15:txfldGUID>
                      <c15:f>Diagramm!$J$47</c15:f>
                      <c15:dlblFieldTableCache>
                        <c:ptCount val="1"/>
                      </c15:dlblFieldTableCache>
                    </c15:dlblFTEntry>
                  </c15:dlblFieldTable>
                  <c15:showDataLabelsRange val="0"/>
                </c:ext>
                <c:ext xmlns:c16="http://schemas.microsoft.com/office/drawing/2014/chart" uri="{C3380CC4-5D6E-409C-BE32-E72D297353CC}">
                  <c16:uniqueId val="{0000002F-BCA3-4CC5-804A-FFBBD974161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{05E35092-1DA1-408D-AB23-DAD4EF7F6CF8}</c15:txfldGUID>
                      <c15:f>Diagramm!$J$48</c15:f>
                      <c15:dlblFieldTableCache>
                        <c:ptCount val="1"/>
                      </c15:dlblFieldTableCache>
                    </c15:dlblFTEntry>
                  </c15:dlblFieldTable>
                  <c15:showDataLabelsRange val="0"/>
                </c:ext>
                <c:ext xmlns:c16="http://schemas.microsoft.com/office/drawing/2014/chart" uri="{C3380CC4-5D6E-409C-BE32-E72D297353CC}">
                  <c16:uniqueId val="{00000030-BCA3-4CC5-804A-FFBBD974161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{466BAE1B-E9EC-4153-928D-63CA4652BCCB}</c15:txfldGUID>
                      <c15:f>Diagramm!$J$49</c15:f>
                      <c15:dlblFieldTableCache>
                        <c:ptCount val="1"/>
                      </c15:dlblFieldTableCache>
                    </c15:dlblFTEntry>
                  </c15:dlblFieldTable>
                  <c15:showDataLabelsRange val="0"/>
                </c:ext>
                <c:ext xmlns:c16="http://schemas.microsoft.com/office/drawing/2014/chart" uri="{C3380CC4-5D6E-409C-BE32-E72D297353CC}">
                  <c16:uniqueId val="{00000031-BCA3-4CC5-804A-FFBBD974161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{D1F9AD7A-C13D-4ED2-AF0F-E25E3FC3C7AB}</c15:txfldGUID>
                      <c15:f>Diagramm!$J$50</c15:f>
                      <c15:dlblFieldTableCache>
                        <c:ptCount val="1"/>
                      </c15:dlblFieldTableCache>
                    </c15:dlblFTEntry>
                  </c15:dlblFieldTable>
                  <c15:showDataLabelsRange val="0"/>
                </c:ext>
                <c:ext xmlns:c16="http://schemas.microsoft.com/office/drawing/2014/chart" uri="{C3380CC4-5D6E-409C-BE32-E72D297353CC}">
                  <c16:uniqueId val="{00000032-BCA3-4CC5-804A-FFBBD974161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{4DAB6AE7-8B49-44B7-8BBB-77B3CD7E3BCF}</c15:txfldGUID>
                      <c15:f>Diagramm!$J$51</c15:f>
                      <c15:dlblFieldTableCache>
                        <c:ptCount val="1"/>
                      </c15:dlblFieldTableCache>
                    </c15:dlblFTEntry>
                  </c15:dlblFieldTable>
                  <c15:showDataLabelsRange val="0"/>
                </c:ext>
                <c:ext xmlns:c16="http://schemas.microsoft.com/office/drawing/2014/chart" uri="{C3380CC4-5D6E-409C-BE32-E72D297353CC}">
                  <c16:uniqueId val="{00000033-BCA3-4CC5-804A-FFBBD974161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{AA03F88C-5D2A-4B9D-A71F-AE6466B9BFB8}</c15:txfldGUID>
                      <c15:f>Diagramm!$J$52</c15:f>
                      <c15:dlblFieldTableCache>
                        <c:ptCount val="1"/>
                      </c15:dlblFieldTableCache>
                    </c15:dlblFTEntry>
                  </c15:dlblFieldTable>
                  <c15:showDataLabelsRange val="0"/>
                </c:ext>
                <c:ext xmlns:c16="http://schemas.microsoft.com/office/drawing/2014/chart" uri="{C3380CC4-5D6E-409C-BE32-E72D297353CC}">
                  <c16:uniqueId val="{00000034-BCA3-4CC5-804A-FFBBD974161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{7E084FD1-D43A-44DD-9488-FEF2EAE05A00}</c15:txfldGUID>
                      <c15:f>Diagramm!$J$53</c15:f>
                      <c15:dlblFieldTableCache>
                        <c:ptCount val="1"/>
                      </c15:dlblFieldTableCache>
                    </c15:dlblFTEntry>
                  </c15:dlblFieldTable>
                  <c15:showDataLabelsRange val="0"/>
                </c:ext>
                <c:ext xmlns:c16="http://schemas.microsoft.com/office/drawing/2014/chart" uri="{C3380CC4-5D6E-409C-BE32-E72D297353CC}">
                  <c16:uniqueId val="{00000035-BCA3-4CC5-804A-FFBBD974161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{82DF9692-03DB-418D-B003-6B874480B7F3}</c15:txfldGUID>
                      <c15:f>Diagramm!$J$54</c15:f>
                      <c15:dlblFieldTableCache>
                        <c:ptCount val="1"/>
                      </c15:dlblFieldTableCache>
                    </c15:dlblFTEntry>
                  </c15:dlblFieldTable>
                  <c15:showDataLabelsRange val="0"/>
                </c:ext>
                <c:ext xmlns:c16="http://schemas.microsoft.com/office/drawing/2014/chart" uri="{C3380CC4-5D6E-409C-BE32-E72D297353CC}">
                  <c16:uniqueId val="{00000036-BCA3-4CC5-804A-FFBBD974161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{C0A8274C-63ED-4A3A-BEB4-0766552E737E}</c15:txfldGUID>
                      <c15:f>Diagramm!$J$55</c15:f>
                      <c15:dlblFieldTableCache>
                        <c:ptCount val="1"/>
                      </c15:dlblFieldTableCache>
                    </c15:dlblFTEntry>
                  </c15:dlblFieldTable>
                  <c15:showDataLabelsRange val="0"/>
                </c:ext>
                <c:ext xmlns:c16="http://schemas.microsoft.com/office/drawing/2014/chart" uri="{C3380CC4-5D6E-409C-BE32-E72D297353CC}">
                  <c16:uniqueId val="{00000037-BCA3-4CC5-804A-FFBBD974161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{64005FFB-7899-4719-B72C-267FCEDE772B}</c15:txfldGUID>
                      <c15:f>Diagramm!$J$56</c15:f>
                      <c15:dlblFieldTableCache>
                        <c:ptCount val="1"/>
                      </c15:dlblFieldTableCache>
                    </c15:dlblFTEntry>
                  </c15:dlblFieldTable>
                  <c15:showDataLabelsRange val="0"/>
                </c:ext>
                <c:ext xmlns:c16="http://schemas.microsoft.com/office/drawing/2014/chart" uri="{C3380CC4-5D6E-409C-BE32-E72D297353CC}">
                  <c16:uniqueId val="{00000038-BCA3-4CC5-804A-FFBBD974161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{BEF52C37-D371-44C3-9ED0-85BEB398B10C}</c15:txfldGUID>
                      <c15:f>Diagramm!$J$57</c15:f>
                      <c15:dlblFieldTableCache>
                        <c:ptCount val="1"/>
                      </c15:dlblFieldTableCache>
                    </c15:dlblFTEntry>
                  </c15:dlblFieldTable>
                  <c15:showDataLabelsRange val="0"/>
                </c:ext>
                <c:ext xmlns:c16="http://schemas.microsoft.com/office/drawing/2014/chart" uri="{C3380CC4-5D6E-409C-BE32-E72D297353CC}">
                  <c16:uniqueId val="{00000039-BCA3-4CC5-804A-FFBBD974161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{3336A8DC-BF51-47EF-8689-C622F881E85D}</c15:txfldGUID>
                      <c15:f>Diagramm!$J$58</c15:f>
                      <c15:dlblFieldTableCache>
                        <c:ptCount val="1"/>
                      </c15:dlblFieldTableCache>
                    </c15:dlblFTEntry>
                  </c15:dlblFieldTable>
                  <c15:showDataLabelsRange val="0"/>
                </c:ext>
                <c:ext xmlns:c16="http://schemas.microsoft.com/office/drawing/2014/chart" uri="{C3380CC4-5D6E-409C-BE32-E72D297353CC}">
                  <c16:uniqueId val="{0000003A-BCA3-4CC5-804A-FFBBD974161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{5D28B21B-456D-471A-95E4-A401051233FF}</c15:txfldGUID>
                      <c15:f>Diagramm!$J$59</c15:f>
                      <c15:dlblFieldTableCache>
                        <c:ptCount val="1"/>
                      </c15:dlblFieldTableCache>
                    </c15:dlblFTEntry>
                  </c15:dlblFieldTable>
                  <c15:showDataLabelsRange val="0"/>
                </c:ext>
                <c:ext xmlns:c16="http://schemas.microsoft.com/office/drawing/2014/chart" uri="{C3380CC4-5D6E-409C-BE32-E72D297353CC}">
                  <c16:uniqueId val="{0000003B-BCA3-4CC5-804A-FFBBD974161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{B31B862E-87B1-49FE-9A46-196CC33CDB41}</c15:txfldGUID>
                      <c15:f>Diagramm!$J$60</c15:f>
                      <c15:dlblFieldTableCache>
                        <c:ptCount val="1"/>
                      </c15:dlblFieldTableCache>
                    </c15:dlblFTEntry>
                  </c15:dlblFieldTable>
                  <c15:showDataLabelsRange val="0"/>
                </c:ext>
                <c:ext xmlns:c16="http://schemas.microsoft.com/office/drawing/2014/chart" uri="{C3380CC4-5D6E-409C-BE32-E72D297353CC}">
                  <c16:uniqueId val="{0000003C-BCA3-4CC5-804A-FFBBD974161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{17BEC0AF-679C-4962-B4DA-E75312E6F471}</c15:txfldGUID>
                      <c15:f>Diagramm!$J$61</c15:f>
                      <c15:dlblFieldTableCache>
                        <c:ptCount val="1"/>
                      </c15:dlblFieldTableCache>
                    </c15:dlblFTEntry>
                  </c15:dlblFieldTable>
                  <c15:showDataLabelsRange val="0"/>
                </c:ext>
                <c:ext xmlns:c16="http://schemas.microsoft.com/office/drawing/2014/chart" uri="{C3380CC4-5D6E-409C-BE32-E72D297353CC}">
                  <c16:uniqueId val="{0000003D-BCA3-4CC5-804A-FFBBD974161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{654D754F-37D2-47F2-8248-1A69EA6E7E36}</c15:txfldGUID>
                      <c15:f>Diagramm!$J$62</c15:f>
                      <c15:dlblFieldTableCache>
                        <c:ptCount val="1"/>
                      </c15:dlblFieldTableCache>
                    </c15:dlblFTEntry>
                  </c15:dlblFieldTable>
                  <c15:showDataLabelsRange val="0"/>
                </c:ext>
                <c:ext xmlns:c16="http://schemas.microsoft.com/office/drawing/2014/chart" uri="{C3380CC4-5D6E-409C-BE32-E72D297353CC}">
                  <c16:uniqueId val="{0000003E-BCA3-4CC5-804A-FFBBD974161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{BF9F2EFB-BD4D-468E-8CBA-0AE412E79D31}</c15:txfldGUID>
                      <c15:f>Diagramm!$J$63</c15:f>
                      <c15:dlblFieldTableCache>
                        <c:ptCount val="1"/>
                      </c15:dlblFieldTableCache>
                    </c15:dlblFTEntry>
                  </c15:dlblFieldTable>
                  <c15:showDataLabelsRange val="0"/>
                </c:ext>
                <c:ext xmlns:c16="http://schemas.microsoft.com/office/drawing/2014/chart" uri="{C3380CC4-5D6E-409C-BE32-E72D297353CC}">
                  <c16:uniqueId val="{0000003F-BCA3-4CC5-804A-FFBBD974161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{CF137081-1B3B-4061-B278-5B2EB3EF5C63}</c15:txfldGUID>
                      <c15:f>Diagramm!$J$64</c15:f>
                      <c15:dlblFieldTableCache>
                        <c:ptCount val="1"/>
                      </c15:dlblFieldTableCache>
                    </c15:dlblFTEntry>
                  </c15:dlblFieldTable>
                  <c15:showDataLabelsRange val="0"/>
                </c:ext>
                <c:ext xmlns:c16="http://schemas.microsoft.com/office/drawing/2014/chart" uri="{C3380CC4-5D6E-409C-BE32-E72D297353CC}">
                  <c16:uniqueId val="{00000040-BCA3-4CC5-804A-FFBBD974161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{C96B161D-F533-4C20-94B0-675C62E94A56}</c15:txfldGUID>
                      <c15:f>Diagramm!$J$65</c15:f>
                      <c15:dlblFieldTableCache>
                        <c:ptCount val="1"/>
                      </c15:dlblFieldTableCache>
                    </c15:dlblFTEntry>
                  </c15:dlblFieldTable>
                  <c15:showDataLabelsRange val="0"/>
                </c:ext>
                <c:ext xmlns:c16="http://schemas.microsoft.com/office/drawing/2014/chart" uri="{C3380CC4-5D6E-409C-BE32-E72D297353CC}">
                  <c16:uniqueId val="{00000041-BCA3-4CC5-804A-FFBBD974161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{226D4CC9-7F76-493F-835C-0999818266A9}</c15:txfldGUID>
                      <c15:f>Diagramm!$J$66</c15:f>
                      <c15:dlblFieldTableCache>
                        <c:ptCount val="1"/>
                      </c15:dlblFieldTableCache>
                    </c15:dlblFTEntry>
                  </c15:dlblFieldTable>
                  <c15:showDataLabelsRange val="0"/>
                </c:ext>
                <c:ext xmlns:c16="http://schemas.microsoft.com/office/drawing/2014/chart" uri="{C3380CC4-5D6E-409C-BE32-E72D297353CC}">
                  <c16:uniqueId val="{00000042-BCA3-4CC5-804A-FFBBD974161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{5EF9CCB4-2E1A-4DA2-B71B-DB79237D0556}</c15:txfldGUID>
                      <c15:f>Diagramm!$J$67</c15:f>
                      <c15:dlblFieldTableCache>
                        <c:ptCount val="1"/>
                      </c15:dlblFieldTableCache>
                    </c15:dlblFTEntry>
                  </c15:dlblFieldTable>
                  <c15:showDataLabelsRange val="0"/>
                </c:ext>
                <c:ext xmlns:c16="http://schemas.microsoft.com/office/drawing/2014/chart" uri="{C3380CC4-5D6E-409C-BE32-E72D297353CC}">
                  <c16:uniqueId val="{00000043-BCA3-4CC5-804A-FFBBD97416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A3-4CC5-804A-FFBBD974161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D4-4F31-8B88-5AAD1D254E7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D4-4F31-8B88-5AAD1D254E7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D4-4F31-8B88-5AAD1D254E7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D4-4F31-8B88-5AAD1D254E7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D4-4F31-8B88-5AAD1D254E7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D4-4F31-8B88-5AAD1D254E7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D4-4F31-8B88-5AAD1D254E7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D4-4F31-8B88-5AAD1D254E7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D4-4F31-8B88-5AAD1D254E7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D4-4F31-8B88-5AAD1D254E7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CD4-4F31-8B88-5AAD1D254E7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CD4-4F31-8B88-5AAD1D254E7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CD4-4F31-8B88-5AAD1D254E7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CD4-4F31-8B88-5AAD1D254E7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CD4-4F31-8B88-5AAD1D254E7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CD4-4F31-8B88-5AAD1D254E7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CD4-4F31-8B88-5AAD1D254E7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CD4-4F31-8B88-5AAD1D254E7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CD4-4F31-8B88-5AAD1D254E7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CD4-4F31-8B88-5AAD1D254E7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CD4-4F31-8B88-5AAD1D254E7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CD4-4F31-8B88-5AAD1D254E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CD4-4F31-8B88-5AAD1D254E7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CD4-4F31-8B88-5AAD1D254E7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CD4-4F31-8B88-5AAD1D254E7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CD4-4F31-8B88-5AAD1D254E7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CD4-4F31-8B88-5AAD1D254E7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CD4-4F31-8B88-5AAD1D254E7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CD4-4F31-8B88-5AAD1D254E7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CD4-4F31-8B88-5AAD1D254E7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CD4-4F31-8B88-5AAD1D254E7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CD4-4F31-8B88-5AAD1D254E7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CD4-4F31-8B88-5AAD1D254E7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CD4-4F31-8B88-5AAD1D254E7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CD4-4F31-8B88-5AAD1D254E7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CD4-4F31-8B88-5AAD1D254E7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CD4-4F31-8B88-5AAD1D254E7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CD4-4F31-8B88-5AAD1D254E7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CD4-4F31-8B88-5AAD1D254E7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CD4-4F31-8B88-5AAD1D254E7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CD4-4F31-8B88-5AAD1D254E7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CD4-4F31-8B88-5AAD1D254E7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CD4-4F31-8B88-5AAD1D254E7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CD4-4F31-8B88-5AAD1D254E7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CD4-4F31-8B88-5AAD1D254E7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CD4-4F31-8B88-5AAD1D254E7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CD4-4F31-8B88-5AAD1D254E7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CD4-4F31-8B88-5AAD1D254E7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CD4-4F31-8B88-5AAD1D254E7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CD4-4F31-8B88-5AAD1D254E7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CD4-4F31-8B88-5AAD1D254E7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CD4-4F31-8B88-5AAD1D254E7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CD4-4F31-8B88-5AAD1D254E7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CD4-4F31-8B88-5AAD1D254E7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CD4-4F31-8B88-5AAD1D254E7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CD4-4F31-8B88-5AAD1D254E7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CD4-4F31-8B88-5AAD1D254E7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CD4-4F31-8B88-5AAD1D254E7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CD4-4F31-8B88-5AAD1D254E7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CD4-4F31-8B88-5AAD1D254E7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CD4-4F31-8B88-5AAD1D254E7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CD4-4F31-8B88-5AAD1D254E7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CD4-4F31-8B88-5AAD1D254E7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CD4-4F31-8B88-5AAD1D254E7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CD4-4F31-8B88-5AAD1D254E7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CD4-4F31-8B88-5AAD1D254E7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CD4-4F31-8B88-5AAD1D254E7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CD4-4F31-8B88-5AAD1D254E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CD4-4F31-8B88-5AAD1D254E7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100.42651170440217</c:v>
                </c:pt>
                <c:pt idx="2">
                  <c:v>101.74551833781042</c:v>
                </c:pt>
                <c:pt idx="3">
                  <c:v>100.7554410394167</c:v>
                </c:pt>
                <c:pt idx="4">
                  <c:v>100.97801655610988</c:v>
                </c:pt>
                <c:pt idx="5">
                  <c:v>101.36176744696014</c:v>
                </c:pt>
                <c:pt idx="6">
                  <c:v>103.34959706156461</c:v>
                </c:pt>
                <c:pt idx="7">
                  <c:v>102.26851598048353</c:v>
                </c:pt>
                <c:pt idx="8">
                  <c:v>102.43736637245766</c:v>
                </c:pt>
                <c:pt idx="9">
                  <c:v>102.71914916945344</c:v>
                </c:pt>
                <c:pt idx="10">
                  <c:v>104.94819362973521</c:v>
                </c:pt>
                <c:pt idx="11">
                  <c:v>104.28704566635601</c:v>
                </c:pt>
                <c:pt idx="12">
                  <c:v>104.80456115344555</c:v>
                </c:pt>
                <c:pt idx="13">
                  <c:v>106.06107121320103</c:v>
                </c:pt>
                <c:pt idx="14">
                  <c:v>108.10701167699139</c:v>
                </c:pt>
                <c:pt idx="15">
                  <c:v>107.7144893372074</c:v>
                </c:pt>
                <c:pt idx="16">
                  <c:v>108.28463351789924</c:v>
                </c:pt>
                <c:pt idx="17">
                  <c:v>108.93372073899457</c:v>
                </c:pt>
                <c:pt idx="18">
                  <c:v>112.0596458527493</c:v>
                </c:pt>
                <c:pt idx="19">
                  <c:v>111.72084863768434</c:v>
                </c:pt>
                <c:pt idx="20">
                  <c:v>111.9368455676772</c:v>
                </c:pt>
                <c:pt idx="21">
                  <c:v>112.09911737295104</c:v>
                </c:pt>
                <c:pt idx="22">
                  <c:v>114.03760758730333</c:v>
                </c:pt>
                <c:pt idx="23">
                  <c:v>113.08919467134477</c:v>
                </c:pt>
                <c:pt idx="24">
                  <c:v>112.50589331725234</c:v>
                </c:pt>
              </c:numCache>
            </c:numRef>
          </c:val>
          <c:smooth val="0"/>
          <c:extLst>
            <c:ext xmlns:c16="http://schemas.microsoft.com/office/drawing/2014/chart" uri="{C3380CC4-5D6E-409C-BE32-E72D297353CC}">
              <c16:uniqueId val="{00000000-6C80-4DCD-9A67-7186B57CCB6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103.33260249945187</c:v>
                </c:pt>
                <c:pt idx="2">
                  <c:v>105.78820434115326</c:v>
                </c:pt>
                <c:pt idx="3">
                  <c:v>104.18767814075861</c:v>
                </c:pt>
                <c:pt idx="4">
                  <c:v>100.74545055908793</c:v>
                </c:pt>
                <c:pt idx="5">
                  <c:v>103.32163999122999</c:v>
                </c:pt>
                <c:pt idx="6">
                  <c:v>107.36680552510414</c:v>
                </c:pt>
                <c:pt idx="7">
                  <c:v>105.06467879850909</c:v>
                </c:pt>
                <c:pt idx="8">
                  <c:v>104.67002850252139</c:v>
                </c:pt>
                <c:pt idx="9">
                  <c:v>106.55557991668493</c:v>
                </c:pt>
                <c:pt idx="10">
                  <c:v>112.02587151940364</c:v>
                </c:pt>
                <c:pt idx="11">
                  <c:v>112.72747204560403</c:v>
                </c:pt>
                <c:pt idx="12">
                  <c:v>112.58495943871958</c:v>
                </c:pt>
                <c:pt idx="13">
                  <c:v>114.71168603376452</c:v>
                </c:pt>
                <c:pt idx="14">
                  <c:v>119.29401447051085</c:v>
                </c:pt>
                <c:pt idx="15">
                  <c:v>118.47182635386977</c:v>
                </c:pt>
                <c:pt idx="16">
                  <c:v>117.32076299057223</c:v>
                </c:pt>
                <c:pt idx="17">
                  <c:v>120.03946502959877</c:v>
                </c:pt>
                <c:pt idx="18">
                  <c:v>124.2709932032449</c:v>
                </c:pt>
                <c:pt idx="19">
                  <c:v>121.81539136154352</c:v>
                </c:pt>
                <c:pt idx="20">
                  <c:v>120.71914053935539</c:v>
                </c:pt>
                <c:pt idx="21">
                  <c:v>123.40495505371629</c:v>
                </c:pt>
                <c:pt idx="22">
                  <c:v>126.52926989695241</c:v>
                </c:pt>
                <c:pt idx="23">
                  <c:v>124.41350581012935</c:v>
                </c:pt>
                <c:pt idx="24">
                  <c:v>119.33786450339838</c:v>
                </c:pt>
              </c:numCache>
            </c:numRef>
          </c:val>
          <c:smooth val="0"/>
          <c:extLst>
            <c:ext xmlns:c16="http://schemas.microsoft.com/office/drawing/2014/chart" uri="{C3380CC4-5D6E-409C-BE32-E72D297353CC}">
              <c16:uniqueId val="{00000001-6C80-4DCD-9A67-7186B57CCB6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101.35901447008213</c:v>
                </c:pt>
                <c:pt idx="2">
                  <c:v>100.51818537348456</c:v>
                </c:pt>
                <c:pt idx="3">
                  <c:v>99.740907313257722</c:v>
                </c:pt>
                <c:pt idx="4">
                  <c:v>95.966953461087215</c:v>
                </c:pt>
                <c:pt idx="5">
                  <c:v>97.081540868204925</c:v>
                </c:pt>
                <c:pt idx="6">
                  <c:v>95.883848259679311</c:v>
                </c:pt>
                <c:pt idx="7">
                  <c:v>95.932733672272192</c:v>
                </c:pt>
                <c:pt idx="8">
                  <c:v>95.49765350019554</c:v>
                </c:pt>
                <c:pt idx="9">
                  <c:v>96.626906531091123</c:v>
                </c:pt>
                <c:pt idx="10">
                  <c:v>95.4341024638248</c:v>
                </c:pt>
                <c:pt idx="11">
                  <c:v>95.962064919827924</c:v>
                </c:pt>
                <c:pt idx="12">
                  <c:v>96.270043019163083</c:v>
                </c:pt>
                <c:pt idx="13">
                  <c:v>97.731716855690266</c:v>
                </c:pt>
                <c:pt idx="14">
                  <c:v>96.397145091904576</c:v>
                </c:pt>
                <c:pt idx="15">
                  <c:v>96.030504497457954</c:v>
                </c:pt>
                <c:pt idx="16">
                  <c:v>95.903402424716461</c:v>
                </c:pt>
                <c:pt idx="17">
                  <c:v>96.519358623386779</c:v>
                </c:pt>
                <c:pt idx="18">
                  <c:v>94.099530700039111</c:v>
                </c:pt>
                <c:pt idx="19">
                  <c:v>94.114196323816969</c:v>
                </c:pt>
                <c:pt idx="20">
                  <c:v>92.637856863511928</c:v>
                </c:pt>
                <c:pt idx="21">
                  <c:v>92.838287055142743</c:v>
                </c:pt>
                <c:pt idx="22">
                  <c:v>91.156628861947596</c:v>
                </c:pt>
                <c:pt idx="23">
                  <c:v>90.970864294094639</c:v>
                </c:pt>
                <c:pt idx="24">
                  <c:v>88.023073914743847</c:v>
                </c:pt>
              </c:numCache>
            </c:numRef>
          </c:val>
          <c:smooth val="0"/>
          <c:extLst>
            <c:ext xmlns:c16="http://schemas.microsoft.com/office/drawing/2014/chart" uri="{C3380CC4-5D6E-409C-BE32-E72D297353CC}">
              <c16:uniqueId val="{00000002-6C80-4DCD-9A67-7186B57CCB6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C80-4DCD-9A67-7186B57CCB63}"/>
                </c:ext>
              </c:extLst>
            </c:dLbl>
            <c:dLbl>
              <c:idx val="1"/>
              <c:delete val="1"/>
              <c:extLst>
                <c:ext xmlns:c15="http://schemas.microsoft.com/office/drawing/2012/chart" uri="{CE6537A1-D6FC-4f65-9D91-7224C49458BB}"/>
                <c:ext xmlns:c16="http://schemas.microsoft.com/office/drawing/2014/chart" uri="{C3380CC4-5D6E-409C-BE32-E72D297353CC}">
                  <c16:uniqueId val="{00000004-6C80-4DCD-9A67-7186B57CCB63}"/>
                </c:ext>
              </c:extLst>
            </c:dLbl>
            <c:dLbl>
              <c:idx val="2"/>
              <c:delete val="1"/>
              <c:extLst>
                <c:ext xmlns:c15="http://schemas.microsoft.com/office/drawing/2012/chart" uri="{CE6537A1-D6FC-4f65-9D91-7224C49458BB}"/>
                <c:ext xmlns:c16="http://schemas.microsoft.com/office/drawing/2014/chart" uri="{C3380CC4-5D6E-409C-BE32-E72D297353CC}">
                  <c16:uniqueId val="{00000005-6C80-4DCD-9A67-7186B57CCB63}"/>
                </c:ext>
              </c:extLst>
            </c:dLbl>
            <c:dLbl>
              <c:idx val="3"/>
              <c:delete val="1"/>
              <c:extLst>
                <c:ext xmlns:c15="http://schemas.microsoft.com/office/drawing/2012/chart" uri="{CE6537A1-D6FC-4f65-9D91-7224C49458BB}"/>
                <c:ext xmlns:c16="http://schemas.microsoft.com/office/drawing/2014/chart" uri="{C3380CC4-5D6E-409C-BE32-E72D297353CC}">
                  <c16:uniqueId val="{00000006-6C80-4DCD-9A67-7186B57CCB63}"/>
                </c:ext>
              </c:extLst>
            </c:dLbl>
            <c:dLbl>
              <c:idx val="4"/>
              <c:delete val="1"/>
              <c:extLst>
                <c:ext xmlns:c15="http://schemas.microsoft.com/office/drawing/2012/chart" uri="{CE6537A1-D6FC-4f65-9D91-7224C49458BB}"/>
                <c:ext xmlns:c16="http://schemas.microsoft.com/office/drawing/2014/chart" uri="{C3380CC4-5D6E-409C-BE32-E72D297353CC}">
                  <c16:uniqueId val="{00000007-6C80-4DCD-9A67-7186B57CCB63}"/>
                </c:ext>
              </c:extLst>
            </c:dLbl>
            <c:dLbl>
              <c:idx val="5"/>
              <c:delete val="1"/>
              <c:extLst>
                <c:ext xmlns:c15="http://schemas.microsoft.com/office/drawing/2012/chart" uri="{CE6537A1-D6FC-4f65-9D91-7224C49458BB}"/>
                <c:ext xmlns:c16="http://schemas.microsoft.com/office/drawing/2014/chart" uri="{C3380CC4-5D6E-409C-BE32-E72D297353CC}">
                  <c16:uniqueId val="{00000008-6C80-4DCD-9A67-7186B57CCB63}"/>
                </c:ext>
              </c:extLst>
            </c:dLbl>
            <c:dLbl>
              <c:idx val="6"/>
              <c:delete val="1"/>
              <c:extLst>
                <c:ext xmlns:c15="http://schemas.microsoft.com/office/drawing/2012/chart" uri="{CE6537A1-D6FC-4f65-9D91-7224C49458BB}"/>
                <c:ext xmlns:c16="http://schemas.microsoft.com/office/drawing/2014/chart" uri="{C3380CC4-5D6E-409C-BE32-E72D297353CC}">
                  <c16:uniqueId val="{00000009-6C80-4DCD-9A67-7186B57CCB63}"/>
                </c:ext>
              </c:extLst>
            </c:dLbl>
            <c:dLbl>
              <c:idx val="7"/>
              <c:delete val="1"/>
              <c:extLst>
                <c:ext xmlns:c15="http://schemas.microsoft.com/office/drawing/2012/chart" uri="{CE6537A1-D6FC-4f65-9D91-7224C49458BB}"/>
                <c:ext xmlns:c16="http://schemas.microsoft.com/office/drawing/2014/chart" uri="{C3380CC4-5D6E-409C-BE32-E72D297353CC}">
                  <c16:uniqueId val="{0000000A-6C80-4DCD-9A67-7186B57CCB63}"/>
                </c:ext>
              </c:extLst>
            </c:dLbl>
            <c:dLbl>
              <c:idx val="8"/>
              <c:delete val="1"/>
              <c:extLst>
                <c:ext xmlns:c15="http://schemas.microsoft.com/office/drawing/2012/chart" uri="{CE6537A1-D6FC-4f65-9D91-7224C49458BB}"/>
                <c:ext xmlns:c16="http://schemas.microsoft.com/office/drawing/2014/chart" uri="{C3380CC4-5D6E-409C-BE32-E72D297353CC}">
                  <c16:uniqueId val="{0000000B-6C80-4DCD-9A67-7186B57CCB63}"/>
                </c:ext>
              </c:extLst>
            </c:dLbl>
            <c:dLbl>
              <c:idx val="9"/>
              <c:delete val="1"/>
              <c:extLst>
                <c:ext xmlns:c15="http://schemas.microsoft.com/office/drawing/2012/chart" uri="{CE6537A1-D6FC-4f65-9D91-7224C49458BB}"/>
                <c:ext xmlns:c16="http://schemas.microsoft.com/office/drawing/2014/chart" uri="{C3380CC4-5D6E-409C-BE32-E72D297353CC}">
                  <c16:uniqueId val="{0000000C-6C80-4DCD-9A67-7186B57CCB63}"/>
                </c:ext>
              </c:extLst>
            </c:dLbl>
            <c:dLbl>
              <c:idx val="10"/>
              <c:delete val="1"/>
              <c:extLst>
                <c:ext xmlns:c15="http://schemas.microsoft.com/office/drawing/2012/chart" uri="{CE6537A1-D6FC-4f65-9D91-7224C49458BB}"/>
                <c:ext xmlns:c16="http://schemas.microsoft.com/office/drawing/2014/chart" uri="{C3380CC4-5D6E-409C-BE32-E72D297353CC}">
                  <c16:uniqueId val="{0000000D-6C80-4DCD-9A67-7186B57CCB63}"/>
                </c:ext>
              </c:extLst>
            </c:dLbl>
            <c:dLbl>
              <c:idx val="11"/>
              <c:delete val="1"/>
              <c:extLst>
                <c:ext xmlns:c15="http://schemas.microsoft.com/office/drawing/2012/chart" uri="{CE6537A1-D6FC-4f65-9D91-7224C49458BB}"/>
                <c:ext xmlns:c16="http://schemas.microsoft.com/office/drawing/2014/chart" uri="{C3380CC4-5D6E-409C-BE32-E72D297353CC}">
                  <c16:uniqueId val="{0000000E-6C80-4DCD-9A67-7186B57CCB63}"/>
                </c:ext>
              </c:extLst>
            </c:dLbl>
            <c:dLbl>
              <c:idx val="12"/>
              <c:delete val="1"/>
              <c:extLst>
                <c:ext xmlns:c15="http://schemas.microsoft.com/office/drawing/2012/chart" uri="{CE6537A1-D6FC-4f65-9D91-7224C49458BB}"/>
                <c:ext xmlns:c16="http://schemas.microsoft.com/office/drawing/2014/chart" uri="{C3380CC4-5D6E-409C-BE32-E72D297353CC}">
                  <c16:uniqueId val="{0000000F-6C80-4DCD-9A67-7186B57CCB6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80-4DCD-9A67-7186B57CCB63}"/>
                </c:ext>
              </c:extLst>
            </c:dLbl>
            <c:dLbl>
              <c:idx val="14"/>
              <c:delete val="1"/>
              <c:extLst>
                <c:ext xmlns:c15="http://schemas.microsoft.com/office/drawing/2012/chart" uri="{CE6537A1-D6FC-4f65-9D91-7224C49458BB}"/>
                <c:ext xmlns:c16="http://schemas.microsoft.com/office/drawing/2014/chart" uri="{C3380CC4-5D6E-409C-BE32-E72D297353CC}">
                  <c16:uniqueId val="{00000011-6C80-4DCD-9A67-7186B57CCB63}"/>
                </c:ext>
              </c:extLst>
            </c:dLbl>
            <c:dLbl>
              <c:idx val="15"/>
              <c:delete val="1"/>
              <c:extLst>
                <c:ext xmlns:c15="http://schemas.microsoft.com/office/drawing/2012/chart" uri="{CE6537A1-D6FC-4f65-9D91-7224C49458BB}"/>
                <c:ext xmlns:c16="http://schemas.microsoft.com/office/drawing/2014/chart" uri="{C3380CC4-5D6E-409C-BE32-E72D297353CC}">
                  <c16:uniqueId val="{00000012-6C80-4DCD-9A67-7186B57CCB63}"/>
                </c:ext>
              </c:extLst>
            </c:dLbl>
            <c:dLbl>
              <c:idx val="16"/>
              <c:delete val="1"/>
              <c:extLst>
                <c:ext xmlns:c15="http://schemas.microsoft.com/office/drawing/2012/chart" uri="{CE6537A1-D6FC-4f65-9D91-7224C49458BB}"/>
                <c:ext xmlns:c16="http://schemas.microsoft.com/office/drawing/2014/chart" uri="{C3380CC4-5D6E-409C-BE32-E72D297353CC}">
                  <c16:uniqueId val="{00000013-6C80-4DCD-9A67-7186B57CCB63}"/>
                </c:ext>
              </c:extLst>
            </c:dLbl>
            <c:dLbl>
              <c:idx val="17"/>
              <c:delete val="1"/>
              <c:extLst>
                <c:ext xmlns:c15="http://schemas.microsoft.com/office/drawing/2012/chart" uri="{CE6537A1-D6FC-4f65-9D91-7224C49458BB}"/>
                <c:ext xmlns:c16="http://schemas.microsoft.com/office/drawing/2014/chart" uri="{C3380CC4-5D6E-409C-BE32-E72D297353CC}">
                  <c16:uniqueId val="{00000014-6C80-4DCD-9A67-7186B57CCB63}"/>
                </c:ext>
              </c:extLst>
            </c:dLbl>
            <c:dLbl>
              <c:idx val="18"/>
              <c:delete val="1"/>
              <c:extLst>
                <c:ext xmlns:c15="http://schemas.microsoft.com/office/drawing/2012/chart" uri="{CE6537A1-D6FC-4f65-9D91-7224C49458BB}"/>
                <c:ext xmlns:c16="http://schemas.microsoft.com/office/drawing/2014/chart" uri="{C3380CC4-5D6E-409C-BE32-E72D297353CC}">
                  <c16:uniqueId val="{00000015-6C80-4DCD-9A67-7186B57CCB63}"/>
                </c:ext>
              </c:extLst>
            </c:dLbl>
            <c:dLbl>
              <c:idx val="19"/>
              <c:delete val="1"/>
              <c:extLst>
                <c:ext xmlns:c15="http://schemas.microsoft.com/office/drawing/2012/chart" uri="{CE6537A1-D6FC-4f65-9D91-7224C49458BB}"/>
                <c:ext xmlns:c16="http://schemas.microsoft.com/office/drawing/2014/chart" uri="{C3380CC4-5D6E-409C-BE32-E72D297353CC}">
                  <c16:uniqueId val="{00000016-6C80-4DCD-9A67-7186B57CCB63}"/>
                </c:ext>
              </c:extLst>
            </c:dLbl>
            <c:dLbl>
              <c:idx val="20"/>
              <c:delete val="1"/>
              <c:extLst>
                <c:ext xmlns:c15="http://schemas.microsoft.com/office/drawing/2012/chart" uri="{CE6537A1-D6FC-4f65-9D91-7224C49458BB}"/>
                <c:ext xmlns:c16="http://schemas.microsoft.com/office/drawing/2014/chart" uri="{C3380CC4-5D6E-409C-BE32-E72D297353CC}">
                  <c16:uniqueId val="{00000017-6C80-4DCD-9A67-7186B57CCB63}"/>
                </c:ext>
              </c:extLst>
            </c:dLbl>
            <c:dLbl>
              <c:idx val="21"/>
              <c:delete val="1"/>
              <c:extLst>
                <c:ext xmlns:c15="http://schemas.microsoft.com/office/drawing/2012/chart" uri="{CE6537A1-D6FC-4f65-9D91-7224C49458BB}"/>
                <c:ext xmlns:c16="http://schemas.microsoft.com/office/drawing/2014/chart" uri="{C3380CC4-5D6E-409C-BE32-E72D297353CC}">
                  <c16:uniqueId val="{00000018-6C80-4DCD-9A67-7186B57CCB63}"/>
                </c:ext>
              </c:extLst>
            </c:dLbl>
            <c:dLbl>
              <c:idx val="22"/>
              <c:delete val="1"/>
              <c:extLst>
                <c:ext xmlns:c15="http://schemas.microsoft.com/office/drawing/2012/chart" uri="{CE6537A1-D6FC-4f65-9D91-7224C49458BB}"/>
                <c:ext xmlns:c16="http://schemas.microsoft.com/office/drawing/2014/chart" uri="{C3380CC4-5D6E-409C-BE32-E72D297353CC}">
                  <c16:uniqueId val="{00000019-6C80-4DCD-9A67-7186B57CCB63}"/>
                </c:ext>
              </c:extLst>
            </c:dLbl>
            <c:dLbl>
              <c:idx val="23"/>
              <c:delete val="1"/>
              <c:extLst>
                <c:ext xmlns:c15="http://schemas.microsoft.com/office/drawing/2012/chart" uri="{CE6537A1-D6FC-4f65-9D91-7224C49458BB}"/>
                <c:ext xmlns:c16="http://schemas.microsoft.com/office/drawing/2014/chart" uri="{C3380CC4-5D6E-409C-BE32-E72D297353CC}">
                  <c16:uniqueId val="{0000001A-6C80-4DCD-9A67-7186B57CCB63}"/>
                </c:ext>
              </c:extLst>
            </c:dLbl>
            <c:dLbl>
              <c:idx val="24"/>
              <c:delete val="1"/>
              <c:extLst>
                <c:ext xmlns:c15="http://schemas.microsoft.com/office/drawing/2012/chart" uri="{CE6537A1-D6FC-4f65-9D91-7224C49458BB}"/>
                <c:ext xmlns:c16="http://schemas.microsoft.com/office/drawing/2014/chart" uri="{C3380CC4-5D6E-409C-BE32-E72D297353CC}">
                  <c16:uniqueId val="{0000001B-6C80-4DCD-9A67-7186B57CCB6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C80-4DCD-9A67-7186B57CCB6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Neuwied (547)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102611</v>
      </c>
      <c r="F11" s="238">
        <v>103143</v>
      </c>
      <c r="G11" s="238">
        <v>104008</v>
      </c>
      <c r="H11" s="238">
        <v>102240</v>
      </c>
      <c r="I11" s="265">
        <v>102092</v>
      </c>
      <c r="J11" s="263">
        <v>519</v>
      </c>
      <c r="K11" s="266">
        <v>0.50836500411393648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17.661849119490114</v>
      </c>
      <c r="E13" s="115">
        <v>18123</v>
      </c>
      <c r="F13" s="114">
        <v>18024</v>
      </c>
      <c r="G13" s="114">
        <v>18340</v>
      </c>
      <c r="H13" s="114">
        <v>18179</v>
      </c>
      <c r="I13" s="140">
        <v>17884</v>
      </c>
      <c r="J13" s="115">
        <v>239</v>
      </c>
      <c r="K13" s="116">
        <v>1.3363900693357191</v>
      </c>
    </row>
    <row r="14" spans="1:255" ht="14.1" customHeight="1" x14ac:dyDescent="0.2">
      <c r="A14" s="306" t="s">
        <v>230</v>
      </c>
      <c r="B14" s="307"/>
      <c r="C14" s="308"/>
      <c r="D14" s="113">
        <v>62.388048065022268</v>
      </c>
      <c r="E14" s="115">
        <v>64017</v>
      </c>
      <c r="F14" s="114">
        <v>64652</v>
      </c>
      <c r="G14" s="114">
        <v>65199</v>
      </c>
      <c r="H14" s="114">
        <v>63819</v>
      </c>
      <c r="I14" s="140">
        <v>63965</v>
      </c>
      <c r="J14" s="115">
        <v>52</v>
      </c>
      <c r="K14" s="116">
        <v>8.1294457906667714E-2</v>
      </c>
    </row>
    <row r="15" spans="1:255" ht="14.1" customHeight="1" x14ac:dyDescent="0.2">
      <c r="A15" s="306" t="s">
        <v>231</v>
      </c>
      <c r="B15" s="307"/>
      <c r="C15" s="308"/>
      <c r="D15" s="113">
        <v>11.105047217159953</v>
      </c>
      <c r="E15" s="115">
        <v>11395</v>
      </c>
      <c r="F15" s="114">
        <v>11426</v>
      </c>
      <c r="G15" s="114">
        <v>11427</v>
      </c>
      <c r="H15" s="114">
        <v>11367</v>
      </c>
      <c r="I15" s="140">
        <v>11307</v>
      </c>
      <c r="J15" s="115">
        <v>88</v>
      </c>
      <c r="K15" s="116">
        <v>0.77827894224816485</v>
      </c>
    </row>
    <row r="16" spans="1:255" ht="14.1" customHeight="1" x14ac:dyDescent="0.2">
      <c r="A16" s="306" t="s">
        <v>232</v>
      </c>
      <c r="B16" s="307"/>
      <c r="C16" s="308"/>
      <c r="D16" s="113">
        <v>8.7359055072068301</v>
      </c>
      <c r="E16" s="115">
        <v>8964</v>
      </c>
      <c r="F16" s="114">
        <v>8932</v>
      </c>
      <c r="G16" s="114">
        <v>8932</v>
      </c>
      <c r="H16" s="114">
        <v>8786</v>
      </c>
      <c r="I16" s="140">
        <v>8840</v>
      </c>
      <c r="J16" s="115">
        <v>124</v>
      </c>
      <c r="K16" s="116">
        <v>1.4027149321266967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0.52528481351901846</v>
      </c>
      <c r="E18" s="115">
        <v>539</v>
      </c>
      <c r="F18" s="114">
        <v>526</v>
      </c>
      <c r="G18" s="114">
        <v>526</v>
      </c>
      <c r="H18" s="114">
        <v>525</v>
      </c>
      <c r="I18" s="140">
        <v>521</v>
      </c>
      <c r="J18" s="115">
        <v>18</v>
      </c>
      <c r="K18" s="116">
        <v>3.45489443378119</v>
      </c>
    </row>
    <row r="19" spans="1:255" ht="14.1" customHeight="1" x14ac:dyDescent="0.2">
      <c r="A19" s="306" t="s">
        <v>235</v>
      </c>
      <c r="B19" s="307" t="s">
        <v>236</v>
      </c>
      <c r="C19" s="308"/>
      <c r="D19" s="113">
        <v>0.1530050384461705</v>
      </c>
      <c r="E19" s="115">
        <v>157</v>
      </c>
      <c r="F19" s="114">
        <v>146</v>
      </c>
      <c r="G19" s="114">
        <v>152</v>
      </c>
      <c r="H19" s="114">
        <v>160</v>
      </c>
      <c r="I19" s="140">
        <v>153</v>
      </c>
      <c r="J19" s="115">
        <v>4</v>
      </c>
      <c r="K19" s="116">
        <v>2.6143790849673203</v>
      </c>
    </row>
    <row r="20" spans="1:255" ht="14.1" customHeight="1" x14ac:dyDescent="0.2">
      <c r="A20" s="306">
        <v>12</v>
      </c>
      <c r="B20" s="307" t="s">
        <v>237</v>
      </c>
      <c r="C20" s="308"/>
      <c r="D20" s="113">
        <v>0.7659997466158599</v>
      </c>
      <c r="E20" s="115">
        <v>786</v>
      </c>
      <c r="F20" s="114">
        <v>769</v>
      </c>
      <c r="G20" s="114">
        <v>833</v>
      </c>
      <c r="H20" s="114">
        <v>809</v>
      </c>
      <c r="I20" s="140">
        <v>763</v>
      </c>
      <c r="J20" s="115">
        <v>23</v>
      </c>
      <c r="K20" s="116">
        <v>3.0144167758846656</v>
      </c>
    </row>
    <row r="21" spans="1:255" ht="14.1" customHeight="1" x14ac:dyDescent="0.2">
      <c r="A21" s="306">
        <v>21</v>
      </c>
      <c r="B21" s="307" t="s">
        <v>238</v>
      </c>
      <c r="C21" s="308"/>
      <c r="D21" s="113">
        <v>0.42880392940328033</v>
      </c>
      <c r="E21" s="115">
        <v>440</v>
      </c>
      <c r="F21" s="114">
        <v>445</v>
      </c>
      <c r="G21" s="114">
        <v>457</v>
      </c>
      <c r="H21" s="114">
        <v>464</v>
      </c>
      <c r="I21" s="140">
        <v>453</v>
      </c>
      <c r="J21" s="115">
        <v>-13</v>
      </c>
      <c r="K21" s="116">
        <v>-2.869757174392936</v>
      </c>
    </row>
    <row r="22" spans="1:255" ht="14.1" customHeight="1" x14ac:dyDescent="0.2">
      <c r="A22" s="306">
        <v>22</v>
      </c>
      <c r="B22" s="307" t="s">
        <v>239</v>
      </c>
      <c r="C22" s="308"/>
      <c r="D22" s="113">
        <v>3.0464570075333053</v>
      </c>
      <c r="E22" s="115">
        <v>3126</v>
      </c>
      <c r="F22" s="114">
        <v>3124</v>
      </c>
      <c r="G22" s="114">
        <v>3150</v>
      </c>
      <c r="H22" s="114">
        <v>3171</v>
      </c>
      <c r="I22" s="140">
        <v>3219</v>
      </c>
      <c r="J22" s="115">
        <v>-93</v>
      </c>
      <c r="K22" s="116">
        <v>-2.8890959925442683</v>
      </c>
    </row>
    <row r="23" spans="1:255" ht="14.1" customHeight="1" x14ac:dyDescent="0.2">
      <c r="A23" s="306">
        <v>23</v>
      </c>
      <c r="B23" s="307" t="s">
        <v>240</v>
      </c>
      <c r="C23" s="308"/>
      <c r="D23" s="113">
        <v>1.2747171355897515</v>
      </c>
      <c r="E23" s="115">
        <v>1308</v>
      </c>
      <c r="F23" s="114">
        <v>1320</v>
      </c>
      <c r="G23" s="114">
        <v>1381</v>
      </c>
      <c r="H23" s="114">
        <v>1357</v>
      </c>
      <c r="I23" s="140">
        <v>1340</v>
      </c>
      <c r="J23" s="115">
        <v>-32</v>
      </c>
      <c r="K23" s="116">
        <v>-2.3880597014925371</v>
      </c>
    </row>
    <row r="24" spans="1:255" ht="14.1" customHeight="1" x14ac:dyDescent="0.2">
      <c r="A24" s="306">
        <v>24</v>
      </c>
      <c r="B24" s="307" t="s">
        <v>241</v>
      </c>
      <c r="C24" s="308"/>
      <c r="D24" s="113">
        <v>6.5743438812602939</v>
      </c>
      <c r="E24" s="115">
        <v>6746</v>
      </c>
      <c r="F24" s="114">
        <v>6859</v>
      </c>
      <c r="G24" s="114">
        <v>7017</v>
      </c>
      <c r="H24" s="114">
        <v>7074</v>
      </c>
      <c r="I24" s="140">
        <v>7122</v>
      </c>
      <c r="J24" s="115">
        <v>-376</v>
      </c>
      <c r="K24" s="116">
        <v>-5.2794158944116818</v>
      </c>
    </row>
    <row r="25" spans="1:255" ht="14.1" customHeight="1" x14ac:dyDescent="0.2">
      <c r="A25" s="306">
        <v>25</v>
      </c>
      <c r="B25" s="307" t="s">
        <v>242</v>
      </c>
      <c r="C25" s="308"/>
      <c r="D25" s="113">
        <v>8.1843077252926104</v>
      </c>
      <c r="E25" s="115">
        <v>8398</v>
      </c>
      <c r="F25" s="114">
        <v>8565</v>
      </c>
      <c r="G25" s="114">
        <v>8696</v>
      </c>
      <c r="H25" s="114">
        <v>7953</v>
      </c>
      <c r="I25" s="140">
        <v>7933</v>
      </c>
      <c r="J25" s="115">
        <v>465</v>
      </c>
      <c r="K25" s="116">
        <v>5.8615908231438292</v>
      </c>
    </row>
    <row r="26" spans="1:255" ht="14.1" customHeight="1" x14ac:dyDescent="0.2">
      <c r="A26" s="306">
        <v>26</v>
      </c>
      <c r="B26" s="307" t="s">
        <v>243</v>
      </c>
      <c r="C26" s="308"/>
      <c r="D26" s="113">
        <v>3.0055257233629922</v>
      </c>
      <c r="E26" s="115">
        <v>3084</v>
      </c>
      <c r="F26" s="114">
        <v>3110</v>
      </c>
      <c r="G26" s="114">
        <v>3141</v>
      </c>
      <c r="H26" s="114">
        <v>3524</v>
      </c>
      <c r="I26" s="140">
        <v>3560</v>
      </c>
      <c r="J26" s="115">
        <v>-476</v>
      </c>
      <c r="K26" s="116">
        <v>-13.370786516853933</v>
      </c>
    </row>
    <row r="27" spans="1:255" ht="14.1" customHeight="1" x14ac:dyDescent="0.2">
      <c r="A27" s="306">
        <v>27</v>
      </c>
      <c r="B27" s="307" t="s">
        <v>244</v>
      </c>
      <c r="C27" s="308"/>
      <c r="D27" s="113">
        <v>3.3056884739452883</v>
      </c>
      <c r="E27" s="115">
        <v>3392</v>
      </c>
      <c r="F27" s="114">
        <v>3426</v>
      </c>
      <c r="G27" s="114">
        <v>3441</v>
      </c>
      <c r="H27" s="114">
        <v>3406</v>
      </c>
      <c r="I27" s="140">
        <v>3364</v>
      </c>
      <c r="J27" s="115">
        <v>28</v>
      </c>
      <c r="K27" s="116">
        <v>0.83234244946492275</v>
      </c>
    </row>
    <row r="28" spans="1:255" ht="14.1" customHeight="1" x14ac:dyDescent="0.2">
      <c r="A28" s="306">
        <v>28</v>
      </c>
      <c r="B28" s="307" t="s">
        <v>245</v>
      </c>
      <c r="C28" s="308"/>
      <c r="D28" s="113">
        <v>1.3945873249456686</v>
      </c>
      <c r="E28" s="115">
        <v>1431</v>
      </c>
      <c r="F28" s="114">
        <v>1440</v>
      </c>
      <c r="G28" s="114">
        <v>1432</v>
      </c>
      <c r="H28" s="114">
        <v>1415</v>
      </c>
      <c r="I28" s="140">
        <v>1387</v>
      </c>
      <c r="J28" s="115">
        <v>44</v>
      </c>
      <c r="K28" s="116">
        <v>3.172314347512617</v>
      </c>
    </row>
    <row r="29" spans="1:255" ht="14.1" customHeight="1" x14ac:dyDescent="0.2">
      <c r="A29" s="306">
        <v>29</v>
      </c>
      <c r="B29" s="307" t="s">
        <v>246</v>
      </c>
      <c r="C29" s="308"/>
      <c r="D29" s="113">
        <v>1.8506787771291577</v>
      </c>
      <c r="E29" s="115">
        <v>1899</v>
      </c>
      <c r="F29" s="114">
        <v>1904</v>
      </c>
      <c r="G29" s="114">
        <v>1958</v>
      </c>
      <c r="H29" s="114">
        <v>1941</v>
      </c>
      <c r="I29" s="140">
        <v>1935</v>
      </c>
      <c r="J29" s="115">
        <v>-36</v>
      </c>
      <c r="K29" s="116">
        <v>-1.8604651162790697</v>
      </c>
    </row>
    <row r="30" spans="1:255" ht="14.1" customHeight="1" x14ac:dyDescent="0.2">
      <c r="A30" s="306" t="s">
        <v>247</v>
      </c>
      <c r="B30" s="307" t="s">
        <v>248</v>
      </c>
      <c r="C30" s="308"/>
      <c r="D30" s="113">
        <v>0.63346035025484593</v>
      </c>
      <c r="E30" s="115">
        <v>650</v>
      </c>
      <c r="F30" s="114">
        <v>628</v>
      </c>
      <c r="G30" s="114">
        <v>685</v>
      </c>
      <c r="H30" s="114">
        <v>661</v>
      </c>
      <c r="I30" s="140">
        <v>652</v>
      </c>
      <c r="J30" s="115">
        <v>-2</v>
      </c>
      <c r="K30" s="116">
        <v>-0.30674846625766872</v>
      </c>
    </row>
    <row r="31" spans="1:255" ht="14.1" customHeight="1" x14ac:dyDescent="0.2">
      <c r="A31" s="306" t="s">
        <v>249</v>
      </c>
      <c r="B31" s="307" t="s">
        <v>250</v>
      </c>
      <c r="C31" s="308"/>
      <c r="D31" s="113">
        <v>1.1909054584791103</v>
      </c>
      <c r="E31" s="115">
        <v>1222</v>
      </c>
      <c r="F31" s="114">
        <v>1250</v>
      </c>
      <c r="G31" s="114">
        <v>1249</v>
      </c>
      <c r="H31" s="114">
        <v>1258</v>
      </c>
      <c r="I31" s="140">
        <v>1259</v>
      </c>
      <c r="J31" s="115">
        <v>-37</v>
      </c>
      <c r="K31" s="116">
        <v>-2.9388403494837174</v>
      </c>
    </row>
    <row r="32" spans="1:255" ht="14.1" customHeight="1" x14ac:dyDescent="0.2">
      <c r="A32" s="306">
        <v>31</v>
      </c>
      <c r="B32" s="307" t="s">
        <v>251</v>
      </c>
      <c r="C32" s="308"/>
      <c r="D32" s="113">
        <v>0.62371480640477139</v>
      </c>
      <c r="E32" s="115">
        <v>640</v>
      </c>
      <c r="F32" s="114">
        <v>634</v>
      </c>
      <c r="G32" s="114">
        <v>632</v>
      </c>
      <c r="H32" s="114">
        <v>627</v>
      </c>
      <c r="I32" s="140">
        <v>617</v>
      </c>
      <c r="J32" s="115">
        <v>23</v>
      </c>
      <c r="K32" s="116">
        <v>3.7277147487844409</v>
      </c>
    </row>
    <row r="33" spans="1:11" ht="14.1" customHeight="1" x14ac:dyDescent="0.2">
      <c r="A33" s="306">
        <v>32</v>
      </c>
      <c r="B33" s="307" t="s">
        <v>252</v>
      </c>
      <c r="C33" s="308"/>
      <c r="D33" s="113">
        <v>2.4968083343891005</v>
      </c>
      <c r="E33" s="115">
        <v>2562</v>
      </c>
      <c r="F33" s="114">
        <v>2517</v>
      </c>
      <c r="G33" s="114">
        <v>2649</v>
      </c>
      <c r="H33" s="114">
        <v>2550</v>
      </c>
      <c r="I33" s="140">
        <v>2500</v>
      </c>
      <c r="J33" s="115">
        <v>62</v>
      </c>
      <c r="K33" s="116">
        <v>2.48</v>
      </c>
    </row>
    <row r="34" spans="1:11" ht="14.1" customHeight="1" x14ac:dyDescent="0.2">
      <c r="A34" s="306">
        <v>33</v>
      </c>
      <c r="B34" s="307" t="s">
        <v>253</v>
      </c>
      <c r="C34" s="308"/>
      <c r="D34" s="113">
        <v>1.299080995214938</v>
      </c>
      <c r="E34" s="115">
        <v>1333</v>
      </c>
      <c r="F34" s="114">
        <v>1324</v>
      </c>
      <c r="G34" s="114">
        <v>1419</v>
      </c>
      <c r="H34" s="114">
        <v>1382</v>
      </c>
      <c r="I34" s="140">
        <v>1344</v>
      </c>
      <c r="J34" s="115">
        <v>-11</v>
      </c>
      <c r="K34" s="116">
        <v>-0.81845238095238093</v>
      </c>
    </row>
    <row r="35" spans="1:11" ht="14.1" customHeight="1" x14ac:dyDescent="0.2">
      <c r="A35" s="306">
        <v>34</v>
      </c>
      <c r="B35" s="307" t="s">
        <v>254</v>
      </c>
      <c r="C35" s="308"/>
      <c r="D35" s="113">
        <v>2.4412587344436756</v>
      </c>
      <c r="E35" s="115">
        <v>2505</v>
      </c>
      <c r="F35" s="114">
        <v>2496</v>
      </c>
      <c r="G35" s="114">
        <v>2513</v>
      </c>
      <c r="H35" s="114">
        <v>2471</v>
      </c>
      <c r="I35" s="140">
        <v>2447</v>
      </c>
      <c r="J35" s="115">
        <v>58</v>
      </c>
      <c r="K35" s="116">
        <v>2.3702492848385779</v>
      </c>
    </row>
    <row r="36" spans="1:11" ht="14.1" customHeight="1" x14ac:dyDescent="0.2">
      <c r="A36" s="306">
        <v>41</v>
      </c>
      <c r="B36" s="307" t="s">
        <v>255</v>
      </c>
      <c r="C36" s="308"/>
      <c r="D36" s="113">
        <v>0.95506329730730621</v>
      </c>
      <c r="E36" s="115">
        <v>980</v>
      </c>
      <c r="F36" s="114">
        <v>986</v>
      </c>
      <c r="G36" s="114">
        <v>1002</v>
      </c>
      <c r="H36" s="114">
        <v>981</v>
      </c>
      <c r="I36" s="140">
        <v>957</v>
      </c>
      <c r="J36" s="115">
        <v>23</v>
      </c>
      <c r="K36" s="116">
        <v>2.4033437826541273</v>
      </c>
    </row>
    <row r="37" spans="1:11" ht="14.1" customHeight="1" x14ac:dyDescent="0.2">
      <c r="A37" s="306">
        <v>42</v>
      </c>
      <c r="B37" s="307" t="s">
        <v>256</v>
      </c>
      <c r="C37" s="308"/>
      <c r="D37" s="113">
        <v>9.8429992885752993E-2</v>
      </c>
      <c r="E37" s="115">
        <v>101</v>
      </c>
      <c r="F37" s="114">
        <v>96</v>
      </c>
      <c r="G37" s="114">
        <v>100</v>
      </c>
      <c r="H37" s="114">
        <v>97</v>
      </c>
      <c r="I37" s="140">
        <v>99</v>
      </c>
      <c r="J37" s="115">
        <v>2</v>
      </c>
      <c r="K37" s="116">
        <v>2.0202020202020203</v>
      </c>
    </row>
    <row r="38" spans="1:11" ht="14.1" customHeight="1" x14ac:dyDescent="0.2">
      <c r="A38" s="306">
        <v>43</v>
      </c>
      <c r="B38" s="307" t="s">
        <v>257</v>
      </c>
      <c r="C38" s="308"/>
      <c r="D38" s="113">
        <v>1.3156484197600646</v>
      </c>
      <c r="E38" s="115">
        <v>1350</v>
      </c>
      <c r="F38" s="114">
        <v>1364</v>
      </c>
      <c r="G38" s="114">
        <v>1363</v>
      </c>
      <c r="H38" s="114">
        <v>1309</v>
      </c>
      <c r="I38" s="140">
        <v>1292</v>
      </c>
      <c r="J38" s="115">
        <v>58</v>
      </c>
      <c r="K38" s="116">
        <v>4.4891640866873068</v>
      </c>
    </row>
    <row r="39" spans="1:11" ht="14.1" customHeight="1" x14ac:dyDescent="0.2">
      <c r="A39" s="306">
        <v>51</v>
      </c>
      <c r="B39" s="307" t="s">
        <v>258</v>
      </c>
      <c r="C39" s="308"/>
      <c r="D39" s="113">
        <v>5.3619982263110195</v>
      </c>
      <c r="E39" s="115">
        <v>5502</v>
      </c>
      <c r="F39" s="114">
        <v>5578</v>
      </c>
      <c r="G39" s="114">
        <v>5501</v>
      </c>
      <c r="H39" s="114">
        <v>5311</v>
      </c>
      <c r="I39" s="140">
        <v>5286</v>
      </c>
      <c r="J39" s="115">
        <v>216</v>
      </c>
      <c r="K39" s="116">
        <v>4.0862656072644725</v>
      </c>
    </row>
    <row r="40" spans="1:11" ht="14.1" customHeight="1" x14ac:dyDescent="0.2">
      <c r="A40" s="306" t="s">
        <v>259</v>
      </c>
      <c r="B40" s="307" t="s">
        <v>260</v>
      </c>
      <c r="C40" s="308"/>
      <c r="D40" s="113">
        <v>4.7460798549863075</v>
      </c>
      <c r="E40" s="115">
        <v>4870</v>
      </c>
      <c r="F40" s="114">
        <v>4936</v>
      </c>
      <c r="G40" s="114">
        <v>4856</v>
      </c>
      <c r="H40" s="114">
        <v>4711</v>
      </c>
      <c r="I40" s="140">
        <v>4687</v>
      </c>
      <c r="J40" s="115">
        <v>183</v>
      </c>
      <c r="K40" s="116">
        <v>3.9044164710902498</v>
      </c>
    </row>
    <row r="41" spans="1:11" ht="14.1" customHeight="1" x14ac:dyDescent="0.2">
      <c r="A41" s="306"/>
      <c r="B41" s="307" t="s">
        <v>261</v>
      </c>
      <c r="C41" s="308"/>
      <c r="D41" s="113">
        <v>4.0444006977809392</v>
      </c>
      <c r="E41" s="115">
        <v>4150</v>
      </c>
      <c r="F41" s="114">
        <v>4192</v>
      </c>
      <c r="G41" s="114">
        <v>4108</v>
      </c>
      <c r="H41" s="114">
        <v>3997</v>
      </c>
      <c r="I41" s="140">
        <v>3972</v>
      </c>
      <c r="J41" s="115">
        <v>178</v>
      </c>
      <c r="K41" s="116">
        <v>4.4813695871097687</v>
      </c>
    </row>
    <row r="42" spans="1:11" ht="14.1" customHeight="1" x14ac:dyDescent="0.2">
      <c r="A42" s="306">
        <v>52</v>
      </c>
      <c r="B42" s="307" t="s">
        <v>262</v>
      </c>
      <c r="C42" s="308"/>
      <c r="D42" s="113">
        <v>3.9235559540400153</v>
      </c>
      <c r="E42" s="115">
        <v>4026</v>
      </c>
      <c r="F42" s="114">
        <v>4080</v>
      </c>
      <c r="G42" s="114">
        <v>4149</v>
      </c>
      <c r="H42" s="114">
        <v>4160</v>
      </c>
      <c r="I42" s="140">
        <v>4137</v>
      </c>
      <c r="J42" s="115">
        <v>-111</v>
      </c>
      <c r="K42" s="116">
        <v>-2.6831036983321246</v>
      </c>
    </row>
    <row r="43" spans="1:11" ht="14.1" customHeight="1" x14ac:dyDescent="0.2">
      <c r="A43" s="306" t="s">
        <v>263</v>
      </c>
      <c r="B43" s="307" t="s">
        <v>264</v>
      </c>
      <c r="C43" s="308"/>
      <c r="D43" s="113">
        <v>3.4109403475260938</v>
      </c>
      <c r="E43" s="115">
        <v>3500</v>
      </c>
      <c r="F43" s="114">
        <v>3559</v>
      </c>
      <c r="G43" s="114">
        <v>3632</v>
      </c>
      <c r="H43" s="114">
        <v>3624</v>
      </c>
      <c r="I43" s="140">
        <v>3614</v>
      </c>
      <c r="J43" s="115">
        <v>-114</v>
      </c>
      <c r="K43" s="116">
        <v>-3.1543995572772552</v>
      </c>
    </row>
    <row r="44" spans="1:11" ht="14.1" customHeight="1" x14ac:dyDescent="0.2">
      <c r="A44" s="306">
        <v>53</v>
      </c>
      <c r="B44" s="307" t="s">
        <v>265</v>
      </c>
      <c r="C44" s="308"/>
      <c r="D44" s="113">
        <v>0.47558253988363819</v>
      </c>
      <c r="E44" s="115">
        <v>488</v>
      </c>
      <c r="F44" s="114">
        <v>489</v>
      </c>
      <c r="G44" s="114">
        <v>493</v>
      </c>
      <c r="H44" s="114">
        <v>485</v>
      </c>
      <c r="I44" s="140">
        <v>483</v>
      </c>
      <c r="J44" s="115">
        <v>5</v>
      </c>
      <c r="K44" s="116">
        <v>1.0351966873706004</v>
      </c>
    </row>
    <row r="45" spans="1:11" ht="14.1" customHeight="1" x14ac:dyDescent="0.2">
      <c r="A45" s="306" t="s">
        <v>266</v>
      </c>
      <c r="B45" s="307" t="s">
        <v>267</v>
      </c>
      <c r="C45" s="308"/>
      <c r="D45" s="113">
        <v>0.44342224517839218</v>
      </c>
      <c r="E45" s="115">
        <v>455</v>
      </c>
      <c r="F45" s="114">
        <v>458</v>
      </c>
      <c r="G45" s="114">
        <v>462</v>
      </c>
      <c r="H45" s="114">
        <v>455</v>
      </c>
      <c r="I45" s="140">
        <v>456</v>
      </c>
      <c r="J45" s="115">
        <v>-1</v>
      </c>
      <c r="K45" s="116">
        <v>-0.21929824561403508</v>
      </c>
    </row>
    <row r="46" spans="1:11" ht="14.1" customHeight="1" x14ac:dyDescent="0.2">
      <c r="A46" s="306">
        <v>54</v>
      </c>
      <c r="B46" s="307" t="s">
        <v>268</v>
      </c>
      <c r="C46" s="308"/>
      <c r="D46" s="113">
        <v>2.4490551695237355</v>
      </c>
      <c r="E46" s="115">
        <v>2513</v>
      </c>
      <c r="F46" s="114">
        <v>2486</v>
      </c>
      <c r="G46" s="114">
        <v>2488</v>
      </c>
      <c r="H46" s="114">
        <v>2480</v>
      </c>
      <c r="I46" s="140">
        <v>2439</v>
      </c>
      <c r="J46" s="115">
        <v>74</v>
      </c>
      <c r="K46" s="116">
        <v>3.0340303403034032</v>
      </c>
    </row>
    <row r="47" spans="1:11" ht="14.1" customHeight="1" x14ac:dyDescent="0.2">
      <c r="A47" s="306">
        <v>61</v>
      </c>
      <c r="B47" s="307" t="s">
        <v>269</v>
      </c>
      <c r="C47" s="308"/>
      <c r="D47" s="113">
        <v>3.1682763056592371</v>
      </c>
      <c r="E47" s="115">
        <v>3251</v>
      </c>
      <c r="F47" s="114">
        <v>3243</v>
      </c>
      <c r="G47" s="114">
        <v>3253</v>
      </c>
      <c r="H47" s="114">
        <v>3226</v>
      </c>
      <c r="I47" s="140">
        <v>3236</v>
      </c>
      <c r="J47" s="115">
        <v>15</v>
      </c>
      <c r="K47" s="116">
        <v>0.46353522867737951</v>
      </c>
    </row>
    <row r="48" spans="1:11" ht="14.1" customHeight="1" x14ac:dyDescent="0.2">
      <c r="A48" s="306">
        <v>62</v>
      </c>
      <c r="B48" s="307" t="s">
        <v>270</v>
      </c>
      <c r="C48" s="308"/>
      <c r="D48" s="113">
        <v>6.3180360780033329</v>
      </c>
      <c r="E48" s="115">
        <v>6483</v>
      </c>
      <c r="F48" s="114">
        <v>6509</v>
      </c>
      <c r="G48" s="114">
        <v>6526</v>
      </c>
      <c r="H48" s="114">
        <v>6583</v>
      </c>
      <c r="I48" s="140">
        <v>6627</v>
      </c>
      <c r="J48" s="115">
        <v>-144</v>
      </c>
      <c r="K48" s="116">
        <v>-2.1729289271163421</v>
      </c>
    </row>
    <row r="49" spans="1:11" ht="14.1" customHeight="1" x14ac:dyDescent="0.2">
      <c r="A49" s="306">
        <v>63</v>
      </c>
      <c r="B49" s="307" t="s">
        <v>271</v>
      </c>
      <c r="C49" s="308"/>
      <c r="D49" s="113">
        <v>1.3936127705606611</v>
      </c>
      <c r="E49" s="115">
        <v>1430</v>
      </c>
      <c r="F49" s="114">
        <v>1451</v>
      </c>
      <c r="G49" s="114">
        <v>1474</v>
      </c>
      <c r="H49" s="114">
        <v>1452</v>
      </c>
      <c r="I49" s="140">
        <v>1384</v>
      </c>
      <c r="J49" s="115">
        <v>46</v>
      </c>
      <c r="K49" s="116">
        <v>3.3236994219653178</v>
      </c>
    </row>
    <row r="50" spans="1:11" ht="14.1" customHeight="1" x14ac:dyDescent="0.2">
      <c r="A50" s="306" t="s">
        <v>272</v>
      </c>
      <c r="B50" s="307" t="s">
        <v>273</v>
      </c>
      <c r="C50" s="308"/>
      <c r="D50" s="113">
        <v>0.23291849801678183</v>
      </c>
      <c r="E50" s="115">
        <v>239</v>
      </c>
      <c r="F50" s="114">
        <v>241</v>
      </c>
      <c r="G50" s="114">
        <v>247</v>
      </c>
      <c r="H50" s="114">
        <v>242</v>
      </c>
      <c r="I50" s="140">
        <v>241</v>
      </c>
      <c r="J50" s="115">
        <v>-2</v>
      </c>
      <c r="K50" s="116">
        <v>-0.82987551867219922</v>
      </c>
    </row>
    <row r="51" spans="1:11" ht="14.1" customHeight="1" x14ac:dyDescent="0.2">
      <c r="A51" s="306" t="s">
        <v>274</v>
      </c>
      <c r="B51" s="307" t="s">
        <v>275</v>
      </c>
      <c r="C51" s="308"/>
      <c r="D51" s="113">
        <v>0.76112697469082258</v>
      </c>
      <c r="E51" s="115">
        <v>781</v>
      </c>
      <c r="F51" s="114">
        <v>794</v>
      </c>
      <c r="G51" s="114">
        <v>824</v>
      </c>
      <c r="H51" s="114">
        <v>831</v>
      </c>
      <c r="I51" s="140">
        <v>771</v>
      </c>
      <c r="J51" s="115">
        <v>10</v>
      </c>
      <c r="K51" s="116">
        <v>1.2970168612191959</v>
      </c>
    </row>
    <row r="52" spans="1:11" ht="14.1" customHeight="1" x14ac:dyDescent="0.2">
      <c r="A52" s="306">
        <v>71</v>
      </c>
      <c r="B52" s="307" t="s">
        <v>276</v>
      </c>
      <c r="C52" s="308"/>
      <c r="D52" s="113">
        <v>11.094327118924872</v>
      </c>
      <c r="E52" s="115">
        <v>11384</v>
      </c>
      <c r="F52" s="114">
        <v>11449</v>
      </c>
      <c r="G52" s="114">
        <v>11471</v>
      </c>
      <c r="H52" s="114">
        <v>11335</v>
      </c>
      <c r="I52" s="140">
        <v>11337</v>
      </c>
      <c r="J52" s="115">
        <v>47</v>
      </c>
      <c r="K52" s="116">
        <v>0.41457175619652464</v>
      </c>
    </row>
    <row r="53" spans="1:11" ht="14.1" customHeight="1" x14ac:dyDescent="0.2">
      <c r="A53" s="306" t="s">
        <v>277</v>
      </c>
      <c r="B53" s="307" t="s">
        <v>278</v>
      </c>
      <c r="C53" s="308"/>
      <c r="D53" s="113">
        <v>4.2129986063872291</v>
      </c>
      <c r="E53" s="115">
        <v>4323</v>
      </c>
      <c r="F53" s="114">
        <v>4386</v>
      </c>
      <c r="G53" s="114">
        <v>4399</v>
      </c>
      <c r="H53" s="114">
        <v>4297</v>
      </c>
      <c r="I53" s="140">
        <v>4289</v>
      </c>
      <c r="J53" s="115">
        <v>34</v>
      </c>
      <c r="K53" s="116">
        <v>0.79272557705758917</v>
      </c>
    </row>
    <row r="54" spans="1:11" ht="14.1" customHeight="1" x14ac:dyDescent="0.2">
      <c r="A54" s="306" t="s">
        <v>279</v>
      </c>
      <c r="B54" s="307" t="s">
        <v>280</v>
      </c>
      <c r="C54" s="308"/>
      <c r="D54" s="113">
        <v>5.6475426611182034</v>
      </c>
      <c r="E54" s="115">
        <v>5795</v>
      </c>
      <c r="F54" s="114">
        <v>5822</v>
      </c>
      <c r="G54" s="114">
        <v>5855</v>
      </c>
      <c r="H54" s="114">
        <v>5828</v>
      </c>
      <c r="I54" s="140">
        <v>5835</v>
      </c>
      <c r="J54" s="115">
        <v>-40</v>
      </c>
      <c r="K54" s="116">
        <v>-0.68551842330762636</v>
      </c>
    </row>
    <row r="55" spans="1:11" ht="14.1" customHeight="1" x14ac:dyDescent="0.2">
      <c r="A55" s="306">
        <v>72</v>
      </c>
      <c r="B55" s="307" t="s">
        <v>281</v>
      </c>
      <c r="C55" s="308"/>
      <c r="D55" s="113">
        <v>3.1049302706337527</v>
      </c>
      <c r="E55" s="115">
        <v>3186</v>
      </c>
      <c r="F55" s="114">
        <v>3242</v>
      </c>
      <c r="G55" s="114">
        <v>3285</v>
      </c>
      <c r="H55" s="114">
        <v>3221</v>
      </c>
      <c r="I55" s="140">
        <v>3246</v>
      </c>
      <c r="J55" s="115">
        <v>-60</v>
      </c>
      <c r="K55" s="116">
        <v>-1.8484288354898337</v>
      </c>
    </row>
    <row r="56" spans="1:11" ht="14.1" customHeight="1" x14ac:dyDescent="0.2">
      <c r="A56" s="306" t="s">
        <v>282</v>
      </c>
      <c r="B56" s="307" t="s">
        <v>283</v>
      </c>
      <c r="C56" s="308"/>
      <c r="D56" s="113">
        <v>1.4569588055861458</v>
      </c>
      <c r="E56" s="115">
        <v>1495</v>
      </c>
      <c r="F56" s="114">
        <v>1518</v>
      </c>
      <c r="G56" s="114">
        <v>1568</v>
      </c>
      <c r="H56" s="114">
        <v>1510</v>
      </c>
      <c r="I56" s="140">
        <v>1534</v>
      </c>
      <c r="J56" s="115">
        <v>-39</v>
      </c>
      <c r="K56" s="116">
        <v>-2.5423728813559321</v>
      </c>
    </row>
    <row r="57" spans="1:11" ht="14.1" customHeight="1" x14ac:dyDescent="0.2">
      <c r="A57" s="306" t="s">
        <v>284</v>
      </c>
      <c r="B57" s="307" t="s">
        <v>285</v>
      </c>
      <c r="C57" s="308"/>
      <c r="D57" s="113">
        <v>1.2045492198692147</v>
      </c>
      <c r="E57" s="115">
        <v>1236</v>
      </c>
      <c r="F57" s="114">
        <v>1253</v>
      </c>
      <c r="G57" s="114">
        <v>1240</v>
      </c>
      <c r="H57" s="114">
        <v>1241</v>
      </c>
      <c r="I57" s="140">
        <v>1239</v>
      </c>
      <c r="J57" s="115">
        <v>-3</v>
      </c>
      <c r="K57" s="116">
        <v>-0.24213075060532688</v>
      </c>
    </row>
    <row r="58" spans="1:11" ht="14.1" customHeight="1" x14ac:dyDescent="0.2">
      <c r="A58" s="306">
        <v>73</v>
      </c>
      <c r="B58" s="307" t="s">
        <v>286</v>
      </c>
      <c r="C58" s="308"/>
      <c r="D58" s="113">
        <v>2.5504088255645105</v>
      </c>
      <c r="E58" s="115">
        <v>2617</v>
      </c>
      <c r="F58" s="114">
        <v>2618</v>
      </c>
      <c r="G58" s="114">
        <v>2630</v>
      </c>
      <c r="H58" s="114">
        <v>2573</v>
      </c>
      <c r="I58" s="140">
        <v>2611</v>
      </c>
      <c r="J58" s="115">
        <v>6</v>
      </c>
      <c r="K58" s="116">
        <v>0.2297970126388357</v>
      </c>
    </row>
    <row r="59" spans="1:11" ht="14.1" customHeight="1" x14ac:dyDescent="0.2">
      <c r="A59" s="306" t="s">
        <v>287</v>
      </c>
      <c r="B59" s="307" t="s">
        <v>288</v>
      </c>
      <c r="C59" s="308"/>
      <c r="D59" s="113">
        <v>2.2044420188868639</v>
      </c>
      <c r="E59" s="115">
        <v>2262</v>
      </c>
      <c r="F59" s="114">
        <v>2258</v>
      </c>
      <c r="G59" s="114">
        <v>2264</v>
      </c>
      <c r="H59" s="114">
        <v>2209</v>
      </c>
      <c r="I59" s="140">
        <v>2240</v>
      </c>
      <c r="J59" s="115">
        <v>22</v>
      </c>
      <c r="K59" s="116">
        <v>0.9821428571428571</v>
      </c>
    </row>
    <row r="60" spans="1:11" ht="14.1" customHeight="1" x14ac:dyDescent="0.2">
      <c r="A60" s="306">
        <v>81</v>
      </c>
      <c r="B60" s="307" t="s">
        <v>289</v>
      </c>
      <c r="C60" s="308"/>
      <c r="D60" s="113">
        <v>8.2057479217627733</v>
      </c>
      <c r="E60" s="115">
        <v>8420</v>
      </c>
      <c r="F60" s="114">
        <v>8367</v>
      </c>
      <c r="G60" s="114">
        <v>8350</v>
      </c>
      <c r="H60" s="114">
        <v>8191</v>
      </c>
      <c r="I60" s="140">
        <v>8107</v>
      </c>
      <c r="J60" s="115">
        <v>313</v>
      </c>
      <c r="K60" s="116">
        <v>3.8608609843345256</v>
      </c>
    </row>
    <row r="61" spans="1:11" ht="14.1" customHeight="1" x14ac:dyDescent="0.2">
      <c r="A61" s="306" t="s">
        <v>290</v>
      </c>
      <c r="B61" s="307" t="s">
        <v>291</v>
      </c>
      <c r="C61" s="308"/>
      <c r="D61" s="113">
        <v>2.1771544961066551</v>
      </c>
      <c r="E61" s="115">
        <v>2234</v>
      </c>
      <c r="F61" s="114">
        <v>2240</v>
      </c>
      <c r="G61" s="114">
        <v>2283</v>
      </c>
      <c r="H61" s="114">
        <v>2198</v>
      </c>
      <c r="I61" s="140">
        <v>2253</v>
      </c>
      <c r="J61" s="115">
        <v>-19</v>
      </c>
      <c r="K61" s="116">
        <v>-0.84332001775410559</v>
      </c>
    </row>
    <row r="62" spans="1:11" ht="14.1" customHeight="1" x14ac:dyDescent="0.2">
      <c r="A62" s="306" t="s">
        <v>292</v>
      </c>
      <c r="B62" s="307" t="s">
        <v>293</v>
      </c>
      <c r="C62" s="308"/>
      <c r="D62" s="113">
        <v>3.2696299617000126</v>
      </c>
      <c r="E62" s="115">
        <v>3355</v>
      </c>
      <c r="F62" s="114">
        <v>3346</v>
      </c>
      <c r="G62" s="114">
        <v>3337</v>
      </c>
      <c r="H62" s="114">
        <v>3273</v>
      </c>
      <c r="I62" s="140">
        <v>3290</v>
      </c>
      <c r="J62" s="115">
        <v>65</v>
      </c>
      <c r="K62" s="116">
        <v>1.9756838905775076</v>
      </c>
    </row>
    <row r="63" spans="1:11" ht="14.1" customHeight="1" x14ac:dyDescent="0.2">
      <c r="A63" s="306"/>
      <c r="B63" s="307" t="s">
        <v>294</v>
      </c>
      <c r="C63" s="308"/>
      <c r="D63" s="113">
        <v>3.0328132461432009</v>
      </c>
      <c r="E63" s="115">
        <v>3112</v>
      </c>
      <c r="F63" s="114">
        <v>3092</v>
      </c>
      <c r="G63" s="114">
        <v>3082</v>
      </c>
      <c r="H63" s="114">
        <v>3023</v>
      </c>
      <c r="I63" s="140">
        <v>3034</v>
      </c>
      <c r="J63" s="115">
        <v>78</v>
      </c>
      <c r="K63" s="116">
        <v>2.5708635464733027</v>
      </c>
    </row>
    <row r="64" spans="1:11" ht="14.1" customHeight="1" x14ac:dyDescent="0.2">
      <c r="A64" s="306" t="s">
        <v>295</v>
      </c>
      <c r="B64" s="307" t="s">
        <v>296</v>
      </c>
      <c r="C64" s="308"/>
      <c r="D64" s="113">
        <v>0.74650865891571083</v>
      </c>
      <c r="E64" s="115">
        <v>766</v>
      </c>
      <c r="F64" s="114">
        <v>744</v>
      </c>
      <c r="G64" s="114">
        <v>740</v>
      </c>
      <c r="H64" s="114">
        <v>749</v>
      </c>
      <c r="I64" s="140">
        <v>744</v>
      </c>
      <c r="J64" s="115">
        <v>22</v>
      </c>
      <c r="K64" s="116">
        <v>2.956989247311828</v>
      </c>
    </row>
    <row r="65" spans="1:11" ht="14.1" customHeight="1" x14ac:dyDescent="0.2">
      <c r="A65" s="306" t="s">
        <v>297</v>
      </c>
      <c r="B65" s="307" t="s">
        <v>298</v>
      </c>
      <c r="C65" s="308"/>
      <c r="D65" s="113">
        <v>1.093450019978365</v>
      </c>
      <c r="E65" s="115">
        <v>1122</v>
      </c>
      <c r="F65" s="114">
        <v>1112</v>
      </c>
      <c r="G65" s="114">
        <v>1060</v>
      </c>
      <c r="H65" s="114">
        <v>1055</v>
      </c>
      <c r="I65" s="140">
        <v>941</v>
      </c>
      <c r="J65" s="115">
        <v>181</v>
      </c>
      <c r="K65" s="116">
        <v>19.234856535600425</v>
      </c>
    </row>
    <row r="66" spans="1:11" ht="14.1" customHeight="1" x14ac:dyDescent="0.2">
      <c r="A66" s="306">
        <v>82</v>
      </c>
      <c r="B66" s="307" t="s">
        <v>299</v>
      </c>
      <c r="C66" s="308"/>
      <c r="D66" s="113">
        <v>3.1819200670493415</v>
      </c>
      <c r="E66" s="115">
        <v>3265</v>
      </c>
      <c r="F66" s="114">
        <v>3276</v>
      </c>
      <c r="G66" s="114">
        <v>3297</v>
      </c>
      <c r="H66" s="114">
        <v>3168</v>
      </c>
      <c r="I66" s="140">
        <v>3198</v>
      </c>
      <c r="J66" s="115">
        <v>67</v>
      </c>
      <c r="K66" s="116">
        <v>2.0950594121325827</v>
      </c>
    </row>
    <row r="67" spans="1:11" ht="14.1" customHeight="1" x14ac:dyDescent="0.2">
      <c r="A67" s="306" t="s">
        <v>300</v>
      </c>
      <c r="B67" s="307" t="s">
        <v>301</v>
      </c>
      <c r="C67" s="308"/>
      <c r="D67" s="113">
        <v>2.29020280476752</v>
      </c>
      <c r="E67" s="115">
        <v>2350</v>
      </c>
      <c r="F67" s="114">
        <v>2358</v>
      </c>
      <c r="G67" s="114">
        <v>2369</v>
      </c>
      <c r="H67" s="114">
        <v>2267</v>
      </c>
      <c r="I67" s="140">
        <v>2278</v>
      </c>
      <c r="J67" s="115">
        <v>72</v>
      </c>
      <c r="K67" s="116">
        <v>3.1606672519754171</v>
      </c>
    </row>
    <row r="68" spans="1:11" ht="14.1" customHeight="1" x14ac:dyDescent="0.2">
      <c r="A68" s="306" t="s">
        <v>302</v>
      </c>
      <c r="B68" s="307" t="s">
        <v>303</v>
      </c>
      <c r="C68" s="308"/>
      <c r="D68" s="113">
        <v>0.51359016089892895</v>
      </c>
      <c r="E68" s="115">
        <v>527</v>
      </c>
      <c r="F68" s="114">
        <v>537</v>
      </c>
      <c r="G68" s="114">
        <v>547</v>
      </c>
      <c r="H68" s="114">
        <v>533</v>
      </c>
      <c r="I68" s="140">
        <v>551</v>
      </c>
      <c r="J68" s="115">
        <v>-24</v>
      </c>
      <c r="K68" s="116">
        <v>-4.3557168784029034</v>
      </c>
    </row>
    <row r="69" spans="1:11" ht="14.1" customHeight="1" x14ac:dyDescent="0.2">
      <c r="A69" s="306">
        <v>83</v>
      </c>
      <c r="B69" s="307" t="s">
        <v>304</v>
      </c>
      <c r="C69" s="308"/>
      <c r="D69" s="113">
        <v>6.4544736919043766</v>
      </c>
      <c r="E69" s="115">
        <v>6623</v>
      </c>
      <c r="F69" s="114">
        <v>6621</v>
      </c>
      <c r="G69" s="114">
        <v>6578</v>
      </c>
      <c r="H69" s="114">
        <v>6330</v>
      </c>
      <c r="I69" s="140">
        <v>6456</v>
      </c>
      <c r="J69" s="115">
        <v>167</v>
      </c>
      <c r="K69" s="116">
        <v>2.5867410161090461</v>
      </c>
    </row>
    <row r="70" spans="1:11" ht="14.1" customHeight="1" x14ac:dyDescent="0.2">
      <c r="A70" s="306" t="s">
        <v>305</v>
      </c>
      <c r="B70" s="307" t="s">
        <v>306</v>
      </c>
      <c r="C70" s="308"/>
      <c r="D70" s="113">
        <v>5.1856038826246698</v>
      </c>
      <c r="E70" s="115">
        <v>5321</v>
      </c>
      <c r="F70" s="114">
        <v>5322</v>
      </c>
      <c r="G70" s="114">
        <v>5282</v>
      </c>
      <c r="H70" s="114">
        <v>5072</v>
      </c>
      <c r="I70" s="140">
        <v>5201</v>
      </c>
      <c r="J70" s="115">
        <v>120</v>
      </c>
      <c r="K70" s="116">
        <v>2.3072486060373003</v>
      </c>
    </row>
    <row r="71" spans="1:11" ht="14.1" customHeight="1" x14ac:dyDescent="0.2">
      <c r="A71" s="306"/>
      <c r="B71" s="307" t="s">
        <v>307</v>
      </c>
      <c r="C71" s="308"/>
      <c r="D71" s="113">
        <v>3.3933983685959594</v>
      </c>
      <c r="E71" s="115">
        <v>3482</v>
      </c>
      <c r="F71" s="114">
        <v>3496</v>
      </c>
      <c r="G71" s="114">
        <v>3469</v>
      </c>
      <c r="H71" s="114">
        <v>3395</v>
      </c>
      <c r="I71" s="140">
        <v>3424</v>
      </c>
      <c r="J71" s="115">
        <v>58</v>
      </c>
      <c r="K71" s="116">
        <v>1.6939252336448598</v>
      </c>
    </row>
    <row r="72" spans="1:11" ht="14.1" customHeight="1" x14ac:dyDescent="0.2">
      <c r="A72" s="306">
        <v>84</v>
      </c>
      <c r="B72" s="307" t="s">
        <v>308</v>
      </c>
      <c r="C72" s="308"/>
      <c r="D72" s="113">
        <v>1.4004346512557133</v>
      </c>
      <c r="E72" s="115">
        <v>1437</v>
      </c>
      <c r="F72" s="114">
        <v>1437</v>
      </c>
      <c r="G72" s="114">
        <v>1411</v>
      </c>
      <c r="H72" s="114">
        <v>1377</v>
      </c>
      <c r="I72" s="140">
        <v>1406</v>
      </c>
      <c r="J72" s="115">
        <v>31</v>
      </c>
      <c r="K72" s="116">
        <v>2.2048364153627311</v>
      </c>
    </row>
    <row r="73" spans="1:11" ht="14.1" customHeight="1" x14ac:dyDescent="0.2">
      <c r="A73" s="306" t="s">
        <v>309</v>
      </c>
      <c r="B73" s="307" t="s">
        <v>310</v>
      </c>
      <c r="C73" s="308"/>
      <c r="D73" s="113">
        <v>0.72799212560056914</v>
      </c>
      <c r="E73" s="115">
        <v>747</v>
      </c>
      <c r="F73" s="114">
        <v>752</v>
      </c>
      <c r="G73" s="114">
        <v>737</v>
      </c>
      <c r="H73" s="114">
        <v>732</v>
      </c>
      <c r="I73" s="140">
        <v>789</v>
      </c>
      <c r="J73" s="115">
        <v>-42</v>
      </c>
      <c r="K73" s="116">
        <v>-5.3231939163498101</v>
      </c>
    </row>
    <row r="74" spans="1:11" ht="14.1" customHeight="1" x14ac:dyDescent="0.2">
      <c r="A74" s="306" t="s">
        <v>311</v>
      </c>
      <c r="B74" s="307" t="s">
        <v>312</v>
      </c>
      <c r="C74" s="308"/>
      <c r="D74" s="113">
        <v>0.28651898919219188</v>
      </c>
      <c r="E74" s="115">
        <v>294</v>
      </c>
      <c r="F74" s="114">
        <v>291</v>
      </c>
      <c r="G74" s="114">
        <v>273</v>
      </c>
      <c r="H74" s="114">
        <v>248</v>
      </c>
      <c r="I74" s="140">
        <v>232</v>
      </c>
      <c r="J74" s="115">
        <v>62</v>
      </c>
      <c r="K74" s="116">
        <v>26.724137931034484</v>
      </c>
    </row>
    <row r="75" spans="1:11" ht="14.1" customHeight="1" x14ac:dyDescent="0.2">
      <c r="A75" s="306" t="s">
        <v>313</v>
      </c>
      <c r="B75" s="307" t="s">
        <v>314</v>
      </c>
      <c r="C75" s="308"/>
      <c r="D75" s="113">
        <v>6.2371480640477144E-2</v>
      </c>
      <c r="E75" s="115">
        <v>64</v>
      </c>
      <c r="F75" s="114">
        <v>65</v>
      </c>
      <c r="G75" s="114">
        <v>65</v>
      </c>
      <c r="H75" s="114">
        <v>62</v>
      </c>
      <c r="I75" s="140">
        <v>64</v>
      </c>
      <c r="J75" s="115">
        <v>0</v>
      </c>
      <c r="K75" s="116">
        <v>0</v>
      </c>
    </row>
    <row r="76" spans="1:11" ht="14.1" customHeight="1" x14ac:dyDescent="0.2">
      <c r="A76" s="306">
        <v>91</v>
      </c>
      <c r="B76" s="307" t="s">
        <v>315</v>
      </c>
      <c r="C76" s="308"/>
      <c r="D76" s="113">
        <v>0.20758008400658798</v>
      </c>
      <c r="E76" s="115">
        <v>213</v>
      </c>
      <c r="F76" s="114">
        <v>212</v>
      </c>
      <c r="G76" s="114">
        <v>206</v>
      </c>
      <c r="H76" s="114">
        <v>189</v>
      </c>
      <c r="I76" s="140">
        <v>180</v>
      </c>
      <c r="J76" s="115">
        <v>33</v>
      </c>
      <c r="K76" s="116">
        <v>18.333333333333332</v>
      </c>
    </row>
    <row r="77" spans="1:11" ht="14.1" customHeight="1" x14ac:dyDescent="0.2">
      <c r="A77" s="306">
        <v>92</v>
      </c>
      <c r="B77" s="307" t="s">
        <v>316</v>
      </c>
      <c r="C77" s="308"/>
      <c r="D77" s="113">
        <v>0.76307608346083755</v>
      </c>
      <c r="E77" s="115">
        <v>783</v>
      </c>
      <c r="F77" s="114">
        <v>799</v>
      </c>
      <c r="G77" s="114">
        <v>793</v>
      </c>
      <c r="H77" s="114">
        <v>761</v>
      </c>
      <c r="I77" s="140">
        <v>753</v>
      </c>
      <c r="J77" s="115">
        <v>30</v>
      </c>
      <c r="K77" s="116">
        <v>3.9840637450199203</v>
      </c>
    </row>
    <row r="78" spans="1:11" ht="14.1" customHeight="1" x14ac:dyDescent="0.2">
      <c r="A78" s="306">
        <v>93</v>
      </c>
      <c r="B78" s="307" t="s">
        <v>317</v>
      </c>
      <c r="C78" s="308"/>
      <c r="D78" s="113">
        <v>0.12961573320599157</v>
      </c>
      <c r="E78" s="115">
        <v>133</v>
      </c>
      <c r="F78" s="114">
        <v>139</v>
      </c>
      <c r="G78" s="114">
        <v>139</v>
      </c>
      <c r="H78" s="114">
        <v>129</v>
      </c>
      <c r="I78" s="140">
        <v>135</v>
      </c>
      <c r="J78" s="115">
        <v>-2</v>
      </c>
      <c r="K78" s="116">
        <v>-1.4814814814814814</v>
      </c>
    </row>
    <row r="79" spans="1:11" ht="14.1" customHeight="1" x14ac:dyDescent="0.2">
      <c r="A79" s="306">
        <v>94</v>
      </c>
      <c r="B79" s="307" t="s">
        <v>318</v>
      </c>
      <c r="C79" s="308"/>
      <c r="D79" s="113">
        <v>0.11694652620089464</v>
      </c>
      <c r="E79" s="115">
        <v>120</v>
      </c>
      <c r="F79" s="114">
        <v>128</v>
      </c>
      <c r="G79" s="114">
        <v>139</v>
      </c>
      <c r="H79" s="114">
        <v>119</v>
      </c>
      <c r="I79" s="140">
        <v>117</v>
      </c>
      <c r="J79" s="115">
        <v>3</v>
      </c>
      <c r="K79" s="116">
        <v>2.5641025641025643</v>
      </c>
    </row>
    <row r="80" spans="1:11" ht="14.1" customHeight="1" x14ac:dyDescent="0.2">
      <c r="A80" s="306" t="s">
        <v>319</v>
      </c>
      <c r="B80" s="307" t="s">
        <v>320</v>
      </c>
      <c r="C80" s="308"/>
      <c r="D80" s="113">
        <v>4.8727719250372765E-3</v>
      </c>
      <c r="E80" s="115">
        <v>5</v>
      </c>
      <c r="F80" s="114">
        <v>5</v>
      </c>
      <c r="G80" s="114">
        <v>5</v>
      </c>
      <c r="H80" s="114">
        <v>5</v>
      </c>
      <c r="I80" s="140">
        <v>5</v>
      </c>
      <c r="J80" s="115">
        <v>0</v>
      </c>
      <c r="K80" s="116">
        <v>0</v>
      </c>
    </row>
    <row r="81" spans="1:11" ht="14.1" customHeight="1" x14ac:dyDescent="0.2">
      <c r="A81" s="310" t="s">
        <v>321</v>
      </c>
      <c r="B81" s="311" t="s">
        <v>224</v>
      </c>
      <c r="C81" s="312"/>
      <c r="D81" s="125">
        <v>0.109150091120835</v>
      </c>
      <c r="E81" s="143">
        <v>112</v>
      </c>
      <c r="F81" s="144">
        <v>109</v>
      </c>
      <c r="G81" s="144">
        <v>110</v>
      </c>
      <c r="H81" s="144">
        <v>89</v>
      </c>
      <c r="I81" s="145">
        <v>96</v>
      </c>
      <c r="J81" s="143">
        <v>16</v>
      </c>
      <c r="K81" s="146">
        <v>16.666666666666668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28892</v>
      </c>
      <c r="E12" s="114">
        <v>29958</v>
      </c>
      <c r="F12" s="114">
        <v>30189</v>
      </c>
      <c r="G12" s="114">
        <v>30248</v>
      </c>
      <c r="H12" s="140">
        <v>29962</v>
      </c>
      <c r="I12" s="115">
        <v>-1070</v>
      </c>
      <c r="J12" s="116">
        <v>-3.5711901742206797</v>
      </c>
      <c r="K12"/>
      <c r="L12"/>
      <c r="M12"/>
      <c r="N12"/>
      <c r="O12"/>
      <c r="P12"/>
    </row>
    <row r="13" spans="1:16" s="110" customFormat="1" ht="14.45" customHeight="1" x14ac:dyDescent="0.2">
      <c r="A13" s="120" t="s">
        <v>105</v>
      </c>
      <c r="B13" s="119" t="s">
        <v>106</v>
      </c>
      <c r="C13" s="113">
        <v>39.613041672435273</v>
      </c>
      <c r="D13" s="115">
        <v>11445</v>
      </c>
      <c r="E13" s="114">
        <v>11810</v>
      </c>
      <c r="F13" s="114">
        <v>11959</v>
      </c>
      <c r="G13" s="114">
        <v>11964</v>
      </c>
      <c r="H13" s="140">
        <v>11788</v>
      </c>
      <c r="I13" s="115">
        <v>-343</v>
      </c>
      <c r="J13" s="116">
        <v>-2.9097387173396676</v>
      </c>
      <c r="K13"/>
      <c r="L13"/>
      <c r="M13"/>
      <c r="N13"/>
      <c r="O13"/>
      <c r="P13"/>
    </row>
    <row r="14" spans="1:16" s="110" customFormat="1" ht="14.45" customHeight="1" x14ac:dyDescent="0.2">
      <c r="A14" s="120"/>
      <c r="B14" s="119" t="s">
        <v>107</v>
      </c>
      <c r="C14" s="113">
        <v>60.386958327564727</v>
      </c>
      <c r="D14" s="115">
        <v>17447</v>
      </c>
      <c r="E14" s="114">
        <v>18148</v>
      </c>
      <c r="F14" s="114">
        <v>18230</v>
      </c>
      <c r="G14" s="114">
        <v>18284</v>
      </c>
      <c r="H14" s="140">
        <v>18174</v>
      </c>
      <c r="I14" s="115">
        <v>-727</v>
      </c>
      <c r="J14" s="116">
        <v>-4.0002200946406958</v>
      </c>
      <c r="K14"/>
      <c r="L14"/>
      <c r="M14"/>
      <c r="N14"/>
      <c r="O14"/>
      <c r="P14"/>
    </row>
    <row r="15" spans="1:16" s="110" customFormat="1" ht="14.45" customHeight="1" x14ac:dyDescent="0.2">
      <c r="A15" s="118" t="s">
        <v>105</v>
      </c>
      <c r="B15" s="121" t="s">
        <v>108</v>
      </c>
      <c r="C15" s="113">
        <v>15.166828187733628</v>
      </c>
      <c r="D15" s="115">
        <v>4382</v>
      </c>
      <c r="E15" s="114">
        <v>4608</v>
      </c>
      <c r="F15" s="114">
        <v>4689</v>
      </c>
      <c r="G15" s="114">
        <v>4794</v>
      </c>
      <c r="H15" s="140">
        <v>4662</v>
      </c>
      <c r="I15" s="115">
        <v>-280</v>
      </c>
      <c r="J15" s="116">
        <v>-6.0060060060060056</v>
      </c>
      <c r="K15"/>
      <c r="L15"/>
      <c r="M15"/>
      <c r="N15"/>
      <c r="O15"/>
      <c r="P15"/>
    </row>
    <row r="16" spans="1:16" s="110" customFormat="1" ht="14.45" customHeight="1" x14ac:dyDescent="0.2">
      <c r="A16" s="118"/>
      <c r="B16" s="121" t="s">
        <v>109</v>
      </c>
      <c r="C16" s="113">
        <v>47.670635470026305</v>
      </c>
      <c r="D16" s="115">
        <v>13773</v>
      </c>
      <c r="E16" s="114">
        <v>14394</v>
      </c>
      <c r="F16" s="114">
        <v>14636</v>
      </c>
      <c r="G16" s="114">
        <v>14669</v>
      </c>
      <c r="H16" s="140">
        <v>14604</v>
      </c>
      <c r="I16" s="115">
        <v>-831</v>
      </c>
      <c r="J16" s="116">
        <v>-5.6902218570254721</v>
      </c>
      <c r="K16"/>
      <c r="L16"/>
      <c r="M16"/>
      <c r="N16"/>
      <c r="O16"/>
      <c r="P16"/>
    </row>
    <row r="17" spans="1:16" s="110" customFormat="1" ht="14.45" customHeight="1" x14ac:dyDescent="0.2">
      <c r="A17" s="118"/>
      <c r="B17" s="121" t="s">
        <v>110</v>
      </c>
      <c r="C17" s="113">
        <v>20.794683649453138</v>
      </c>
      <c r="D17" s="115">
        <v>6008</v>
      </c>
      <c r="E17" s="114">
        <v>6105</v>
      </c>
      <c r="F17" s="114">
        <v>6104</v>
      </c>
      <c r="G17" s="114">
        <v>6043</v>
      </c>
      <c r="H17" s="140">
        <v>6007</v>
      </c>
      <c r="I17" s="115">
        <v>1</v>
      </c>
      <c r="J17" s="116">
        <v>1.66472448809722E-2</v>
      </c>
      <c r="K17"/>
      <c r="L17"/>
      <c r="M17"/>
      <c r="N17"/>
      <c r="O17"/>
      <c r="P17"/>
    </row>
    <row r="18" spans="1:16" s="110" customFormat="1" ht="14.45" customHeight="1" x14ac:dyDescent="0.2">
      <c r="A18" s="120"/>
      <c r="B18" s="121" t="s">
        <v>111</v>
      </c>
      <c r="C18" s="113">
        <v>16.367852692786929</v>
      </c>
      <c r="D18" s="115">
        <v>4729</v>
      </c>
      <c r="E18" s="114">
        <v>4851</v>
      </c>
      <c r="F18" s="114">
        <v>4760</v>
      </c>
      <c r="G18" s="114">
        <v>4742</v>
      </c>
      <c r="H18" s="140">
        <v>4689</v>
      </c>
      <c r="I18" s="115">
        <v>40</v>
      </c>
      <c r="J18" s="116">
        <v>0.85306035402004687</v>
      </c>
      <c r="K18"/>
      <c r="L18"/>
      <c r="M18"/>
      <c r="N18"/>
      <c r="O18"/>
      <c r="P18"/>
    </row>
    <row r="19" spans="1:16" s="110" customFormat="1" ht="14.45" customHeight="1" x14ac:dyDescent="0.2">
      <c r="A19" s="120"/>
      <c r="B19" s="121" t="s">
        <v>112</v>
      </c>
      <c r="C19" s="113">
        <v>1.5090682541880105</v>
      </c>
      <c r="D19" s="115">
        <v>436</v>
      </c>
      <c r="E19" s="114">
        <v>438</v>
      </c>
      <c r="F19" s="114">
        <v>450</v>
      </c>
      <c r="G19" s="114">
        <v>409</v>
      </c>
      <c r="H19" s="140">
        <v>425</v>
      </c>
      <c r="I19" s="115">
        <v>11</v>
      </c>
      <c r="J19" s="116">
        <v>2.5882352941176472</v>
      </c>
      <c r="K19"/>
      <c r="L19"/>
      <c r="M19"/>
      <c r="N19"/>
      <c r="O19"/>
      <c r="P19"/>
    </row>
    <row r="20" spans="1:16" s="110" customFormat="1" ht="14.45" customHeight="1" x14ac:dyDescent="0.2">
      <c r="A20" s="120" t="s">
        <v>113</v>
      </c>
      <c r="B20" s="119" t="s">
        <v>116</v>
      </c>
      <c r="C20" s="113">
        <v>91.544372144538286</v>
      </c>
      <c r="D20" s="115">
        <v>26449</v>
      </c>
      <c r="E20" s="114">
        <v>27493</v>
      </c>
      <c r="F20" s="114">
        <v>27703</v>
      </c>
      <c r="G20" s="114">
        <v>27840</v>
      </c>
      <c r="H20" s="140">
        <v>27570</v>
      </c>
      <c r="I20" s="115">
        <v>-1121</v>
      </c>
      <c r="J20" s="116">
        <v>-4.0660137830975698</v>
      </c>
      <c r="K20"/>
      <c r="L20"/>
      <c r="M20"/>
      <c r="N20"/>
      <c r="O20"/>
      <c r="P20"/>
    </row>
    <row r="21" spans="1:16" s="110" customFormat="1" ht="14.45" customHeight="1" x14ac:dyDescent="0.2">
      <c r="A21" s="123"/>
      <c r="B21" s="124" t="s">
        <v>117</v>
      </c>
      <c r="C21" s="125">
        <v>8.3275647237989752</v>
      </c>
      <c r="D21" s="143">
        <v>2406</v>
      </c>
      <c r="E21" s="144">
        <v>2430</v>
      </c>
      <c r="F21" s="144">
        <v>2447</v>
      </c>
      <c r="G21" s="144">
        <v>2377</v>
      </c>
      <c r="H21" s="145">
        <v>2360</v>
      </c>
      <c r="I21" s="143">
        <v>46</v>
      </c>
      <c r="J21" s="146">
        <v>1.9491525423728813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32384</v>
      </c>
      <c r="E56" s="114">
        <v>33555</v>
      </c>
      <c r="F56" s="114">
        <v>33765</v>
      </c>
      <c r="G56" s="114">
        <v>33916</v>
      </c>
      <c r="H56" s="140">
        <v>33473</v>
      </c>
      <c r="I56" s="115">
        <v>-1089</v>
      </c>
      <c r="J56" s="116">
        <v>-3.2533683864607297</v>
      </c>
      <c r="K56"/>
      <c r="L56"/>
      <c r="M56"/>
      <c r="N56"/>
      <c r="O56"/>
      <c r="P56"/>
    </row>
    <row r="57" spans="1:16" s="110" customFormat="1" ht="14.45" customHeight="1" x14ac:dyDescent="0.2">
      <c r="A57" s="120" t="s">
        <v>105</v>
      </c>
      <c r="B57" s="119" t="s">
        <v>106</v>
      </c>
      <c r="C57" s="113">
        <v>39.522603754940711</v>
      </c>
      <c r="D57" s="115">
        <v>12799</v>
      </c>
      <c r="E57" s="114">
        <v>13158</v>
      </c>
      <c r="F57" s="114">
        <v>13284</v>
      </c>
      <c r="G57" s="114">
        <v>13245</v>
      </c>
      <c r="H57" s="140">
        <v>13054</v>
      </c>
      <c r="I57" s="115">
        <v>-255</v>
      </c>
      <c r="J57" s="116">
        <v>-1.953424237781523</v>
      </c>
    </row>
    <row r="58" spans="1:16" s="110" customFormat="1" ht="14.45" customHeight="1" x14ac:dyDescent="0.2">
      <c r="A58" s="120"/>
      <c r="B58" s="119" t="s">
        <v>107</v>
      </c>
      <c r="C58" s="113">
        <v>60.477396245059289</v>
      </c>
      <c r="D58" s="115">
        <v>19585</v>
      </c>
      <c r="E58" s="114">
        <v>20397</v>
      </c>
      <c r="F58" s="114">
        <v>20481</v>
      </c>
      <c r="G58" s="114">
        <v>20671</v>
      </c>
      <c r="H58" s="140">
        <v>20419</v>
      </c>
      <c r="I58" s="115">
        <v>-834</v>
      </c>
      <c r="J58" s="116">
        <v>-4.0844311670502966</v>
      </c>
    </row>
    <row r="59" spans="1:16" s="110" customFormat="1" ht="14.45" customHeight="1" x14ac:dyDescent="0.2">
      <c r="A59" s="118" t="s">
        <v>105</v>
      </c>
      <c r="B59" s="121" t="s">
        <v>108</v>
      </c>
      <c r="C59" s="113">
        <v>15.587944664031621</v>
      </c>
      <c r="D59" s="115">
        <v>5048</v>
      </c>
      <c r="E59" s="114">
        <v>5338</v>
      </c>
      <c r="F59" s="114">
        <v>5409</v>
      </c>
      <c r="G59" s="114">
        <v>5566</v>
      </c>
      <c r="H59" s="140">
        <v>5316</v>
      </c>
      <c r="I59" s="115">
        <v>-268</v>
      </c>
      <c r="J59" s="116">
        <v>-5.0413844996237769</v>
      </c>
    </row>
    <row r="60" spans="1:16" s="110" customFormat="1" ht="14.45" customHeight="1" x14ac:dyDescent="0.2">
      <c r="A60" s="118"/>
      <c r="B60" s="121" t="s">
        <v>109</v>
      </c>
      <c r="C60" s="113">
        <v>47.986660079051383</v>
      </c>
      <c r="D60" s="115">
        <v>15540</v>
      </c>
      <c r="E60" s="114">
        <v>16166</v>
      </c>
      <c r="F60" s="114">
        <v>16398</v>
      </c>
      <c r="G60" s="114">
        <v>16498</v>
      </c>
      <c r="H60" s="140">
        <v>16426</v>
      </c>
      <c r="I60" s="115">
        <v>-886</v>
      </c>
      <c r="J60" s="116">
        <v>-5.3938877389504443</v>
      </c>
    </row>
    <row r="61" spans="1:16" s="110" customFormat="1" ht="14.45" customHeight="1" x14ac:dyDescent="0.2">
      <c r="A61" s="118"/>
      <c r="B61" s="121" t="s">
        <v>110</v>
      </c>
      <c r="C61" s="113">
        <v>20.544095849802371</v>
      </c>
      <c r="D61" s="115">
        <v>6653</v>
      </c>
      <c r="E61" s="114">
        <v>6770</v>
      </c>
      <c r="F61" s="114">
        <v>6773</v>
      </c>
      <c r="G61" s="114">
        <v>6732</v>
      </c>
      <c r="H61" s="140">
        <v>6662</v>
      </c>
      <c r="I61" s="115">
        <v>-9</v>
      </c>
      <c r="J61" s="116">
        <v>-0.13509456619633745</v>
      </c>
    </row>
    <row r="62" spans="1:16" s="110" customFormat="1" ht="14.45" customHeight="1" x14ac:dyDescent="0.2">
      <c r="A62" s="120"/>
      <c r="B62" s="121" t="s">
        <v>111</v>
      </c>
      <c r="C62" s="113">
        <v>15.881299407114625</v>
      </c>
      <c r="D62" s="115">
        <v>5143</v>
      </c>
      <c r="E62" s="114">
        <v>5281</v>
      </c>
      <c r="F62" s="114">
        <v>5185</v>
      </c>
      <c r="G62" s="114">
        <v>5120</v>
      </c>
      <c r="H62" s="140">
        <v>5069</v>
      </c>
      <c r="I62" s="115">
        <v>74</v>
      </c>
      <c r="J62" s="116">
        <v>1.4598540145985401</v>
      </c>
    </row>
    <row r="63" spans="1:16" s="110" customFormat="1" ht="14.45" customHeight="1" x14ac:dyDescent="0.2">
      <c r="A63" s="120"/>
      <c r="B63" s="121" t="s">
        <v>112</v>
      </c>
      <c r="C63" s="113">
        <v>1.4914772727272727</v>
      </c>
      <c r="D63" s="115">
        <v>483</v>
      </c>
      <c r="E63" s="114">
        <v>485</v>
      </c>
      <c r="F63" s="114">
        <v>529</v>
      </c>
      <c r="G63" s="114">
        <v>475</v>
      </c>
      <c r="H63" s="140">
        <v>494</v>
      </c>
      <c r="I63" s="115">
        <v>-11</v>
      </c>
      <c r="J63" s="116">
        <v>-2.2267206477732793</v>
      </c>
    </row>
    <row r="64" spans="1:16" s="110" customFormat="1" ht="14.45" customHeight="1" x14ac:dyDescent="0.2">
      <c r="A64" s="120" t="s">
        <v>113</v>
      </c>
      <c r="B64" s="119" t="s">
        <v>116</v>
      </c>
      <c r="C64" s="113">
        <v>91.681077075098813</v>
      </c>
      <c r="D64" s="115">
        <v>29690</v>
      </c>
      <c r="E64" s="114">
        <v>30782</v>
      </c>
      <c r="F64" s="114">
        <v>31015</v>
      </c>
      <c r="G64" s="114">
        <v>31192</v>
      </c>
      <c r="H64" s="140">
        <v>30807</v>
      </c>
      <c r="I64" s="115">
        <v>-1117</v>
      </c>
      <c r="J64" s="116">
        <v>-3.6257993313208039</v>
      </c>
    </row>
    <row r="65" spans="1:10" s="110" customFormat="1" ht="14.45" customHeight="1" x14ac:dyDescent="0.2">
      <c r="A65" s="123"/>
      <c r="B65" s="124" t="s">
        <v>117</v>
      </c>
      <c r="C65" s="125">
        <v>8.2108448616600782</v>
      </c>
      <c r="D65" s="143">
        <v>2659</v>
      </c>
      <c r="E65" s="144">
        <v>2735</v>
      </c>
      <c r="F65" s="144">
        <v>2712</v>
      </c>
      <c r="G65" s="144">
        <v>2687</v>
      </c>
      <c r="H65" s="145">
        <v>2629</v>
      </c>
      <c r="I65" s="143">
        <v>30</v>
      </c>
      <c r="J65" s="146">
        <v>1.1411182959300115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28892</v>
      </c>
      <c r="G11" s="114">
        <v>29958</v>
      </c>
      <c r="H11" s="114">
        <v>30189</v>
      </c>
      <c r="I11" s="114">
        <v>30248</v>
      </c>
      <c r="J11" s="140">
        <v>29962</v>
      </c>
      <c r="K11" s="114">
        <v>-1070</v>
      </c>
      <c r="L11" s="116">
        <v>-3.5711901742206797</v>
      </c>
    </row>
    <row r="12" spans="1:17" s="110" customFormat="1" ht="24" customHeight="1" x14ac:dyDescent="0.2">
      <c r="A12" s="604" t="s">
        <v>185</v>
      </c>
      <c r="B12" s="605"/>
      <c r="C12" s="605"/>
      <c r="D12" s="606"/>
      <c r="E12" s="113">
        <v>39.613041672435273</v>
      </c>
      <c r="F12" s="115">
        <v>11445</v>
      </c>
      <c r="G12" s="114">
        <v>11810</v>
      </c>
      <c r="H12" s="114">
        <v>11959</v>
      </c>
      <c r="I12" s="114">
        <v>11964</v>
      </c>
      <c r="J12" s="140">
        <v>11788</v>
      </c>
      <c r="K12" s="114">
        <v>-343</v>
      </c>
      <c r="L12" s="116">
        <v>-2.9097387173396676</v>
      </c>
    </row>
    <row r="13" spans="1:17" s="110" customFormat="1" ht="15" customHeight="1" x14ac:dyDescent="0.2">
      <c r="A13" s="120"/>
      <c r="B13" s="612" t="s">
        <v>107</v>
      </c>
      <c r="C13" s="612"/>
      <c r="E13" s="113">
        <v>60.386958327564727</v>
      </c>
      <c r="F13" s="115">
        <v>17447</v>
      </c>
      <c r="G13" s="114">
        <v>18148</v>
      </c>
      <c r="H13" s="114">
        <v>18230</v>
      </c>
      <c r="I13" s="114">
        <v>18284</v>
      </c>
      <c r="J13" s="140">
        <v>18174</v>
      </c>
      <c r="K13" s="114">
        <v>-727</v>
      </c>
      <c r="L13" s="116">
        <v>-4.0002200946406958</v>
      </c>
    </row>
    <row r="14" spans="1:17" s="110" customFormat="1" ht="22.5" customHeight="1" x14ac:dyDescent="0.2">
      <c r="A14" s="604" t="s">
        <v>186</v>
      </c>
      <c r="B14" s="605"/>
      <c r="C14" s="605"/>
      <c r="D14" s="606"/>
      <c r="E14" s="113">
        <v>15.166828187733628</v>
      </c>
      <c r="F14" s="115">
        <v>4382</v>
      </c>
      <c r="G14" s="114">
        <v>4608</v>
      </c>
      <c r="H14" s="114">
        <v>4689</v>
      </c>
      <c r="I14" s="114">
        <v>4794</v>
      </c>
      <c r="J14" s="140">
        <v>4662</v>
      </c>
      <c r="K14" s="114">
        <v>-280</v>
      </c>
      <c r="L14" s="116">
        <v>-6.0060060060060056</v>
      </c>
    </row>
    <row r="15" spans="1:17" s="110" customFormat="1" ht="15" customHeight="1" x14ac:dyDescent="0.2">
      <c r="A15" s="120"/>
      <c r="B15" s="119"/>
      <c r="C15" s="258" t="s">
        <v>106</v>
      </c>
      <c r="E15" s="113">
        <v>48.904609767229573</v>
      </c>
      <c r="F15" s="115">
        <v>2143</v>
      </c>
      <c r="G15" s="114">
        <v>2223</v>
      </c>
      <c r="H15" s="114">
        <v>2276</v>
      </c>
      <c r="I15" s="114">
        <v>2323</v>
      </c>
      <c r="J15" s="140">
        <v>2275</v>
      </c>
      <c r="K15" s="114">
        <v>-132</v>
      </c>
      <c r="L15" s="116">
        <v>-5.802197802197802</v>
      </c>
    </row>
    <row r="16" spans="1:17" s="110" customFormat="1" ht="15" customHeight="1" x14ac:dyDescent="0.2">
      <c r="A16" s="120"/>
      <c r="B16" s="119"/>
      <c r="C16" s="258" t="s">
        <v>107</v>
      </c>
      <c r="E16" s="113">
        <v>51.095390232770427</v>
      </c>
      <c r="F16" s="115">
        <v>2239</v>
      </c>
      <c r="G16" s="114">
        <v>2385</v>
      </c>
      <c r="H16" s="114">
        <v>2413</v>
      </c>
      <c r="I16" s="114">
        <v>2471</v>
      </c>
      <c r="J16" s="140">
        <v>2387</v>
      </c>
      <c r="K16" s="114">
        <v>-148</v>
      </c>
      <c r="L16" s="116">
        <v>-6.2002513615416843</v>
      </c>
    </row>
    <row r="17" spans="1:12" s="110" customFormat="1" ht="15" customHeight="1" x14ac:dyDescent="0.2">
      <c r="A17" s="120"/>
      <c r="B17" s="121" t="s">
        <v>109</v>
      </c>
      <c r="C17" s="258"/>
      <c r="E17" s="113">
        <v>47.670635470026305</v>
      </c>
      <c r="F17" s="115">
        <v>13773</v>
      </c>
      <c r="G17" s="114">
        <v>14394</v>
      </c>
      <c r="H17" s="114">
        <v>14636</v>
      </c>
      <c r="I17" s="114">
        <v>14669</v>
      </c>
      <c r="J17" s="140">
        <v>14604</v>
      </c>
      <c r="K17" s="114">
        <v>-831</v>
      </c>
      <c r="L17" s="116">
        <v>-5.6902218570254721</v>
      </c>
    </row>
    <row r="18" spans="1:12" s="110" customFormat="1" ht="15" customHeight="1" x14ac:dyDescent="0.2">
      <c r="A18" s="120"/>
      <c r="B18" s="119"/>
      <c r="C18" s="258" t="s">
        <v>106</v>
      </c>
      <c r="E18" s="113">
        <v>33.347854497930733</v>
      </c>
      <c r="F18" s="115">
        <v>4593</v>
      </c>
      <c r="G18" s="114">
        <v>4819</v>
      </c>
      <c r="H18" s="114">
        <v>4960</v>
      </c>
      <c r="I18" s="114">
        <v>4945</v>
      </c>
      <c r="J18" s="140">
        <v>4846</v>
      </c>
      <c r="K18" s="114">
        <v>-253</v>
      </c>
      <c r="L18" s="116">
        <v>-5.2208006603384236</v>
      </c>
    </row>
    <row r="19" spans="1:12" s="110" customFormat="1" ht="15" customHeight="1" x14ac:dyDescent="0.2">
      <c r="A19" s="120"/>
      <c r="B19" s="119"/>
      <c r="C19" s="258" t="s">
        <v>107</v>
      </c>
      <c r="E19" s="113">
        <v>66.65214550206926</v>
      </c>
      <c r="F19" s="115">
        <v>9180</v>
      </c>
      <c r="G19" s="114">
        <v>9575</v>
      </c>
      <c r="H19" s="114">
        <v>9676</v>
      </c>
      <c r="I19" s="114">
        <v>9724</v>
      </c>
      <c r="J19" s="140">
        <v>9758</v>
      </c>
      <c r="K19" s="114">
        <v>-578</v>
      </c>
      <c r="L19" s="116">
        <v>-5.9233449477351918</v>
      </c>
    </row>
    <row r="20" spans="1:12" s="110" customFormat="1" ht="15" customHeight="1" x14ac:dyDescent="0.2">
      <c r="A20" s="120"/>
      <c r="B20" s="121" t="s">
        <v>110</v>
      </c>
      <c r="C20" s="258"/>
      <c r="E20" s="113">
        <v>20.794683649453138</v>
      </c>
      <c r="F20" s="115">
        <v>6008</v>
      </c>
      <c r="G20" s="114">
        <v>6105</v>
      </c>
      <c r="H20" s="114">
        <v>6104</v>
      </c>
      <c r="I20" s="114">
        <v>6043</v>
      </c>
      <c r="J20" s="140">
        <v>6007</v>
      </c>
      <c r="K20" s="114">
        <v>1</v>
      </c>
      <c r="L20" s="116">
        <v>1.66472448809722E-2</v>
      </c>
    </row>
    <row r="21" spans="1:12" s="110" customFormat="1" ht="15" customHeight="1" x14ac:dyDescent="0.2">
      <c r="A21" s="120"/>
      <c r="B21" s="119"/>
      <c r="C21" s="258" t="s">
        <v>106</v>
      </c>
      <c r="E21" s="113">
        <v>34.221038615179758</v>
      </c>
      <c r="F21" s="115">
        <v>2056</v>
      </c>
      <c r="G21" s="114">
        <v>2085</v>
      </c>
      <c r="H21" s="114">
        <v>2090</v>
      </c>
      <c r="I21" s="114">
        <v>2061</v>
      </c>
      <c r="J21" s="140">
        <v>2063</v>
      </c>
      <c r="K21" s="114">
        <v>-7</v>
      </c>
      <c r="L21" s="116">
        <v>-0.33931168201648088</v>
      </c>
    </row>
    <row r="22" spans="1:12" s="110" customFormat="1" ht="15" customHeight="1" x14ac:dyDescent="0.2">
      <c r="A22" s="120"/>
      <c r="B22" s="119"/>
      <c r="C22" s="258" t="s">
        <v>107</v>
      </c>
      <c r="E22" s="113">
        <v>65.778961384820235</v>
      </c>
      <c r="F22" s="115">
        <v>3952</v>
      </c>
      <c r="G22" s="114">
        <v>4020</v>
      </c>
      <c r="H22" s="114">
        <v>4014</v>
      </c>
      <c r="I22" s="114">
        <v>3982</v>
      </c>
      <c r="J22" s="140">
        <v>3944</v>
      </c>
      <c r="K22" s="114">
        <v>8</v>
      </c>
      <c r="L22" s="116">
        <v>0.20283975659229209</v>
      </c>
    </row>
    <row r="23" spans="1:12" s="110" customFormat="1" ht="15" customHeight="1" x14ac:dyDescent="0.2">
      <c r="A23" s="120"/>
      <c r="B23" s="121" t="s">
        <v>111</v>
      </c>
      <c r="C23" s="258"/>
      <c r="E23" s="113">
        <v>16.367852692786929</v>
      </c>
      <c r="F23" s="115">
        <v>4729</v>
      </c>
      <c r="G23" s="114">
        <v>4851</v>
      </c>
      <c r="H23" s="114">
        <v>4760</v>
      </c>
      <c r="I23" s="114">
        <v>4742</v>
      </c>
      <c r="J23" s="140">
        <v>4689</v>
      </c>
      <c r="K23" s="114">
        <v>40</v>
      </c>
      <c r="L23" s="116">
        <v>0.85306035402004687</v>
      </c>
    </row>
    <row r="24" spans="1:12" s="110" customFormat="1" ht="15" customHeight="1" x14ac:dyDescent="0.2">
      <c r="A24" s="120"/>
      <c r="B24" s="119"/>
      <c r="C24" s="258" t="s">
        <v>106</v>
      </c>
      <c r="E24" s="113">
        <v>56.100655529710295</v>
      </c>
      <c r="F24" s="115">
        <v>2653</v>
      </c>
      <c r="G24" s="114">
        <v>2683</v>
      </c>
      <c r="H24" s="114">
        <v>2633</v>
      </c>
      <c r="I24" s="114">
        <v>2635</v>
      </c>
      <c r="J24" s="140">
        <v>2604</v>
      </c>
      <c r="K24" s="114">
        <v>49</v>
      </c>
      <c r="L24" s="116">
        <v>1.881720430107527</v>
      </c>
    </row>
    <row r="25" spans="1:12" s="110" customFormat="1" ht="15" customHeight="1" x14ac:dyDescent="0.2">
      <c r="A25" s="120"/>
      <c r="B25" s="119"/>
      <c r="C25" s="258" t="s">
        <v>107</v>
      </c>
      <c r="E25" s="113">
        <v>43.899344470289705</v>
      </c>
      <c r="F25" s="115">
        <v>2076</v>
      </c>
      <c r="G25" s="114">
        <v>2168</v>
      </c>
      <c r="H25" s="114">
        <v>2127</v>
      </c>
      <c r="I25" s="114">
        <v>2107</v>
      </c>
      <c r="J25" s="140">
        <v>2085</v>
      </c>
      <c r="K25" s="114">
        <v>-9</v>
      </c>
      <c r="L25" s="116">
        <v>-0.43165467625899279</v>
      </c>
    </row>
    <row r="26" spans="1:12" s="110" customFormat="1" ht="15" customHeight="1" x14ac:dyDescent="0.2">
      <c r="A26" s="120"/>
      <c r="C26" s="121" t="s">
        <v>187</v>
      </c>
      <c r="D26" s="110" t="s">
        <v>188</v>
      </c>
      <c r="E26" s="113">
        <v>1.5090682541880105</v>
      </c>
      <c r="F26" s="115">
        <v>436</v>
      </c>
      <c r="G26" s="114">
        <v>438</v>
      </c>
      <c r="H26" s="114">
        <v>450</v>
      </c>
      <c r="I26" s="114">
        <v>409</v>
      </c>
      <c r="J26" s="140">
        <v>425</v>
      </c>
      <c r="K26" s="114">
        <v>11</v>
      </c>
      <c r="L26" s="116">
        <v>2.5882352941176472</v>
      </c>
    </row>
    <row r="27" spans="1:12" s="110" customFormat="1" ht="15" customHeight="1" x14ac:dyDescent="0.2">
      <c r="A27" s="120"/>
      <c r="B27" s="119"/>
      <c r="D27" s="259" t="s">
        <v>106</v>
      </c>
      <c r="E27" s="113">
        <v>51.834862385321102</v>
      </c>
      <c r="F27" s="115">
        <v>226</v>
      </c>
      <c r="G27" s="114">
        <v>238</v>
      </c>
      <c r="H27" s="114">
        <v>234</v>
      </c>
      <c r="I27" s="114">
        <v>204</v>
      </c>
      <c r="J27" s="140">
        <v>221</v>
      </c>
      <c r="K27" s="114">
        <v>5</v>
      </c>
      <c r="L27" s="116">
        <v>2.2624434389140271</v>
      </c>
    </row>
    <row r="28" spans="1:12" s="110" customFormat="1" ht="15" customHeight="1" x14ac:dyDescent="0.2">
      <c r="A28" s="120"/>
      <c r="B28" s="119"/>
      <c r="D28" s="259" t="s">
        <v>107</v>
      </c>
      <c r="E28" s="113">
        <v>48.165137614678898</v>
      </c>
      <c r="F28" s="115">
        <v>210</v>
      </c>
      <c r="G28" s="114">
        <v>200</v>
      </c>
      <c r="H28" s="114">
        <v>216</v>
      </c>
      <c r="I28" s="114">
        <v>205</v>
      </c>
      <c r="J28" s="140">
        <v>204</v>
      </c>
      <c r="K28" s="114">
        <v>6</v>
      </c>
      <c r="L28" s="116">
        <v>2.9411764705882355</v>
      </c>
    </row>
    <row r="29" spans="1:12" s="110" customFormat="1" ht="24" customHeight="1" x14ac:dyDescent="0.2">
      <c r="A29" s="604" t="s">
        <v>189</v>
      </c>
      <c r="B29" s="605"/>
      <c r="C29" s="605"/>
      <c r="D29" s="606"/>
      <c r="E29" s="113">
        <v>91.544372144538286</v>
      </c>
      <c r="F29" s="115">
        <v>26449</v>
      </c>
      <c r="G29" s="114">
        <v>27493</v>
      </c>
      <c r="H29" s="114">
        <v>27703</v>
      </c>
      <c r="I29" s="114">
        <v>27840</v>
      </c>
      <c r="J29" s="140">
        <v>27570</v>
      </c>
      <c r="K29" s="114">
        <v>-1121</v>
      </c>
      <c r="L29" s="116">
        <v>-4.0660137830975698</v>
      </c>
    </row>
    <row r="30" spans="1:12" s="110" customFormat="1" ht="15" customHeight="1" x14ac:dyDescent="0.2">
      <c r="A30" s="120"/>
      <c r="B30" s="119"/>
      <c r="C30" s="258" t="s">
        <v>106</v>
      </c>
      <c r="E30" s="113">
        <v>39.619645355211915</v>
      </c>
      <c r="F30" s="115">
        <v>10479</v>
      </c>
      <c r="G30" s="114">
        <v>10837</v>
      </c>
      <c r="H30" s="114">
        <v>10953</v>
      </c>
      <c r="I30" s="114">
        <v>10993</v>
      </c>
      <c r="J30" s="140">
        <v>10848</v>
      </c>
      <c r="K30" s="114">
        <v>-369</v>
      </c>
      <c r="L30" s="116">
        <v>-3.4015486725663715</v>
      </c>
    </row>
    <row r="31" spans="1:12" s="110" customFormat="1" ht="15" customHeight="1" x14ac:dyDescent="0.2">
      <c r="A31" s="120"/>
      <c r="B31" s="119"/>
      <c r="C31" s="258" t="s">
        <v>107</v>
      </c>
      <c r="E31" s="113">
        <v>60.380354644788085</v>
      </c>
      <c r="F31" s="115">
        <v>15970</v>
      </c>
      <c r="G31" s="114">
        <v>16656</v>
      </c>
      <c r="H31" s="114">
        <v>16750</v>
      </c>
      <c r="I31" s="114">
        <v>16847</v>
      </c>
      <c r="J31" s="140">
        <v>16722</v>
      </c>
      <c r="K31" s="114">
        <v>-752</v>
      </c>
      <c r="L31" s="116">
        <v>-4.4970697285013754</v>
      </c>
    </row>
    <row r="32" spans="1:12" s="110" customFormat="1" ht="15" customHeight="1" x14ac:dyDescent="0.2">
      <c r="A32" s="120"/>
      <c r="B32" s="119" t="s">
        <v>117</v>
      </c>
      <c r="C32" s="258"/>
      <c r="E32" s="113">
        <v>8.3275647237989752</v>
      </c>
      <c r="F32" s="114">
        <v>2406</v>
      </c>
      <c r="G32" s="114">
        <v>2430</v>
      </c>
      <c r="H32" s="114">
        <v>2447</v>
      </c>
      <c r="I32" s="114">
        <v>2377</v>
      </c>
      <c r="J32" s="140">
        <v>2360</v>
      </c>
      <c r="K32" s="114">
        <v>46</v>
      </c>
      <c r="L32" s="116">
        <v>1.9491525423728813</v>
      </c>
    </row>
    <row r="33" spans="1:12" s="110" customFormat="1" ht="15" customHeight="1" x14ac:dyDescent="0.2">
      <c r="A33" s="120"/>
      <c r="B33" s="119"/>
      <c r="C33" s="258" t="s">
        <v>106</v>
      </c>
      <c r="E33" s="113">
        <v>39.692435577722364</v>
      </c>
      <c r="F33" s="114">
        <v>955</v>
      </c>
      <c r="G33" s="114">
        <v>963</v>
      </c>
      <c r="H33" s="114">
        <v>996</v>
      </c>
      <c r="I33" s="114">
        <v>964</v>
      </c>
      <c r="J33" s="140">
        <v>932</v>
      </c>
      <c r="K33" s="114">
        <v>23</v>
      </c>
      <c r="L33" s="116">
        <v>2.4678111587982832</v>
      </c>
    </row>
    <row r="34" spans="1:12" s="110" customFormat="1" ht="15" customHeight="1" x14ac:dyDescent="0.2">
      <c r="A34" s="120"/>
      <c r="B34" s="119"/>
      <c r="C34" s="258" t="s">
        <v>107</v>
      </c>
      <c r="E34" s="113">
        <v>60.307564422277636</v>
      </c>
      <c r="F34" s="114">
        <v>1451</v>
      </c>
      <c r="G34" s="114">
        <v>1467</v>
      </c>
      <c r="H34" s="114">
        <v>1451</v>
      </c>
      <c r="I34" s="114">
        <v>1413</v>
      </c>
      <c r="J34" s="140">
        <v>1428</v>
      </c>
      <c r="K34" s="114">
        <v>23</v>
      </c>
      <c r="L34" s="116">
        <v>1.6106442577030813</v>
      </c>
    </row>
    <row r="35" spans="1:12" s="110" customFormat="1" ht="24" customHeight="1" x14ac:dyDescent="0.2">
      <c r="A35" s="604" t="s">
        <v>192</v>
      </c>
      <c r="B35" s="605"/>
      <c r="C35" s="605"/>
      <c r="D35" s="606"/>
      <c r="E35" s="113">
        <v>18.821819188702754</v>
      </c>
      <c r="F35" s="114">
        <v>5438</v>
      </c>
      <c r="G35" s="114">
        <v>5650</v>
      </c>
      <c r="H35" s="114">
        <v>5699</v>
      </c>
      <c r="I35" s="114">
        <v>5819</v>
      </c>
      <c r="J35" s="114">
        <v>5637</v>
      </c>
      <c r="K35" s="318">
        <v>-199</v>
      </c>
      <c r="L35" s="319">
        <v>-3.5302465850629767</v>
      </c>
    </row>
    <row r="36" spans="1:12" s="110" customFormat="1" ht="15" customHeight="1" x14ac:dyDescent="0.2">
      <c r="A36" s="120"/>
      <c r="B36" s="119"/>
      <c r="C36" s="258" t="s">
        <v>106</v>
      </c>
      <c r="E36" s="113">
        <v>41.099668995954396</v>
      </c>
      <c r="F36" s="114">
        <v>2235</v>
      </c>
      <c r="G36" s="114">
        <v>2310</v>
      </c>
      <c r="H36" s="114">
        <v>2343</v>
      </c>
      <c r="I36" s="114">
        <v>2370</v>
      </c>
      <c r="J36" s="114">
        <v>2322</v>
      </c>
      <c r="K36" s="318">
        <v>-87</v>
      </c>
      <c r="L36" s="116">
        <v>-3.7467700258397931</v>
      </c>
    </row>
    <row r="37" spans="1:12" s="110" customFormat="1" ht="15" customHeight="1" x14ac:dyDescent="0.2">
      <c r="A37" s="120"/>
      <c r="B37" s="119"/>
      <c r="C37" s="258" t="s">
        <v>107</v>
      </c>
      <c r="E37" s="113">
        <v>58.900331004045604</v>
      </c>
      <c r="F37" s="114">
        <v>3203</v>
      </c>
      <c r="G37" s="114">
        <v>3340</v>
      </c>
      <c r="H37" s="114">
        <v>3356</v>
      </c>
      <c r="I37" s="114">
        <v>3449</v>
      </c>
      <c r="J37" s="140">
        <v>3315</v>
      </c>
      <c r="K37" s="114">
        <v>-112</v>
      </c>
      <c r="L37" s="116">
        <v>-3.3785822021116139</v>
      </c>
    </row>
    <row r="38" spans="1:12" s="110" customFormat="1" ht="15" customHeight="1" x14ac:dyDescent="0.2">
      <c r="A38" s="120"/>
      <c r="B38" s="119" t="s">
        <v>329</v>
      </c>
      <c r="C38" s="258"/>
      <c r="E38" s="113">
        <v>58.445244358299874</v>
      </c>
      <c r="F38" s="114">
        <v>16886</v>
      </c>
      <c r="G38" s="114">
        <v>17462</v>
      </c>
      <c r="H38" s="114">
        <v>17534</v>
      </c>
      <c r="I38" s="114">
        <v>17492</v>
      </c>
      <c r="J38" s="140">
        <v>17376</v>
      </c>
      <c r="K38" s="114">
        <v>-490</v>
      </c>
      <c r="L38" s="116">
        <v>-2.8199815837937385</v>
      </c>
    </row>
    <row r="39" spans="1:12" s="110" customFormat="1" ht="15" customHeight="1" x14ac:dyDescent="0.2">
      <c r="A39" s="120"/>
      <c r="B39" s="119"/>
      <c r="C39" s="258" t="s">
        <v>106</v>
      </c>
      <c r="E39" s="113">
        <v>41.448537249792729</v>
      </c>
      <c r="F39" s="115">
        <v>6999</v>
      </c>
      <c r="G39" s="114">
        <v>7232</v>
      </c>
      <c r="H39" s="114">
        <v>7280</v>
      </c>
      <c r="I39" s="114">
        <v>7257</v>
      </c>
      <c r="J39" s="140">
        <v>7169</v>
      </c>
      <c r="K39" s="114">
        <v>-170</v>
      </c>
      <c r="L39" s="116">
        <v>-2.3713209652671225</v>
      </c>
    </row>
    <row r="40" spans="1:12" s="110" customFormat="1" ht="15" customHeight="1" x14ac:dyDescent="0.2">
      <c r="A40" s="120"/>
      <c r="B40" s="119"/>
      <c r="C40" s="258" t="s">
        <v>107</v>
      </c>
      <c r="E40" s="113">
        <v>58.551462750207271</v>
      </c>
      <c r="F40" s="115">
        <v>9887</v>
      </c>
      <c r="G40" s="114">
        <v>10230</v>
      </c>
      <c r="H40" s="114">
        <v>10254</v>
      </c>
      <c r="I40" s="114">
        <v>10235</v>
      </c>
      <c r="J40" s="140">
        <v>10207</v>
      </c>
      <c r="K40" s="114">
        <v>-320</v>
      </c>
      <c r="L40" s="116">
        <v>-3.1351033604389147</v>
      </c>
    </row>
    <row r="41" spans="1:12" s="110" customFormat="1" ht="15" customHeight="1" x14ac:dyDescent="0.2">
      <c r="A41" s="120"/>
      <c r="B41" s="320" t="s">
        <v>517</v>
      </c>
      <c r="C41" s="258"/>
      <c r="E41" s="113">
        <v>4.9736951405233283</v>
      </c>
      <c r="F41" s="115">
        <v>1437</v>
      </c>
      <c r="G41" s="114">
        <v>1468</v>
      </c>
      <c r="H41" s="114">
        <v>1493</v>
      </c>
      <c r="I41" s="114">
        <v>1438</v>
      </c>
      <c r="J41" s="140">
        <v>1405</v>
      </c>
      <c r="K41" s="114">
        <v>32</v>
      </c>
      <c r="L41" s="116">
        <v>2.2775800711743774</v>
      </c>
    </row>
    <row r="42" spans="1:12" s="110" customFormat="1" ht="15" customHeight="1" x14ac:dyDescent="0.2">
      <c r="A42" s="120"/>
      <c r="B42" s="119"/>
      <c r="C42" s="268" t="s">
        <v>106</v>
      </c>
      <c r="D42" s="182"/>
      <c r="E42" s="113">
        <v>45.302713987473901</v>
      </c>
      <c r="F42" s="115">
        <v>651</v>
      </c>
      <c r="G42" s="114">
        <v>645</v>
      </c>
      <c r="H42" s="114">
        <v>666</v>
      </c>
      <c r="I42" s="114">
        <v>664</v>
      </c>
      <c r="J42" s="140">
        <v>641</v>
      </c>
      <c r="K42" s="114">
        <v>10</v>
      </c>
      <c r="L42" s="116">
        <v>1.5600624024960998</v>
      </c>
    </row>
    <row r="43" spans="1:12" s="110" customFormat="1" ht="15" customHeight="1" x14ac:dyDescent="0.2">
      <c r="A43" s="120"/>
      <c r="B43" s="119"/>
      <c r="C43" s="268" t="s">
        <v>107</v>
      </c>
      <c r="D43" s="182"/>
      <c r="E43" s="113">
        <v>54.697286012526099</v>
      </c>
      <c r="F43" s="115">
        <v>786</v>
      </c>
      <c r="G43" s="114">
        <v>823</v>
      </c>
      <c r="H43" s="114">
        <v>827</v>
      </c>
      <c r="I43" s="114">
        <v>774</v>
      </c>
      <c r="J43" s="140">
        <v>764</v>
      </c>
      <c r="K43" s="114">
        <v>22</v>
      </c>
      <c r="L43" s="116">
        <v>2.8795811518324608</v>
      </c>
    </row>
    <row r="44" spans="1:12" s="110" customFormat="1" ht="15" customHeight="1" x14ac:dyDescent="0.2">
      <c r="A44" s="120"/>
      <c r="B44" s="119" t="s">
        <v>205</v>
      </c>
      <c r="C44" s="268"/>
      <c r="D44" s="182"/>
      <c r="E44" s="113">
        <v>17.759241312474042</v>
      </c>
      <c r="F44" s="115">
        <v>5131</v>
      </c>
      <c r="G44" s="114">
        <v>5378</v>
      </c>
      <c r="H44" s="114">
        <v>5463</v>
      </c>
      <c r="I44" s="114">
        <v>5499</v>
      </c>
      <c r="J44" s="140">
        <v>5544</v>
      </c>
      <c r="K44" s="114">
        <v>-413</v>
      </c>
      <c r="L44" s="116">
        <v>-7.4494949494949498</v>
      </c>
    </row>
    <row r="45" spans="1:12" s="110" customFormat="1" ht="15" customHeight="1" x14ac:dyDescent="0.2">
      <c r="A45" s="120"/>
      <c r="B45" s="119"/>
      <c r="C45" s="268" t="s">
        <v>106</v>
      </c>
      <c r="D45" s="182"/>
      <c r="E45" s="113">
        <v>30.403430130578833</v>
      </c>
      <c r="F45" s="115">
        <v>1560</v>
      </c>
      <c r="G45" s="114">
        <v>1623</v>
      </c>
      <c r="H45" s="114">
        <v>1670</v>
      </c>
      <c r="I45" s="114">
        <v>1673</v>
      </c>
      <c r="J45" s="140">
        <v>1656</v>
      </c>
      <c r="K45" s="114">
        <v>-96</v>
      </c>
      <c r="L45" s="116">
        <v>-5.7971014492753623</v>
      </c>
    </row>
    <row r="46" spans="1:12" s="110" customFormat="1" ht="15" customHeight="1" x14ac:dyDescent="0.2">
      <c r="A46" s="123"/>
      <c r="B46" s="124"/>
      <c r="C46" s="260" t="s">
        <v>107</v>
      </c>
      <c r="D46" s="261"/>
      <c r="E46" s="125">
        <v>69.59656986942116</v>
      </c>
      <c r="F46" s="143">
        <v>3571</v>
      </c>
      <c r="G46" s="144">
        <v>3755</v>
      </c>
      <c r="H46" s="144">
        <v>3793</v>
      </c>
      <c r="I46" s="144">
        <v>3826</v>
      </c>
      <c r="J46" s="145">
        <v>3888</v>
      </c>
      <c r="K46" s="144">
        <v>-317</v>
      </c>
      <c r="L46" s="146">
        <v>-8.1532921810699595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28892</v>
      </c>
      <c r="E11" s="114">
        <v>29958</v>
      </c>
      <c r="F11" s="114">
        <v>30189</v>
      </c>
      <c r="G11" s="114">
        <v>30248</v>
      </c>
      <c r="H11" s="140">
        <v>29962</v>
      </c>
      <c r="I11" s="115">
        <v>-1070</v>
      </c>
      <c r="J11" s="116">
        <v>-3.5711901742206797</v>
      </c>
    </row>
    <row r="12" spans="1:15" s="110" customFormat="1" ht="24.95" customHeight="1" x14ac:dyDescent="0.2">
      <c r="A12" s="193" t="s">
        <v>132</v>
      </c>
      <c r="B12" s="194" t="s">
        <v>133</v>
      </c>
      <c r="C12" s="113">
        <v>1.4294614426138723</v>
      </c>
      <c r="D12" s="115">
        <v>413</v>
      </c>
      <c r="E12" s="114">
        <v>397</v>
      </c>
      <c r="F12" s="114">
        <v>418</v>
      </c>
      <c r="G12" s="114">
        <v>417</v>
      </c>
      <c r="H12" s="140">
        <v>394</v>
      </c>
      <c r="I12" s="115">
        <v>19</v>
      </c>
      <c r="J12" s="116">
        <v>4.8223350253807107</v>
      </c>
    </row>
    <row r="13" spans="1:15" s="110" customFormat="1" ht="24.95" customHeight="1" x14ac:dyDescent="0.2">
      <c r="A13" s="193" t="s">
        <v>134</v>
      </c>
      <c r="B13" s="199" t="s">
        <v>214</v>
      </c>
      <c r="C13" s="113">
        <v>0.64031565831372006</v>
      </c>
      <c r="D13" s="115">
        <v>185</v>
      </c>
      <c r="E13" s="114">
        <v>192</v>
      </c>
      <c r="F13" s="114">
        <v>192</v>
      </c>
      <c r="G13" s="114">
        <v>191</v>
      </c>
      <c r="H13" s="140">
        <v>196</v>
      </c>
      <c r="I13" s="115">
        <v>-11</v>
      </c>
      <c r="J13" s="116">
        <v>-5.6122448979591839</v>
      </c>
    </row>
    <row r="14" spans="1:15" s="287" customFormat="1" ht="24.95" customHeight="1" x14ac:dyDescent="0.2">
      <c r="A14" s="193" t="s">
        <v>215</v>
      </c>
      <c r="B14" s="199" t="s">
        <v>137</v>
      </c>
      <c r="C14" s="113">
        <v>12.685172366052887</v>
      </c>
      <c r="D14" s="115">
        <v>3665</v>
      </c>
      <c r="E14" s="114">
        <v>3831</v>
      </c>
      <c r="F14" s="114">
        <v>3887</v>
      </c>
      <c r="G14" s="114">
        <v>3944</v>
      </c>
      <c r="H14" s="140">
        <v>4032</v>
      </c>
      <c r="I14" s="115">
        <v>-367</v>
      </c>
      <c r="J14" s="116">
        <v>-9.1021825396825395</v>
      </c>
      <c r="K14" s="110"/>
      <c r="L14" s="110"/>
      <c r="M14" s="110"/>
      <c r="N14" s="110"/>
      <c r="O14" s="110"/>
    </row>
    <row r="15" spans="1:15" s="110" customFormat="1" ht="24.95" customHeight="1" x14ac:dyDescent="0.2">
      <c r="A15" s="193" t="s">
        <v>216</v>
      </c>
      <c r="B15" s="199" t="s">
        <v>217</v>
      </c>
      <c r="C15" s="113">
        <v>3.7276754811020352</v>
      </c>
      <c r="D15" s="115">
        <v>1077</v>
      </c>
      <c r="E15" s="114">
        <v>1126</v>
      </c>
      <c r="F15" s="114">
        <v>1120</v>
      </c>
      <c r="G15" s="114">
        <v>1098</v>
      </c>
      <c r="H15" s="140">
        <v>1116</v>
      </c>
      <c r="I15" s="115">
        <v>-39</v>
      </c>
      <c r="J15" s="116">
        <v>-3.4946236559139785</v>
      </c>
    </row>
    <row r="16" spans="1:15" s="287" customFormat="1" ht="24.95" customHeight="1" x14ac:dyDescent="0.2">
      <c r="A16" s="193" t="s">
        <v>218</v>
      </c>
      <c r="B16" s="199" t="s">
        <v>141</v>
      </c>
      <c r="C16" s="113">
        <v>6.6212100235359266</v>
      </c>
      <c r="D16" s="115">
        <v>1913</v>
      </c>
      <c r="E16" s="114">
        <v>1986</v>
      </c>
      <c r="F16" s="114">
        <v>2042</v>
      </c>
      <c r="G16" s="114">
        <v>2108</v>
      </c>
      <c r="H16" s="140">
        <v>2166</v>
      </c>
      <c r="I16" s="115">
        <v>-253</v>
      </c>
      <c r="J16" s="116">
        <v>-11.680517082179133</v>
      </c>
      <c r="K16" s="110"/>
      <c r="L16" s="110"/>
      <c r="M16" s="110"/>
      <c r="N16" s="110"/>
      <c r="O16" s="110"/>
    </row>
    <row r="17" spans="1:15" s="110" customFormat="1" ht="24.95" customHeight="1" x14ac:dyDescent="0.2">
      <c r="A17" s="193" t="s">
        <v>142</v>
      </c>
      <c r="B17" s="199" t="s">
        <v>220</v>
      </c>
      <c r="C17" s="113">
        <v>2.3362868614149246</v>
      </c>
      <c r="D17" s="115">
        <v>675</v>
      </c>
      <c r="E17" s="114">
        <v>719</v>
      </c>
      <c r="F17" s="114">
        <v>725</v>
      </c>
      <c r="G17" s="114">
        <v>738</v>
      </c>
      <c r="H17" s="140">
        <v>750</v>
      </c>
      <c r="I17" s="115">
        <v>-75</v>
      </c>
      <c r="J17" s="116">
        <v>-10</v>
      </c>
    </row>
    <row r="18" spans="1:15" s="287" customFormat="1" ht="24.95" customHeight="1" x14ac:dyDescent="0.2">
      <c r="A18" s="201" t="s">
        <v>144</v>
      </c>
      <c r="B18" s="202" t="s">
        <v>145</v>
      </c>
      <c r="C18" s="113">
        <v>5.9532050394572895</v>
      </c>
      <c r="D18" s="115">
        <v>1720</v>
      </c>
      <c r="E18" s="114">
        <v>1719</v>
      </c>
      <c r="F18" s="114">
        <v>1747</v>
      </c>
      <c r="G18" s="114">
        <v>1772</v>
      </c>
      <c r="H18" s="140">
        <v>1757</v>
      </c>
      <c r="I18" s="115">
        <v>-37</v>
      </c>
      <c r="J18" s="116">
        <v>-2.1058622652248151</v>
      </c>
      <c r="K18" s="110"/>
      <c r="L18" s="110"/>
      <c r="M18" s="110"/>
      <c r="N18" s="110"/>
      <c r="O18" s="110"/>
    </row>
    <row r="19" spans="1:15" s="110" customFormat="1" ht="24.95" customHeight="1" x14ac:dyDescent="0.2">
      <c r="A19" s="193" t="s">
        <v>146</v>
      </c>
      <c r="B19" s="199" t="s">
        <v>147</v>
      </c>
      <c r="C19" s="113">
        <v>17.163920808528314</v>
      </c>
      <c r="D19" s="115">
        <v>4959</v>
      </c>
      <c r="E19" s="114">
        <v>5154</v>
      </c>
      <c r="F19" s="114">
        <v>5142</v>
      </c>
      <c r="G19" s="114">
        <v>5134</v>
      </c>
      <c r="H19" s="140">
        <v>5149</v>
      </c>
      <c r="I19" s="115">
        <v>-190</v>
      </c>
      <c r="J19" s="116">
        <v>-3.6900369003690039</v>
      </c>
    </row>
    <row r="20" spans="1:15" s="287" customFormat="1" ht="24.95" customHeight="1" x14ac:dyDescent="0.2">
      <c r="A20" s="193" t="s">
        <v>148</v>
      </c>
      <c r="B20" s="199" t="s">
        <v>149</v>
      </c>
      <c r="C20" s="113">
        <v>8.694448290184134</v>
      </c>
      <c r="D20" s="115">
        <v>2512</v>
      </c>
      <c r="E20" s="114">
        <v>2565</v>
      </c>
      <c r="F20" s="114">
        <v>2566</v>
      </c>
      <c r="G20" s="114">
        <v>2517</v>
      </c>
      <c r="H20" s="140">
        <v>2561</v>
      </c>
      <c r="I20" s="115">
        <v>-49</v>
      </c>
      <c r="J20" s="116">
        <v>-1.9133151112846545</v>
      </c>
      <c r="K20" s="110"/>
      <c r="L20" s="110"/>
      <c r="M20" s="110"/>
      <c r="N20" s="110"/>
      <c r="O20" s="110"/>
    </row>
    <row r="21" spans="1:15" s="110" customFormat="1" ht="24.95" customHeight="1" x14ac:dyDescent="0.2">
      <c r="A21" s="201" t="s">
        <v>150</v>
      </c>
      <c r="B21" s="202" t="s">
        <v>151</v>
      </c>
      <c r="C21" s="113">
        <v>8.178734597812543</v>
      </c>
      <c r="D21" s="115">
        <v>2363</v>
      </c>
      <c r="E21" s="114">
        <v>2737</v>
      </c>
      <c r="F21" s="114">
        <v>2887</v>
      </c>
      <c r="G21" s="114">
        <v>2947</v>
      </c>
      <c r="H21" s="140">
        <v>2726</v>
      </c>
      <c r="I21" s="115">
        <v>-363</v>
      </c>
      <c r="J21" s="116">
        <v>-13.316214233308877</v>
      </c>
    </row>
    <row r="22" spans="1:15" s="110" customFormat="1" ht="24.95" customHeight="1" x14ac:dyDescent="0.2">
      <c r="A22" s="201" t="s">
        <v>152</v>
      </c>
      <c r="B22" s="199" t="s">
        <v>153</v>
      </c>
      <c r="C22" s="113">
        <v>0.99335456181641979</v>
      </c>
      <c r="D22" s="115">
        <v>287</v>
      </c>
      <c r="E22" s="114">
        <v>286</v>
      </c>
      <c r="F22" s="114">
        <v>262</v>
      </c>
      <c r="G22" s="114">
        <v>272</v>
      </c>
      <c r="H22" s="140">
        <v>263</v>
      </c>
      <c r="I22" s="115">
        <v>24</v>
      </c>
      <c r="J22" s="116">
        <v>9.1254752851711025</v>
      </c>
    </row>
    <row r="23" spans="1:15" s="110" customFormat="1" ht="24.95" customHeight="1" x14ac:dyDescent="0.2">
      <c r="A23" s="193" t="s">
        <v>154</v>
      </c>
      <c r="B23" s="199" t="s">
        <v>155</v>
      </c>
      <c r="C23" s="113">
        <v>1.1491070192440813</v>
      </c>
      <c r="D23" s="115">
        <v>332</v>
      </c>
      <c r="E23" s="114">
        <v>315</v>
      </c>
      <c r="F23" s="114">
        <v>318</v>
      </c>
      <c r="G23" s="114">
        <v>318</v>
      </c>
      <c r="H23" s="140">
        <v>320</v>
      </c>
      <c r="I23" s="115">
        <v>12</v>
      </c>
      <c r="J23" s="116">
        <v>3.75</v>
      </c>
    </row>
    <row r="24" spans="1:15" s="110" customFormat="1" ht="24.95" customHeight="1" x14ac:dyDescent="0.2">
      <c r="A24" s="193" t="s">
        <v>156</v>
      </c>
      <c r="B24" s="199" t="s">
        <v>221</v>
      </c>
      <c r="C24" s="113">
        <v>7.0400110757303063</v>
      </c>
      <c r="D24" s="115">
        <v>2034</v>
      </c>
      <c r="E24" s="114">
        <v>2080</v>
      </c>
      <c r="F24" s="114">
        <v>2101</v>
      </c>
      <c r="G24" s="114">
        <v>2075</v>
      </c>
      <c r="H24" s="140">
        <v>2075</v>
      </c>
      <c r="I24" s="115">
        <v>-41</v>
      </c>
      <c r="J24" s="116">
        <v>-1.9759036144578312</v>
      </c>
    </row>
    <row r="25" spans="1:15" s="110" customFormat="1" ht="24.95" customHeight="1" x14ac:dyDescent="0.2">
      <c r="A25" s="193" t="s">
        <v>222</v>
      </c>
      <c r="B25" s="204" t="s">
        <v>159</v>
      </c>
      <c r="C25" s="113">
        <v>8.9228852277447039</v>
      </c>
      <c r="D25" s="115">
        <v>2578</v>
      </c>
      <c r="E25" s="114">
        <v>2614</v>
      </c>
      <c r="F25" s="114">
        <v>2606</v>
      </c>
      <c r="G25" s="114">
        <v>2605</v>
      </c>
      <c r="H25" s="140">
        <v>2562</v>
      </c>
      <c r="I25" s="115">
        <v>16</v>
      </c>
      <c r="J25" s="116">
        <v>0.62451209992193601</v>
      </c>
    </row>
    <row r="26" spans="1:15" s="110" customFormat="1" ht="24.95" customHeight="1" x14ac:dyDescent="0.2">
      <c r="A26" s="201">
        <v>782.78300000000002</v>
      </c>
      <c r="B26" s="203" t="s">
        <v>160</v>
      </c>
      <c r="C26" s="113">
        <v>0.82029627578568465</v>
      </c>
      <c r="D26" s="115">
        <v>237</v>
      </c>
      <c r="E26" s="114">
        <v>247</v>
      </c>
      <c r="F26" s="114">
        <v>264</v>
      </c>
      <c r="G26" s="114">
        <v>272</v>
      </c>
      <c r="H26" s="140">
        <v>250</v>
      </c>
      <c r="I26" s="115">
        <v>-13</v>
      </c>
      <c r="J26" s="116">
        <v>-5.2</v>
      </c>
    </row>
    <row r="27" spans="1:15" s="110" customFormat="1" ht="24.95" customHeight="1" x14ac:dyDescent="0.2">
      <c r="A27" s="193" t="s">
        <v>161</v>
      </c>
      <c r="B27" s="199" t="s">
        <v>162</v>
      </c>
      <c r="C27" s="113">
        <v>2.7239374221237713</v>
      </c>
      <c r="D27" s="115">
        <v>787</v>
      </c>
      <c r="E27" s="114">
        <v>792</v>
      </c>
      <c r="F27" s="114">
        <v>780</v>
      </c>
      <c r="G27" s="114">
        <v>764</v>
      </c>
      <c r="H27" s="140">
        <v>746</v>
      </c>
      <c r="I27" s="115">
        <v>41</v>
      </c>
      <c r="J27" s="116">
        <v>5.49597855227882</v>
      </c>
    </row>
    <row r="28" spans="1:15" s="110" customFormat="1" ht="24.95" customHeight="1" x14ac:dyDescent="0.2">
      <c r="A28" s="193" t="s">
        <v>163</v>
      </c>
      <c r="B28" s="199" t="s">
        <v>164</v>
      </c>
      <c r="C28" s="113">
        <v>1.6232867229682957</v>
      </c>
      <c r="D28" s="115">
        <v>469</v>
      </c>
      <c r="E28" s="114">
        <v>458</v>
      </c>
      <c r="F28" s="114">
        <v>463</v>
      </c>
      <c r="G28" s="114">
        <v>448</v>
      </c>
      <c r="H28" s="140">
        <v>466</v>
      </c>
      <c r="I28" s="115">
        <v>3</v>
      </c>
      <c r="J28" s="116">
        <v>0.64377682403433478</v>
      </c>
    </row>
    <row r="29" spans="1:15" s="110" customFormat="1" ht="24.95" customHeight="1" x14ac:dyDescent="0.2">
      <c r="A29" s="193">
        <v>86</v>
      </c>
      <c r="B29" s="199" t="s">
        <v>165</v>
      </c>
      <c r="C29" s="113">
        <v>5.7663020905440954</v>
      </c>
      <c r="D29" s="115">
        <v>1666</v>
      </c>
      <c r="E29" s="114">
        <v>1679</v>
      </c>
      <c r="F29" s="114">
        <v>1673</v>
      </c>
      <c r="G29" s="114">
        <v>1657</v>
      </c>
      <c r="H29" s="140">
        <v>1670</v>
      </c>
      <c r="I29" s="115">
        <v>-4</v>
      </c>
      <c r="J29" s="116">
        <v>-0.23952095808383234</v>
      </c>
    </row>
    <row r="30" spans="1:15" s="110" customFormat="1" ht="24.95" customHeight="1" x14ac:dyDescent="0.2">
      <c r="A30" s="193">
        <v>87.88</v>
      </c>
      <c r="B30" s="204" t="s">
        <v>166</v>
      </c>
      <c r="C30" s="113">
        <v>4.6829572199916933</v>
      </c>
      <c r="D30" s="115">
        <v>1353</v>
      </c>
      <c r="E30" s="114">
        <v>1342</v>
      </c>
      <c r="F30" s="114">
        <v>1356</v>
      </c>
      <c r="G30" s="114">
        <v>1362</v>
      </c>
      <c r="H30" s="140">
        <v>1312</v>
      </c>
      <c r="I30" s="115">
        <v>41</v>
      </c>
      <c r="J30" s="116">
        <v>3.125</v>
      </c>
    </row>
    <row r="31" spans="1:15" s="110" customFormat="1" ht="24.95" customHeight="1" x14ac:dyDescent="0.2">
      <c r="A31" s="193" t="s">
        <v>167</v>
      </c>
      <c r="B31" s="199" t="s">
        <v>168</v>
      </c>
      <c r="C31" s="113">
        <v>11.529143015367575</v>
      </c>
      <c r="D31" s="115">
        <v>3331</v>
      </c>
      <c r="E31" s="114">
        <v>3549</v>
      </c>
      <c r="F31" s="114">
        <v>3526</v>
      </c>
      <c r="G31" s="114">
        <v>3552</v>
      </c>
      <c r="H31" s="140">
        <v>3482</v>
      </c>
      <c r="I31" s="115">
        <v>-151</v>
      </c>
      <c r="J31" s="116">
        <v>-4.3365881677197011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1.4294614426138723</v>
      </c>
      <c r="D34" s="115">
        <v>413</v>
      </c>
      <c r="E34" s="114">
        <v>397</v>
      </c>
      <c r="F34" s="114">
        <v>418</v>
      </c>
      <c r="G34" s="114">
        <v>417</v>
      </c>
      <c r="H34" s="140">
        <v>394</v>
      </c>
      <c r="I34" s="115">
        <v>19</v>
      </c>
      <c r="J34" s="116">
        <v>4.8223350253807107</v>
      </c>
    </row>
    <row r="35" spans="1:10" s="110" customFormat="1" ht="24.95" customHeight="1" x14ac:dyDescent="0.2">
      <c r="A35" s="292" t="s">
        <v>171</v>
      </c>
      <c r="B35" s="293" t="s">
        <v>172</v>
      </c>
      <c r="C35" s="113">
        <v>19.278693063823894</v>
      </c>
      <c r="D35" s="115">
        <v>5570</v>
      </c>
      <c r="E35" s="114">
        <v>5742</v>
      </c>
      <c r="F35" s="114">
        <v>5826</v>
      </c>
      <c r="G35" s="114">
        <v>5907</v>
      </c>
      <c r="H35" s="140">
        <v>5985</v>
      </c>
      <c r="I35" s="115">
        <v>-415</v>
      </c>
      <c r="J35" s="116">
        <v>-6.9340016708437764</v>
      </c>
    </row>
    <row r="36" spans="1:10" s="110" customFormat="1" ht="24.95" customHeight="1" x14ac:dyDescent="0.2">
      <c r="A36" s="294" t="s">
        <v>173</v>
      </c>
      <c r="B36" s="295" t="s">
        <v>174</v>
      </c>
      <c r="C36" s="125">
        <v>79.288384327841612</v>
      </c>
      <c r="D36" s="143">
        <v>22908</v>
      </c>
      <c r="E36" s="144">
        <v>23818</v>
      </c>
      <c r="F36" s="144">
        <v>23944</v>
      </c>
      <c r="G36" s="144">
        <v>23923</v>
      </c>
      <c r="H36" s="145">
        <v>23582</v>
      </c>
      <c r="I36" s="143">
        <v>-674</v>
      </c>
      <c r="J36" s="146">
        <v>-2.8581121194131116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28892</v>
      </c>
      <c r="F11" s="264">
        <v>29958</v>
      </c>
      <c r="G11" s="264">
        <v>30189</v>
      </c>
      <c r="H11" s="264">
        <v>30248</v>
      </c>
      <c r="I11" s="265">
        <v>29962</v>
      </c>
      <c r="J11" s="263">
        <v>-1070</v>
      </c>
      <c r="K11" s="266">
        <v>-3.5711901742206797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45.735843832202683</v>
      </c>
      <c r="E13" s="115">
        <v>13214</v>
      </c>
      <c r="F13" s="114">
        <v>13655</v>
      </c>
      <c r="G13" s="114">
        <v>13810</v>
      </c>
      <c r="H13" s="114">
        <v>13859</v>
      </c>
      <c r="I13" s="140">
        <v>13817</v>
      </c>
      <c r="J13" s="115">
        <v>-603</v>
      </c>
      <c r="K13" s="116">
        <v>-4.3641890424838969</v>
      </c>
    </row>
    <row r="14" spans="1:15" ht="15.95" customHeight="1" x14ac:dyDescent="0.2">
      <c r="A14" s="306" t="s">
        <v>230</v>
      </c>
      <c r="B14" s="307"/>
      <c r="C14" s="308"/>
      <c r="D14" s="113">
        <v>42.551571369237159</v>
      </c>
      <c r="E14" s="115">
        <v>12294</v>
      </c>
      <c r="F14" s="114">
        <v>12784</v>
      </c>
      <c r="G14" s="114">
        <v>12880</v>
      </c>
      <c r="H14" s="114">
        <v>12870</v>
      </c>
      <c r="I14" s="140">
        <v>12679</v>
      </c>
      <c r="J14" s="115">
        <v>-385</v>
      </c>
      <c r="K14" s="116">
        <v>-3.0365170754791388</v>
      </c>
    </row>
    <row r="15" spans="1:15" ht="15.95" customHeight="1" x14ac:dyDescent="0.2">
      <c r="A15" s="306" t="s">
        <v>231</v>
      </c>
      <c r="B15" s="307"/>
      <c r="C15" s="308"/>
      <c r="D15" s="113">
        <v>4.385296968018829</v>
      </c>
      <c r="E15" s="115">
        <v>1267</v>
      </c>
      <c r="F15" s="114">
        <v>1362</v>
      </c>
      <c r="G15" s="114">
        <v>1370</v>
      </c>
      <c r="H15" s="114">
        <v>1355</v>
      </c>
      <c r="I15" s="140">
        <v>1347</v>
      </c>
      <c r="J15" s="115">
        <v>-80</v>
      </c>
      <c r="K15" s="116">
        <v>-5.9391239792130657</v>
      </c>
    </row>
    <row r="16" spans="1:15" ht="15.95" customHeight="1" x14ac:dyDescent="0.2">
      <c r="A16" s="306" t="s">
        <v>232</v>
      </c>
      <c r="B16" s="307"/>
      <c r="C16" s="308"/>
      <c r="D16" s="113">
        <v>2.6374082791084037</v>
      </c>
      <c r="E16" s="115">
        <v>762</v>
      </c>
      <c r="F16" s="114">
        <v>743</v>
      </c>
      <c r="G16" s="114">
        <v>720</v>
      </c>
      <c r="H16" s="114">
        <v>690</v>
      </c>
      <c r="I16" s="140">
        <v>711</v>
      </c>
      <c r="J16" s="115">
        <v>51</v>
      </c>
      <c r="K16" s="116">
        <v>7.1729957805907176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0.94143707600719917</v>
      </c>
      <c r="E18" s="115">
        <v>272</v>
      </c>
      <c r="F18" s="114">
        <v>250</v>
      </c>
      <c r="G18" s="114">
        <v>268</v>
      </c>
      <c r="H18" s="114">
        <v>261</v>
      </c>
      <c r="I18" s="140">
        <v>257</v>
      </c>
      <c r="J18" s="115">
        <v>15</v>
      </c>
      <c r="K18" s="116">
        <v>5.836575875486381</v>
      </c>
    </row>
    <row r="19" spans="1:11" ht="14.1" customHeight="1" x14ac:dyDescent="0.2">
      <c r="A19" s="306" t="s">
        <v>235</v>
      </c>
      <c r="B19" s="307" t="s">
        <v>236</v>
      </c>
      <c r="C19" s="308"/>
      <c r="D19" s="113">
        <v>0.46379620656237019</v>
      </c>
      <c r="E19" s="115">
        <v>134</v>
      </c>
      <c r="F19" s="114">
        <v>128</v>
      </c>
      <c r="G19" s="114">
        <v>147</v>
      </c>
      <c r="H19" s="114">
        <v>136</v>
      </c>
      <c r="I19" s="140">
        <v>133</v>
      </c>
      <c r="J19" s="115">
        <v>1</v>
      </c>
      <c r="K19" s="116">
        <v>0.75187969924812026</v>
      </c>
    </row>
    <row r="20" spans="1:11" ht="14.1" customHeight="1" x14ac:dyDescent="0.2">
      <c r="A20" s="306">
        <v>12</v>
      </c>
      <c r="B20" s="307" t="s">
        <v>237</v>
      </c>
      <c r="C20" s="308"/>
      <c r="D20" s="113">
        <v>1.1941021736120725</v>
      </c>
      <c r="E20" s="115">
        <v>345</v>
      </c>
      <c r="F20" s="114">
        <v>364</v>
      </c>
      <c r="G20" s="114">
        <v>374</v>
      </c>
      <c r="H20" s="114">
        <v>369</v>
      </c>
      <c r="I20" s="140">
        <v>356</v>
      </c>
      <c r="J20" s="115">
        <v>-11</v>
      </c>
      <c r="K20" s="116">
        <v>-3.0898876404494384</v>
      </c>
    </row>
    <row r="21" spans="1:11" ht="14.1" customHeight="1" x14ac:dyDescent="0.2">
      <c r="A21" s="306">
        <v>21</v>
      </c>
      <c r="B21" s="307" t="s">
        <v>238</v>
      </c>
      <c r="C21" s="308"/>
      <c r="D21" s="113">
        <v>0.30804374913470856</v>
      </c>
      <c r="E21" s="115">
        <v>89</v>
      </c>
      <c r="F21" s="114">
        <v>95</v>
      </c>
      <c r="G21" s="114">
        <v>91</v>
      </c>
      <c r="H21" s="114">
        <v>89</v>
      </c>
      <c r="I21" s="140">
        <v>88</v>
      </c>
      <c r="J21" s="115">
        <v>1</v>
      </c>
      <c r="K21" s="116">
        <v>1.1363636363636365</v>
      </c>
    </row>
    <row r="22" spans="1:11" ht="14.1" customHeight="1" x14ac:dyDescent="0.2">
      <c r="A22" s="306">
        <v>22</v>
      </c>
      <c r="B22" s="307" t="s">
        <v>239</v>
      </c>
      <c r="C22" s="308"/>
      <c r="D22" s="113">
        <v>1.2910148137892843</v>
      </c>
      <c r="E22" s="115">
        <v>373</v>
      </c>
      <c r="F22" s="114">
        <v>366</v>
      </c>
      <c r="G22" s="114">
        <v>396</v>
      </c>
      <c r="H22" s="114">
        <v>403</v>
      </c>
      <c r="I22" s="140">
        <v>415</v>
      </c>
      <c r="J22" s="115">
        <v>-42</v>
      </c>
      <c r="K22" s="116">
        <v>-10.120481927710843</v>
      </c>
    </row>
    <row r="23" spans="1:11" ht="14.1" customHeight="1" x14ac:dyDescent="0.2">
      <c r="A23" s="306">
        <v>23</v>
      </c>
      <c r="B23" s="307" t="s">
        <v>240</v>
      </c>
      <c r="C23" s="308"/>
      <c r="D23" s="113">
        <v>0.89644192163920811</v>
      </c>
      <c r="E23" s="115">
        <v>259</v>
      </c>
      <c r="F23" s="114">
        <v>290</v>
      </c>
      <c r="G23" s="114">
        <v>289</v>
      </c>
      <c r="H23" s="114">
        <v>299</v>
      </c>
      <c r="I23" s="140">
        <v>302</v>
      </c>
      <c r="J23" s="115">
        <v>-43</v>
      </c>
      <c r="K23" s="116">
        <v>-14.23841059602649</v>
      </c>
    </row>
    <row r="24" spans="1:11" ht="14.1" customHeight="1" x14ac:dyDescent="0.2">
      <c r="A24" s="306">
        <v>24</v>
      </c>
      <c r="B24" s="307" t="s">
        <v>241</v>
      </c>
      <c r="C24" s="308"/>
      <c r="D24" s="113">
        <v>2.5612626332548802</v>
      </c>
      <c r="E24" s="115">
        <v>740</v>
      </c>
      <c r="F24" s="114">
        <v>751</v>
      </c>
      <c r="G24" s="114">
        <v>752</v>
      </c>
      <c r="H24" s="114">
        <v>799</v>
      </c>
      <c r="I24" s="140">
        <v>815</v>
      </c>
      <c r="J24" s="115">
        <v>-75</v>
      </c>
      <c r="K24" s="116">
        <v>-9.2024539877300615</v>
      </c>
    </row>
    <row r="25" spans="1:11" ht="14.1" customHeight="1" x14ac:dyDescent="0.2">
      <c r="A25" s="306">
        <v>25</v>
      </c>
      <c r="B25" s="307" t="s">
        <v>242</v>
      </c>
      <c r="C25" s="308"/>
      <c r="D25" s="113">
        <v>2.1493839125017304</v>
      </c>
      <c r="E25" s="115">
        <v>621</v>
      </c>
      <c r="F25" s="114">
        <v>672</v>
      </c>
      <c r="G25" s="114">
        <v>683</v>
      </c>
      <c r="H25" s="114">
        <v>667</v>
      </c>
      <c r="I25" s="140">
        <v>649</v>
      </c>
      <c r="J25" s="115">
        <v>-28</v>
      </c>
      <c r="K25" s="116">
        <v>-4.3143297380585519</v>
      </c>
    </row>
    <row r="26" spans="1:11" ht="14.1" customHeight="1" x14ac:dyDescent="0.2">
      <c r="A26" s="306">
        <v>26</v>
      </c>
      <c r="B26" s="307" t="s">
        <v>243</v>
      </c>
      <c r="C26" s="308"/>
      <c r="D26" s="113">
        <v>1.187179842170843</v>
      </c>
      <c r="E26" s="115">
        <v>343</v>
      </c>
      <c r="F26" s="114">
        <v>348</v>
      </c>
      <c r="G26" s="114">
        <v>352</v>
      </c>
      <c r="H26" s="114">
        <v>356</v>
      </c>
      <c r="I26" s="140">
        <v>362</v>
      </c>
      <c r="J26" s="115">
        <v>-19</v>
      </c>
      <c r="K26" s="116">
        <v>-5.2486187845303869</v>
      </c>
    </row>
    <row r="27" spans="1:11" ht="14.1" customHeight="1" x14ac:dyDescent="0.2">
      <c r="A27" s="306">
        <v>27</v>
      </c>
      <c r="B27" s="307" t="s">
        <v>244</v>
      </c>
      <c r="C27" s="308"/>
      <c r="D27" s="113">
        <v>0.68877197840232596</v>
      </c>
      <c r="E27" s="115">
        <v>199</v>
      </c>
      <c r="F27" s="114">
        <v>202</v>
      </c>
      <c r="G27" s="114">
        <v>201</v>
      </c>
      <c r="H27" s="114">
        <v>207</v>
      </c>
      <c r="I27" s="140">
        <v>217</v>
      </c>
      <c r="J27" s="115">
        <v>-18</v>
      </c>
      <c r="K27" s="116">
        <v>-8.2949308755760374</v>
      </c>
    </row>
    <row r="28" spans="1:11" ht="14.1" customHeight="1" x14ac:dyDescent="0.2">
      <c r="A28" s="306">
        <v>28</v>
      </c>
      <c r="B28" s="307" t="s">
        <v>245</v>
      </c>
      <c r="C28" s="308"/>
      <c r="D28" s="113">
        <v>0.3738058978263879</v>
      </c>
      <c r="E28" s="115">
        <v>108</v>
      </c>
      <c r="F28" s="114">
        <v>119</v>
      </c>
      <c r="G28" s="114">
        <v>120</v>
      </c>
      <c r="H28" s="114">
        <v>117</v>
      </c>
      <c r="I28" s="140">
        <v>117</v>
      </c>
      <c r="J28" s="115">
        <v>-9</v>
      </c>
      <c r="K28" s="116">
        <v>-7.6923076923076925</v>
      </c>
    </row>
    <row r="29" spans="1:11" ht="14.1" customHeight="1" x14ac:dyDescent="0.2">
      <c r="A29" s="306">
        <v>29</v>
      </c>
      <c r="B29" s="307" t="s">
        <v>246</v>
      </c>
      <c r="C29" s="308"/>
      <c r="D29" s="113">
        <v>2.6754811020351656</v>
      </c>
      <c r="E29" s="115">
        <v>773</v>
      </c>
      <c r="F29" s="114">
        <v>845</v>
      </c>
      <c r="G29" s="114">
        <v>896</v>
      </c>
      <c r="H29" s="114">
        <v>873</v>
      </c>
      <c r="I29" s="140">
        <v>841</v>
      </c>
      <c r="J29" s="115">
        <v>-68</v>
      </c>
      <c r="K29" s="116">
        <v>-8.0856123662306771</v>
      </c>
    </row>
    <row r="30" spans="1:11" ht="14.1" customHeight="1" x14ac:dyDescent="0.2">
      <c r="A30" s="306" t="s">
        <v>247</v>
      </c>
      <c r="B30" s="307" t="s">
        <v>248</v>
      </c>
      <c r="C30" s="308"/>
      <c r="D30" s="113">
        <v>0.53648068669527893</v>
      </c>
      <c r="E30" s="115">
        <v>155</v>
      </c>
      <c r="F30" s="114">
        <v>166</v>
      </c>
      <c r="G30" s="114">
        <v>186</v>
      </c>
      <c r="H30" s="114">
        <v>170</v>
      </c>
      <c r="I30" s="140">
        <v>153</v>
      </c>
      <c r="J30" s="115">
        <v>2</v>
      </c>
      <c r="K30" s="116">
        <v>1.3071895424836601</v>
      </c>
    </row>
    <row r="31" spans="1:11" ht="14.1" customHeight="1" x14ac:dyDescent="0.2">
      <c r="A31" s="306" t="s">
        <v>249</v>
      </c>
      <c r="B31" s="307" t="s">
        <v>250</v>
      </c>
      <c r="C31" s="308"/>
      <c r="D31" s="113">
        <v>2.073238266648207</v>
      </c>
      <c r="E31" s="115">
        <v>599</v>
      </c>
      <c r="F31" s="114">
        <v>662</v>
      </c>
      <c r="G31" s="114">
        <v>693</v>
      </c>
      <c r="H31" s="114">
        <v>686</v>
      </c>
      <c r="I31" s="140">
        <v>669</v>
      </c>
      <c r="J31" s="115">
        <v>-70</v>
      </c>
      <c r="K31" s="116">
        <v>-10.46337817638266</v>
      </c>
    </row>
    <row r="32" spans="1:11" ht="14.1" customHeight="1" x14ac:dyDescent="0.2">
      <c r="A32" s="306">
        <v>31</v>
      </c>
      <c r="B32" s="307" t="s">
        <v>251</v>
      </c>
      <c r="C32" s="308"/>
      <c r="D32" s="113">
        <v>0.19036411463380867</v>
      </c>
      <c r="E32" s="115">
        <v>55</v>
      </c>
      <c r="F32" s="114">
        <v>59</v>
      </c>
      <c r="G32" s="114">
        <v>55</v>
      </c>
      <c r="H32" s="114">
        <v>58</v>
      </c>
      <c r="I32" s="140">
        <v>60</v>
      </c>
      <c r="J32" s="115">
        <v>-5</v>
      </c>
      <c r="K32" s="116">
        <v>-8.3333333333333339</v>
      </c>
    </row>
    <row r="33" spans="1:11" ht="14.1" customHeight="1" x14ac:dyDescent="0.2">
      <c r="A33" s="306">
        <v>32</v>
      </c>
      <c r="B33" s="307" t="s">
        <v>252</v>
      </c>
      <c r="C33" s="308"/>
      <c r="D33" s="113">
        <v>1.4121556140107989</v>
      </c>
      <c r="E33" s="115">
        <v>408</v>
      </c>
      <c r="F33" s="114">
        <v>413</v>
      </c>
      <c r="G33" s="114">
        <v>435</v>
      </c>
      <c r="H33" s="114">
        <v>427</v>
      </c>
      <c r="I33" s="140">
        <v>415</v>
      </c>
      <c r="J33" s="115">
        <v>-7</v>
      </c>
      <c r="K33" s="116">
        <v>-1.6867469879518073</v>
      </c>
    </row>
    <row r="34" spans="1:11" ht="14.1" customHeight="1" x14ac:dyDescent="0.2">
      <c r="A34" s="306">
        <v>33</v>
      </c>
      <c r="B34" s="307" t="s">
        <v>253</v>
      </c>
      <c r="C34" s="308"/>
      <c r="D34" s="113">
        <v>0.58493700678388483</v>
      </c>
      <c r="E34" s="115">
        <v>169</v>
      </c>
      <c r="F34" s="114">
        <v>164</v>
      </c>
      <c r="G34" s="114">
        <v>167</v>
      </c>
      <c r="H34" s="114">
        <v>171</v>
      </c>
      <c r="I34" s="140">
        <v>187</v>
      </c>
      <c r="J34" s="115">
        <v>-18</v>
      </c>
      <c r="K34" s="116">
        <v>-9.6256684491978604</v>
      </c>
    </row>
    <row r="35" spans="1:11" ht="14.1" customHeight="1" x14ac:dyDescent="0.2">
      <c r="A35" s="306">
        <v>34</v>
      </c>
      <c r="B35" s="307" t="s">
        <v>254</v>
      </c>
      <c r="C35" s="308"/>
      <c r="D35" s="113">
        <v>4.1084037103696529</v>
      </c>
      <c r="E35" s="115">
        <v>1187</v>
      </c>
      <c r="F35" s="114">
        <v>1198</v>
      </c>
      <c r="G35" s="114">
        <v>1204</v>
      </c>
      <c r="H35" s="114">
        <v>1211</v>
      </c>
      <c r="I35" s="140">
        <v>1168</v>
      </c>
      <c r="J35" s="115">
        <v>19</v>
      </c>
      <c r="K35" s="116">
        <v>1.6267123287671232</v>
      </c>
    </row>
    <row r="36" spans="1:11" ht="14.1" customHeight="1" x14ac:dyDescent="0.2">
      <c r="A36" s="306">
        <v>41</v>
      </c>
      <c r="B36" s="307" t="s">
        <v>255</v>
      </c>
      <c r="C36" s="308"/>
      <c r="D36" s="113">
        <v>0.14190779454520283</v>
      </c>
      <c r="E36" s="115">
        <v>41</v>
      </c>
      <c r="F36" s="114">
        <v>40</v>
      </c>
      <c r="G36" s="114">
        <v>39</v>
      </c>
      <c r="H36" s="114">
        <v>38</v>
      </c>
      <c r="I36" s="140">
        <v>44</v>
      </c>
      <c r="J36" s="115">
        <v>-3</v>
      </c>
      <c r="K36" s="116">
        <v>-6.8181818181818183</v>
      </c>
    </row>
    <row r="37" spans="1:11" ht="14.1" customHeight="1" x14ac:dyDescent="0.2">
      <c r="A37" s="306">
        <v>42</v>
      </c>
      <c r="B37" s="307" t="s">
        <v>256</v>
      </c>
      <c r="C37" s="308"/>
      <c r="D37" s="113">
        <v>2.7689325764917623E-2</v>
      </c>
      <c r="E37" s="115">
        <v>8</v>
      </c>
      <c r="F37" s="114">
        <v>9</v>
      </c>
      <c r="G37" s="114">
        <v>11</v>
      </c>
      <c r="H37" s="114">
        <v>10</v>
      </c>
      <c r="I37" s="140">
        <v>8</v>
      </c>
      <c r="J37" s="115">
        <v>0</v>
      </c>
      <c r="K37" s="116">
        <v>0</v>
      </c>
    </row>
    <row r="38" spans="1:11" ht="14.1" customHeight="1" x14ac:dyDescent="0.2">
      <c r="A38" s="306">
        <v>43</v>
      </c>
      <c r="B38" s="307" t="s">
        <v>257</v>
      </c>
      <c r="C38" s="308"/>
      <c r="D38" s="113">
        <v>0.31150491485532328</v>
      </c>
      <c r="E38" s="115">
        <v>90</v>
      </c>
      <c r="F38" s="114">
        <v>98</v>
      </c>
      <c r="G38" s="114">
        <v>88</v>
      </c>
      <c r="H38" s="114">
        <v>84</v>
      </c>
      <c r="I38" s="140">
        <v>80</v>
      </c>
      <c r="J38" s="115">
        <v>10</v>
      </c>
      <c r="K38" s="116">
        <v>12.5</v>
      </c>
    </row>
    <row r="39" spans="1:11" ht="14.1" customHeight="1" x14ac:dyDescent="0.2">
      <c r="A39" s="306">
        <v>51</v>
      </c>
      <c r="B39" s="307" t="s">
        <v>258</v>
      </c>
      <c r="C39" s="308"/>
      <c r="D39" s="113">
        <v>9.4835940744842855</v>
      </c>
      <c r="E39" s="115">
        <v>2740</v>
      </c>
      <c r="F39" s="114">
        <v>2793</v>
      </c>
      <c r="G39" s="114">
        <v>2782</v>
      </c>
      <c r="H39" s="114">
        <v>2838</v>
      </c>
      <c r="I39" s="140">
        <v>2876</v>
      </c>
      <c r="J39" s="115">
        <v>-136</v>
      </c>
      <c r="K39" s="116">
        <v>-4.7287899860917939</v>
      </c>
    </row>
    <row r="40" spans="1:11" ht="14.1" customHeight="1" x14ac:dyDescent="0.2">
      <c r="A40" s="306" t="s">
        <v>259</v>
      </c>
      <c r="B40" s="307" t="s">
        <v>260</v>
      </c>
      <c r="C40" s="308"/>
      <c r="D40" s="113">
        <v>9.2655406340855606</v>
      </c>
      <c r="E40" s="115">
        <v>2677</v>
      </c>
      <c r="F40" s="114">
        <v>2734</v>
      </c>
      <c r="G40" s="114">
        <v>2722</v>
      </c>
      <c r="H40" s="114">
        <v>2780</v>
      </c>
      <c r="I40" s="140">
        <v>2816</v>
      </c>
      <c r="J40" s="115">
        <v>-139</v>
      </c>
      <c r="K40" s="116">
        <v>-4.9360795454545459</v>
      </c>
    </row>
    <row r="41" spans="1:11" ht="14.1" customHeight="1" x14ac:dyDescent="0.2">
      <c r="A41" s="306"/>
      <c r="B41" s="307" t="s">
        <v>261</v>
      </c>
      <c r="C41" s="308"/>
      <c r="D41" s="113">
        <v>4.5341270940052611</v>
      </c>
      <c r="E41" s="115">
        <v>1310</v>
      </c>
      <c r="F41" s="114">
        <v>1372</v>
      </c>
      <c r="G41" s="114">
        <v>1389</v>
      </c>
      <c r="H41" s="114">
        <v>1463</v>
      </c>
      <c r="I41" s="140">
        <v>1482</v>
      </c>
      <c r="J41" s="115">
        <v>-172</v>
      </c>
      <c r="K41" s="116">
        <v>-11.605937921727396</v>
      </c>
    </row>
    <row r="42" spans="1:11" ht="14.1" customHeight="1" x14ac:dyDescent="0.2">
      <c r="A42" s="306">
        <v>52</v>
      </c>
      <c r="B42" s="307" t="s">
        <v>262</v>
      </c>
      <c r="C42" s="308"/>
      <c r="D42" s="113">
        <v>5.1017582721860721</v>
      </c>
      <c r="E42" s="115">
        <v>1474</v>
      </c>
      <c r="F42" s="114">
        <v>1530</v>
      </c>
      <c r="G42" s="114">
        <v>1565</v>
      </c>
      <c r="H42" s="114">
        <v>1538</v>
      </c>
      <c r="I42" s="140">
        <v>1521</v>
      </c>
      <c r="J42" s="115">
        <v>-47</v>
      </c>
      <c r="K42" s="116">
        <v>-3.0900723208415517</v>
      </c>
    </row>
    <row r="43" spans="1:11" ht="14.1" customHeight="1" x14ac:dyDescent="0.2">
      <c r="A43" s="306" t="s">
        <v>263</v>
      </c>
      <c r="B43" s="307" t="s">
        <v>264</v>
      </c>
      <c r="C43" s="308"/>
      <c r="D43" s="113">
        <v>5.0013844662882461</v>
      </c>
      <c r="E43" s="115">
        <v>1445</v>
      </c>
      <c r="F43" s="114">
        <v>1496</v>
      </c>
      <c r="G43" s="114">
        <v>1530</v>
      </c>
      <c r="H43" s="114">
        <v>1506</v>
      </c>
      <c r="I43" s="140">
        <v>1485</v>
      </c>
      <c r="J43" s="115">
        <v>-40</v>
      </c>
      <c r="K43" s="116">
        <v>-2.6936026936026938</v>
      </c>
    </row>
    <row r="44" spans="1:11" ht="14.1" customHeight="1" x14ac:dyDescent="0.2">
      <c r="A44" s="306">
        <v>53</v>
      </c>
      <c r="B44" s="307" t="s">
        <v>265</v>
      </c>
      <c r="C44" s="308"/>
      <c r="D44" s="113">
        <v>0.82375744150629937</v>
      </c>
      <c r="E44" s="115">
        <v>238</v>
      </c>
      <c r="F44" s="114">
        <v>255</v>
      </c>
      <c r="G44" s="114">
        <v>292</v>
      </c>
      <c r="H44" s="114">
        <v>287</v>
      </c>
      <c r="I44" s="140">
        <v>275</v>
      </c>
      <c r="J44" s="115">
        <v>-37</v>
      </c>
      <c r="K44" s="116">
        <v>-13.454545454545455</v>
      </c>
    </row>
    <row r="45" spans="1:11" ht="14.1" customHeight="1" x14ac:dyDescent="0.2">
      <c r="A45" s="306" t="s">
        <v>266</v>
      </c>
      <c r="B45" s="307" t="s">
        <v>267</v>
      </c>
      <c r="C45" s="308"/>
      <c r="D45" s="113">
        <v>0.80645161290322576</v>
      </c>
      <c r="E45" s="115">
        <v>233</v>
      </c>
      <c r="F45" s="114">
        <v>251</v>
      </c>
      <c r="G45" s="114">
        <v>289</v>
      </c>
      <c r="H45" s="114">
        <v>283</v>
      </c>
      <c r="I45" s="140">
        <v>271</v>
      </c>
      <c r="J45" s="115">
        <v>-38</v>
      </c>
      <c r="K45" s="116">
        <v>-14.022140221402214</v>
      </c>
    </row>
    <row r="46" spans="1:11" ht="14.1" customHeight="1" x14ac:dyDescent="0.2">
      <c r="A46" s="306">
        <v>54</v>
      </c>
      <c r="B46" s="307" t="s">
        <v>268</v>
      </c>
      <c r="C46" s="308"/>
      <c r="D46" s="113">
        <v>14.723798975494947</v>
      </c>
      <c r="E46" s="115">
        <v>4254</v>
      </c>
      <c r="F46" s="114">
        <v>4319</v>
      </c>
      <c r="G46" s="114">
        <v>4334</v>
      </c>
      <c r="H46" s="114">
        <v>4256</v>
      </c>
      <c r="I46" s="140">
        <v>4276</v>
      </c>
      <c r="J46" s="115">
        <v>-22</v>
      </c>
      <c r="K46" s="116">
        <v>-0.51449953227315248</v>
      </c>
    </row>
    <row r="47" spans="1:11" ht="14.1" customHeight="1" x14ac:dyDescent="0.2">
      <c r="A47" s="306">
        <v>61</v>
      </c>
      <c r="B47" s="307" t="s">
        <v>269</v>
      </c>
      <c r="C47" s="308"/>
      <c r="D47" s="113">
        <v>0.69223314412294057</v>
      </c>
      <c r="E47" s="115">
        <v>200</v>
      </c>
      <c r="F47" s="114">
        <v>200</v>
      </c>
      <c r="G47" s="114">
        <v>194</v>
      </c>
      <c r="H47" s="114">
        <v>201</v>
      </c>
      <c r="I47" s="140">
        <v>193</v>
      </c>
      <c r="J47" s="115">
        <v>7</v>
      </c>
      <c r="K47" s="116">
        <v>3.6269430051813472</v>
      </c>
    </row>
    <row r="48" spans="1:11" ht="14.1" customHeight="1" x14ac:dyDescent="0.2">
      <c r="A48" s="306">
        <v>62</v>
      </c>
      <c r="B48" s="307" t="s">
        <v>270</v>
      </c>
      <c r="C48" s="308"/>
      <c r="D48" s="113">
        <v>10.78845355115603</v>
      </c>
      <c r="E48" s="115">
        <v>3117</v>
      </c>
      <c r="F48" s="114">
        <v>3218</v>
      </c>
      <c r="G48" s="114">
        <v>3230</v>
      </c>
      <c r="H48" s="114">
        <v>3244</v>
      </c>
      <c r="I48" s="140">
        <v>3264</v>
      </c>
      <c r="J48" s="115">
        <v>-147</v>
      </c>
      <c r="K48" s="116">
        <v>-4.5036764705882355</v>
      </c>
    </row>
    <row r="49" spans="1:11" ht="14.1" customHeight="1" x14ac:dyDescent="0.2">
      <c r="A49" s="306">
        <v>63</v>
      </c>
      <c r="B49" s="307" t="s">
        <v>271</v>
      </c>
      <c r="C49" s="308"/>
      <c r="D49" s="113">
        <v>6.489685726152568</v>
      </c>
      <c r="E49" s="115">
        <v>1875</v>
      </c>
      <c r="F49" s="114">
        <v>2257</v>
      </c>
      <c r="G49" s="114">
        <v>2330</v>
      </c>
      <c r="H49" s="114">
        <v>2348</v>
      </c>
      <c r="I49" s="140">
        <v>2183</v>
      </c>
      <c r="J49" s="115">
        <v>-308</v>
      </c>
      <c r="K49" s="116">
        <v>-14.109024278515804</v>
      </c>
    </row>
    <row r="50" spans="1:11" ht="14.1" customHeight="1" x14ac:dyDescent="0.2">
      <c r="A50" s="306" t="s">
        <v>272</v>
      </c>
      <c r="B50" s="307" t="s">
        <v>273</v>
      </c>
      <c r="C50" s="308"/>
      <c r="D50" s="113">
        <v>0.3738058978263879</v>
      </c>
      <c r="E50" s="115">
        <v>108</v>
      </c>
      <c r="F50" s="114">
        <v>131</v>
      </c>
      <c r="G50" s="114">
        <v>129</v>
      </c>
      <c r="H50" s="114">
        <v>126</v>
      </c>
      <c r="I50" s="140">
        <v>124</v>
      </c>
      <c r="J50" s="115">
        <v>-16</v>
      </c>
      <c r="K50" s="116">
        <v>-12.903225806451612</v>
      </c>
    </row>
    <row r="51" spans="1:11" ht="14.1" customHeight="1" x14ac:dyDescent="0.2">
      <c r="A51" s="306" t="s">
        <v>274</v>
      </c>
      <c r="B51" s="307" t="s">
        <v>275</v>
      </c>
      <c r="C51" s="308"/>
      <c r="D51" s="113">
        <v>5.8043749134708573</v>
      </c>
      <c r="E51" s="115">
        <v>1677</v>
      </c>
      <c r="F51" s="114">
        <v>2030</v>
      </c>
      <c r="G51" s="114">
        <v>2107</v>
      </c>
      <c r="H51" s="114">
        <v>2138</v>
      </c>
      <c r="I51" s="140">
        <v>1965</v>
      </c>
      <c r="J51" s="115">
        <v>-288</v>
      </c>
      <c r="K51" s="116">
        <v>-14.65648854961832</v>
      </c>
    </row>
    <row r="52" spans="1:11" ht="14.1" customHeight="1" x14ac:dyDescent="0.2">
      <c r="A52" s="306">
        <v>71</v>
      </c>
      <c r="B52" s="307" t="s">
        <v>276</v>
      </c>
      <c r="C52" s="308"/>
      <c r="D52" s="113">
        <v>13.069361761041119</v>
      </c>
      <c r="E52" s="115">
        <v>3776</v>
      </c>
      <c r="F52" s="114">
        <v>3844</v>
      </c>
      <c r="G52" s="114">
        <v>3840</v>
      </c>
      <c r="H52" s="114">
        <v>3831</v>
      </c>
      <c r="I52" s="140">
        <v>3813</v>
      </c>
      <c r="J52" s="115">
        <v>-37</v>
      </c>
      <c r="K52" s="116">
        <v>-0.97036454235510095</v>
      </c>
    </row>
    <row r="53" spans="1:11" ht="14.1" customHeight="1" x14ac:dyDescent="0.2">
      <c r="A53" s="306" t="s">
        <v>277</v>
      </c>
      <c r="B53" s="307" t="s">
        <v>278</v>
      </c>
      <c r="C53" s="308"/>
      <c r="D53" s="113">
        <v>0.93797591028658456</v>
      </c>
      <c r="E53" s="115">
        <v>271</v>
      </c>
      <c r="F53" s="114">
        <v>264</v>
      </c>
      <c r="G53" s="114">
        <v>275</v>
      </c>
      <c r="H53" s="114">
        <v>273</v>
      </c>
      <c r="I53" s="140">
        <v>282</v>
      </c>
      <c r="J53" s="115">
        <v>-11</v>
      </c>
      <c r="K53" s="116">
        <v>-3.9007092198581561</v>
      </c>
    </row>
    <row r="54" spans="1:11" ht="14.1" customHeight="1" x14ac:dyDescent="0.2">
      <c r="A54" s="306" t="s">
        <v>279</v>
      </c>
      <c r="B54" s="307" t="s">
        <v>280</v>
      </c>
      <c r="C54" s="308"/>
      <c r="D54" s="113">
        <v>11.387235220822372</v>
      </c>
      <c r="E54" s="115">
        <v>3290</v>
      </c>
      <c r="F54" s="114">
        <v>3364</v>
      </c>
      <c r="G54" s="114">
        <v>3347</v>
      </c>
      <c r="H54" s="114">
        <v>3357</v>
      </c>
      <c r="I54" s="140">
        <v>3315</v>
      </c>
      <c r="J54" s="115">
        <v>-25</v>
      </c>
      <c r="K54" s="116">
        <v>-0.75414781297134237</v>
      </c>
    </row>
    <row r="55" spans="1:11" ht="14.1" customHeight="1" x14ac:dyDescent="0.2">
      <c r="A55" s="306">
        <v>72</v>
      </c>
      <c r="B55" s="307" t="s">
        <v>281</v>
      </c>
      <c r="C55" s="308"/>
      <c r="D55" s="113">
        <v>1.152568184964696</v>
      </c>
      <c r="E55" s="115">
        <v>333</v>
      </c>
      <c r="F55" s="114">
        <v>343</v>
      </c>
      <c r="G55" s="114">
        <v>345</v>
      </c>
      <c r="H55" s="114">
        <v>354</v>
      </c>
      <c r="I55" s="140">
        <v>358</v>
      </c>
      <c r="J55" s="115">
        <v>-25</v>
      </c>
      <c r="K55" s="116">
        <v>-6.983240223463687</v>
      </c>
    </row>
    <row r="56" spans="1:11" ht="14.1" customHeight="1" x14ac:dyDescent="0.2">
      <c r="A56" s="306" t="s">
        <v>282</v>
      </c>
      <c r="B56" s="307" t="s">
        <v>283</v>
      </c>
      <c r="C56" s="308"/>
      <c r="D56" s="113">
        <v>0.23882043472241452</v>
      </c>
      <c r="E56" s="115">
        <v>69</v>
      </c>
      <c r="F56" s="114">
        <v>70</v>
      </c>
      <c r="G56" s="114">
        <v>73</v>
      </c>
      <c r="H56" s="114">
        <v>71</v>
      </c>
      <c r="I56" s="140">
        <v>72</v>
      </c>
      <c r="J56" s="115">
        <v>-3</v>
      </c>
      <c r="K56" s="116">
        <v>-4.166666666666667</v>
      </c>
    </row>
    <row r="57" spans="1:11" ht="14.1" customHeight="1" x14ac:dyDescent="0.2">
      <c r="A57" s="306" t="s">
        <v>284</v>
      </c>
      <c r="B57" s="307" t="s">
        <v>285</v>
      </c>
      <c r="C57" s="308"/>
      <c r="D57" s="113">
        <v>0.64723798975494951</v>
      </c>
      <c r="E57" s="115">
        <v>187</v>
      </c>
      <c r="F57" s="114">
        <v>197</v>
      </c>
      <c r="G57" s="114">
        <v>197</v>
      </c>
      <c r="H57" s="114">
        <v>199</v>
      </c>
      <c r="I57" s="140">
        <v>200</v>
      </c>
      <c r="J57" s="115">
        <v>-13</v>
      </c>
      <c r="K57" s="116">
        <v>-6.5</v>
      </c>
    </row>
    <row r="58" spans="1:11" ht="14.1" customHeight="1" x14ac:dyDescent="0.2">
      <c r="A58" s="306">
        <v>73</v>
      </c>
      <c r="B58" s="307" t="s">
        <v>286</v>
      </c>
      <c r="C58" s="308"/>
      <c r="D58" s="113">
        <v>0.83067977294752871</v>
      </c>
      <c r="E58" s="115">
        <v>240</v>
      </c>
      <c r="F58" s="114">
        <v>229</v>
      </c>
      <c r="G58" s="114">
        <v>221</v>
      </c>
      <c r="H58" s="114">
        <v>217</v>
      </c>
      <c r="I58" s="140">
        <v>206</v>
      </c>
      <c r="J58" s="115">
        <v>34</v>
      </c>
      <c r="K58" s="116">
        <v>16.50485436893204</v>
      </c>
    </row>
    <row r="59" spans="1:11" ht="14.1" customHeight="1" x14ac:dyDescent="0.2">
      <c r="A59" s="306" t="s">
        <v>287</v>
      </c>
      <c r="B59" s="307" t="s">
        <v>288</v>
      </c>
      <c r="C59" s="308"/>
      <c r="D59" s="113">
        <v>0.62647099543126128</v>
      </c>
      <c r="E59" s="115">
        <v>181</v>
      </c>
      <c r="F59" s="114">
        <v>177</v>
      </c>
      <c r="G59" s="114">
        <v>171</v>
      </c>
      <c r="H59" s="114">
        <v>167</v>
      </c>
      <c r="I59" s="140">
        <v>159</v>
      </c>
      <c r="J59" s="115">
        <v>22</v>
      </c>
      <c r="K59" s="116">
        <v>13.836477987421384</v>
      </c>
    </row>
    <row r="60" spans="1:11" ht="14.1" customHeight="1" x14ac:dyDescent="0.2">
      <c r="A60" s="306">
        <v>81</v>
      </c>
      <c r="B60" s="307" t="s">
        <v>289</v>
      </c>
      <c r="C60" s="308"/>
      <c r="D60" s="113">
        <v>3.6446075038072823</v>
      </c>
      <c r="E60" s="115">
        <v>1053</v>
      </c>
      <c r="F60" s="114">
        <v>1036</v>
      </c>
      <c r="G60" s="114">
        <v>1013</v>
      </c>
      <c r="H60" s="114">
        <v>1014</v>
      </c>
      <c r="I60" s="140">
        <v>1016</v>
      </c>
      <c r="J60" s="115">
        <v>37</v>
      </c>
      <c r="K60" s="116">
        <v>3.6417322834645671</v>
      </c>
    </row>
    <row r="61" spans="1:11" ht="14.1" customHeight="1" x14ac:dyDescent="0.2">
      <c r="A61" s="306" t="s">
        <v>290</v>
      </c>
      <c r="B61" s="307" t="s">
        <v>291</v>
      </c>
      <c r="C61" s="308"/>
      <c r="D61" s="113">
        <v>1.4640730998200193</v>
      </c>
      <c r="E61" s="115">
        <v>423</v>
      </c>
      <c r="F61" s="114">
        <v>412</v>
      </c>
      <c r="G61" s="114">
        <v>391</v>
      </c>
      <c r="H61" s="114">
        <v>405</v>
      </c>
      <c r="I61" s="140">
        <v>419</v>
      </c>
      <c r="J61" s="115">
        <v>4</v>
      </c>
      <c r="K61" s="116">
        <v>0.95465393794749398</v>
      </c>
    </row>
    <row r="62" spans="1:11" ht="14.1" customHeight="1" x14ac:dyDescent="0.2">
      <c r="A62" s="306" t="s">
        <v>292</v>
      </c>
      <c r="B62" s="307" t="s">
        <v>293</v>
      </c>
      <c r="C62" s="308"/>
      <c r="D62" s="113">
        <v>1.1144953620379343</v>
      </c>
      <c r="E62" s="115">
        <v>322</v>
      </c>
      <c r="F62" s="114">
        <v>311</v>
      </c>
      <c r="G62" s="114">
        <v>311</v>
      </c>
      <c r="H62" s="114">
        <v>302</v>
      </c>
      <c r="I62" s="140">
        <v>287</v>
      </c>
      <c r="J62" s="115">
        <v>35</v>
      </c>
      <c r="K62" s="116">
        <v>12.195121951219512</v>
      </c>
    </row>
    <row r="63" spans="1:11" ht="14.1" customHeight="1" x14ac:dyDescent="0.2">
      <c r="A63" s="306"/>
      <c r="B63" s="307" t="s">
        <v>294</v>
      </c>
      <c r="C63" s="308"/>
      <c r="D63" s="113">
        <v>0.97604873321334629</v>
      </c>
      <c r="E63" s="115">
        <v>282</v>
      </c>
      <c r="F63" s="114">
        <v>270</v>
      </c>
      <c r="G63" s="114">
        <v>272</v>
      </c>
      <c r="H63" s="114">
        <v>264</v>
      </c>
      <c r="I63" s="140">
        <v>254</v>
      </c>
      <c r="J63" s="115">
        <v>28</v>
      </c>
      <c r="K63" s="116">
        <v>11.023622047244094</v>
      </c>
    </row>
    <row r="64" spans="1:11" ht="14.1" customHeight="1" x14ac:dyDescent="0.2">
      <c r="A64" s="306" t="s">
        <v>295</v>
      </c>
      <c r="B64" s="307" t="s">
        <v>296</v>
      </c>
      <c r="C64" s="308"/>
      <c r="D64" s="113">
        <v>7.9606811574138167E-2</v>
      </c>
      <c r="E64" s="115">
        <v>23</v>
      </c>
      <c r="F64" s="114">
        <v>19</v>
      </c>
      <c r="G64" s="114">
        <v>18</v>
      </c>
      <c r="H64" s="114">
        <v>19</v>
      </c>
      <c r="I64" s="140">
        <v>16</v>
      </c>
      <c r="J64" s="115">
        <v>7</v>
      </c>
      <c r="K64" s="116">
        <v>43.75</v>
      </c>
    </row>
    <row r="65" spans="1:11" ht="14.1" customHeight="1" x14ac:dyDescent="0.2">
      <c r="A65" s="306" t="s">
        <v>297</v>
      </c>
      <c r="B65" s="307" t="s">
        <v>298</v>
      </c>
      <c r="C65" s="308"/>
      <c r="D65" s="113">
        <v>0.59532050394572888</v>
      </c>
      <c r="E65" s="115">
        <v>172</v>
      </c>
      <c r="F65" s="114">
        <v>178</v>
      </c>
      <c r="G65" s="114">
        <v>179</v>
      </c>
      <c r="H65" s="114">
        <v>178</v>
      </c>
      <c r="I65" s="140">
        <v>183</v>
      </c>
      <c r="J65" s="115">
        <v>-11</v>
      </c>
      <c r="K65" s="116">
        <v>-6.0109289617486334</v>
      </c>
    </row>
    <row r="66" spans="1:11" ht="14.1" customHeight="1" x14ac:dyDescent="0.2">
      <c r="A66" s="306">
        <v>82</v>
      </c>
      <c r="B66" s="307" t="s">
        <v>299</v>
      </c>
      <c r="C66" s="308"/>
      <c r="D66" s="113">
        <v>2.0247819465596013</v>
      </c>
      <c r="E66" s="115">
        <v>585</v>
      </c>
      <c r="F66" s="114">
        <v>609</v>
      </c>
      <c r="G66" s="114">
        <v>617</v>
      </c>
      <c r="H66" s="114">
        <v>621</v>
      </c>
      <c r="I66" s="140">
        <v>606</v>
      </c>
      <c r="J66" s="115">
        <v>-21</v>
      </c>
      <c r="K66" s="116">
        <v>-3.4653465346534653</v>
      </c>
    </row>
    <row r="67" spans="1:11" ht="14.1" customHeight="1" x14ac:dyDescent="0.2">
      <c r="A67" s="306" t="s">
        <v>300</v>
      </c>
      <c r="B67" s="307" t="s">
        <v>301</v>
      </c>
      <c r="C67" s="308"/>
      <c r="D67" s="113">
        <v>0.75799529281461997</v>
      </c>
      <c r="E67" s="115">
        <v>219</v>
      </c>
      <c r="F67" s="114">
        <v>225</v>
      </c>
      <c r="G67" s="114">
        <v>228</v>
      </c>
      <c r="H67" s="114">
        <v>233</v>
      </c>
      <c r="I67" s="140">
        <v>214</v>
      </c>
      <c r="J67" s="115">
        <v>5</v>
      </c>
      <c r="K67" s="116">
        <v>2.3364485981308412</v>
      </c>
    </row>
    <row r="68" spans="1:11" ht="14.1" customHeight="1" x14ac:dyDescent="0.2">
      <c r="A68" s="306" t="s">
        <v>302</v>
      </c>
      <c r="B68" s="307" t="s">
        <v>303</v>
      </c>
      <c r="C68" s="308"/>
      <c r="D68" s="113">
        <v>0.83414093866814343</v>
      </c>
      <c r="E68" s="115">
        <v>241</v>
      </c>
      <c r="F68" s="114">
        <v>263</v>
      </c>
      <c r="G68" s="114">
        <v>268</v>
      </c>
      <c r="H68" s="114">
        <v>267</v>
      </c>
      <c r="I68" s="140">
        <v>270</v>
      </c>
      <c r="J68" s="115">
        <v>-29</v>
      </c>
      <c r="K68" s="116">
        <v>-10.74074074074074</v>
      </c>
    </row>
    <row r="69" spans="1:11" ht="14.1" customHeight="1" x14ac:dyDescent="0.2">
      <c r="A69" s="306">
        <v>83</v>
      </c>
      <c r="B69" s="307" t="s">
        <v>304</v>
      </c>
      <c r="C69" s="308"/>
      <c r="D69" s="113">
        <v>3.3261802575107295</v>
      </c>
      <c r="E69" s="115">
        <v>961</v>
      </c>
      <c r="F69" s="114">
        <v>958</v>
      </c>
      <c r="G69" s="114">
        <v>958</v>
      </c>
      <c r="H69" s="114">
        <v>966</v>
      </c>
      <c r="I69" s="140">
        <v>948</v>
      </c>
      <c r="J69" s="115">
        <v>13</v>
      </c>
      <c r="K69" s="116">
        <v>1.371308016877637</v>
      </c>
    </row>
    <row r="70" spans="1:11" ht="14.1" customHeight="1" x14ac:dyDescent="0.2">
      <c r="A70" s="306" t="s">
        <v>305</v>
      </c>
      <c r="B70" s="307" t="s">
        <v>306</v>
      </c>
      <c r="C70" s="308"/>
      <c r="D70" s="113">
        <v>1.4156167797314136</v>
      </c>
      <c r="E70" s="115">
        <v>409</v>
      </c>
      <c r="F70" s="114">
        <v>427</v>
      </c>
      <c r="G70" s="114">
        <v>421</v>
      </c>
      <c r="H70" s="114">
        <v>414</v>
      </c>
      <c r="I70" s="140">
        <v>416</v>
      </c>
      <c r="J70" s="115">
        <v>-7</v>
      </c>
      <c r="K70" s="116">
        <v>-1.6826923076923077</v>
      </c>
    </row>
    <row r="71" spans="1:11" ht="14.1" customHeight="1" x14ac:dyDescent="0.2">
      <c r="A71" s="306"/>
      <c r="B71" s="307" t="s">
        <v>307</v>
      </c>
      <c r="C71" s="308"/>
      <c r="D71" s="113">
        <v>0.77183995569707875</v>
      </c>
      <c r="E71" s="115">
        <v>223</v>
      </c>
      <c r="F71" s="114">
        <v>239</v>
      </c>
      <c r="G71" s="114">
        <v>232</v>
      </c>
      <c r="H71" s="114">
        <v>219</v>
      </c>
      <c r="I71" s="140">
        <v>219</v>
      </c>
      <c r="J71" s="115">
        <v>4</v>
      </c>
      <c r="K71" s="116">
        <v>1.8264840182648401</v>
      </c>
    </row>
    <row r="72" spans="1:11" ht="14.1" customHeight="1" x14ac:dyDescent="0.2">
      <c r="A72" s="306">
        <v>84</v>
      </c>
      <c r="B72" s="307" t="s">
        <v>308</v>
      </c>
      <c r="C72" s="308"/>
      <c r="D72" s="113">
        <v>1.1075730305967049</v>
      </c>
      <c r="E72" s="115">
        <v>320</v>
      </c>
      <c r="F72" s="114">
        <v>342</v>
      </c>
      <c r="G72" s="114">
        <v>333</v>
      </c>
      <c r="H72" s="114">
        <v>316</v>
      </c>
      <c r="I72" s="140">
        <v>331</v>
      </c>
      <c r="J72" s="115">
        <v>-11</v>
      </c>
      <c r="K72" s="116">
        <v>-3.3232628398791539</v>
      </c>
    </row>
    <row r="73" spans="1:11" ht="14.1" customHeight="1" x14ac:dyDescent="0.2">
      <c r="A73" s="306" t="s">
        <v>309</v>
      </c>
      <c r="B73" s="307" t="s">
        <v>310</v>
      </c>
      <c r="C73" s="308"/>
      <c r="D73" s="113">
        <v>0.24574276616364391</v>
      </c>
      <c r="E73" s="115">
        <v>71</v>
      </c>
      <c r="F73" s="114">
        <v>65</v>
      </c>
      <c r="G73" s="114">
        <v>58</v>
      </c>
      <c r="H73" s="114">
        <v>46</v>
      </c>
      <c r="I73" s="140">
        <v>52</v>
      </c>
      <c r="J73" s="115">
        <v>19</v>
      </c>
      <c r="K73" s="116">
        <v>36.53846153846154</v>
      </c>
    </row>
    <row r="74" spans="1:11" ht="14.1" customHeight="1" x14ac:dyDescent="0.2">
      <c r="A74" s="306" t="s">
        <v>311</v>
      </c>
      <c r="B74" s="307" t="s">
        <v>312</v>
      </c>
      <c r="C74" s="308"/>
      <c r="D74" s="113">
        <v>4.499515436799114E-2</v>
      </c>
      <c r="E74" s="115">
        <v>13</v>
      </c>
      <c r="F74" s="114">
        <v>15</v>
      </c>
      <c r="G74" s="114">
        <v>14</v>
      </c>
      <c r="H74" s="114">
        <v>15</v>
      </c>
      <c r="I74" s="140">
        <v>15</v>
      </c>
      <c r="J74" s="115">
        <v>-2</v>
      </c>
      <c r="K74" s="116">
        <v>-13.333333333333334</v>
      </c>
    </row>
    <row r="75" spans="1:11" ht="14.1" customHeight="1" x14ac:dyDescent="0.2">
      <c r="A75" s="306" t="s">
        <v>313</v>
      </c>
      <c r="B75" s="307" t="s">
        <v>314</v>
      </c>
      <c r="C75" s="308"/>
      <c r="D75" s="113">
        <v>3.1150491485532329E-2</v>
      </c>
      <c r="E75" s="115">
        <v>9</v>
      </c>
      <c r="F75" s="114">
        <v>9</v>
      </c>
      <c r="G75" s="114">
        <v>10</v>
      </c>
      <c r="H75" s="114">
        <v>7</v>
      </c>
      <c r="I75" s="140">
        <v>8</v>
      </c>
      <c r="J75" s="115">
        <v>1</v>
      </c>
      <c r="K75" s="116">
        <v>12.5</v>
      </c>
    </row>
    <row r="76" spans="1:11" ht="14.1" customHeight="1" x14ac:dyDescent="0.2">
      <c r="A76" s="306">
        <v>91</v>
      </c>
      <c r="B76" s="307" t="s">
        <v>315</v>
      </c>
      <c r="C76" s="308"/>
      <c r="D76" s="113">
        <v>4.8456320088605842E-2</v>
      </c>
      <c r="E76" s="115">
        <v>14</v>
      </c>
      <c r="F76" s="114">
        <v>15</v>
      </c>
      <c r="G76" s="114">
        <v>12</v>
      </c>
      <c r="H76" s="114">
        <v>11</v>
      </c>
      <c r="I76" s="140">
        <v>13</v>
      </c>
      <c r="J76" s="115">
        <v>1</v>
      </c>
      <c r="K76" s="116">
        <v>7.6923076923076925</v>
      </c>
    </row>
    <row r="77" spans="1:11" ht="14.1" customHeight="1" x14ac:dyDescent="0.2">
      <c r="A77" s="306">
        <v>92</v>
      </c>
      <c r="B77" s="307" t="s">
        <v>316</v>
      </c>
      <c r="C77" s="308"/>
      <c r="D77" s="113">
        <v>0.30804374913470856</v>
      </c>
      <c r="E77" s="115">
        <v>89</v>
      </c>
      <c r="F77" s="114">
        <v>97</v>
      </c>
      <c r="G77" s="114">
        <v>92</v>
      </c>
      <c r="H77" s="114">
        <v>94</v>
      </c>
      <c r="I77" s="140">
        <v>93</v>
      </c>
      <c r="J77" s="115">
        <v>-4</v>
      </c>
      <c r="K77" s="116">
        <v>-4.301075268817204</v>
      </c>
    </row>
    <row r="78" spans="1:11" ht="14.1" customHeight="1" x14ac:dyDescent="0.2">
      <c r="A78" s="306">
        <v>93</v>
      </c>
      <c r="B78" s="307" t="s">
        <v>317</v>
      </c>
      <c r="C78" s="308"/>
      <c r="D78" s="113">
        <v>0.10037380589782639</v>
      </c>
      <c r="E78" s="115">
        <v>29</v>
      </c>
      <c r="F78" s="114">
        <v>38</v>
      </c>
      <c r="G78" s="114">
        <v>31</v>
      </c>
      <c r="H78" s="114">
        <v>37</v>
      </c>
      <c r="I78" s="140">
        <v>38</v>
      </c>
      <c r="J78" s="115">
        <v>-9</v>
      </c>
      <c r="K78" s="116">
        <v>-23.684210526315791</v>
      </c>
    </row>
    <row r="79" spans="1:11" ht="14.1" customHeight="1" x14ac:dyDescent="0.2">
      <c r="A79" s="306">
        <v>94</v>
      </c>
      <c r="B79" s="307" t="s">
        <v>318</v>
      </c>
      <c r="C79" s="308"/>
      <c r="D79" s="113">
        <v>0.53994185241589365</v>
      </c>
      <c r="E79" s="115">
        <v>156</v>
      </c>
      <c r="F79" s="114">
        <v>173</v>
      </c>
      <c r="G79" s="114">
        <v>165</v>
      </c>
      <c r="H79" s="114">
        <v>157</v>
      </c>
      <c r="I79" s="140">
        <v>158</v>
      </c>
      <c r="J79" s="115">
        <v>-2</v>
      </c>
      <c r="K79" s="116">
        <v>-1.2658227848101267</v>
      </c>
    </row>
    <row r="80" spans="1:11" ht="14.1" customHeight="1" x14ac:dyDescent="0.2">
      <c r="A80" s="306" t="s">
        <v>319</v>
      </c>
      <c r="B80" s="307" t="s">
        <v>320</v>
      </c>
      <c r="C80" s="308"/>
      <c r="D80" s="113">
        <v>1.038349716184411E-2</v>
      </c>
      <c r="E80" s="115">
        <v>3</v>
      </c>
      <c r="F80" s="114">
        <v>5</v>
      </c>
      <c r="G80" s="114">
        <v>5</v>
      </c>
      <c r="H80" s="114">
        <v>5</v>
      </c>
      <c r="I80" s="140">
        <v>5</v>
      </c>
      <c r="J80" s="115">
        <v>-2</v>
      </c>
      <c r="K80" s="116">
        <v>-40</v>
      </c>
    </row>
    <row r="81" spans="1:11" ht="14.1" customHeight="1" x14ac:dyDescent="0.2">
      <c r="A81" s="310" t="s">
        <v>321</v>
      </c>
      <c r="B81" s="311" t="s">
        <v>334</v>
      </c>
      <c r="C81" s="312"/>
      <c r="D81" s="125">
        <v>4.6898795514329228</v>
      </c>
      <c r="E81" s="143">
        <v>1355</v>
      </c>
      <c r="F81" s="144">
        <v>1414</v>
      </c>
      <c r="G81" s="144">
        <v>1409</v>
      </c>
      <c r="H81" s="144">
        <v>1474</v>
      </c>
      <c r="I81" s="145">
        <v>1408</v>
      </c>
      <c r="J81" s="143">
        <v>-53</v>
      </c>
      <c r="K81" s="146">
        <v>-3.7642045454545454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7871</v>
      </c>
      <c r="G12" s="536">
        <v>5850</v>
      </c>
      <c r="H12" s="536">
        <v>9815</v>
      </c>
      <c r="I12" s="536">
        <v>6644</v>
      </c>
      <c r="J12" s="537">
        <v>7858</v>
      </c>
      <c r="K12" s="538">
        <v>13</v>
      </c>
      <c r="L12" s="349">
        <v>0.16543649783659964</v>
      </c>
    </row>
    <row r="13" spans="1:17" s="110" customFormat="1" ht="15" customHeight="1" x14ac:dyDescent="0.2">
      <c r="A13" s="350" t="s">
        <v>345</v>
      </c>
      <c r="B13" s="351" t="s">
        <v>346</v>
      </c>
      <c r="C13" s="347"/>
      <c r="D13" s="347"/>
      <c r="E13" s="348"/>
      <c r="F13" s="536">
        <v>4483</v>
      </c>
      <c r="G13" s="536">
        <v>3288</v>
      </c>
      <c r="H13" s="536">
        <v>5539</v>
      </c>
      <c r="I13" s="536">
        <v>4054</v>
      </c>
      <c r="J13" s="537">
        <v>4762</v>
      </c>
      <c r="K13" s="538">
        <v>-279</v>
      </c>
      <c r="L13" s="349">
        <v>-5.8588828223435527</v>
      </c>
    </row>
    <row r="14" spans="1:17" s="110" customFormat="1" ht="22.5" customHeight="1" x14ac:dyDescent="0.2">
      <c r="A14" s="350"/>
      <c r="B14" s="351" t="s">
        <v>347</v>
      </c>
      <c r="C14" s="347"/>
      <c r="D14" s="347"/>
      <c r="E14" s="348"/>
      <c r="F14" s="536">
        <v>3388</v>
      </c>
      <c r="G14" s="536">
        <v>2562</v>
      </c>
      <c r="H14" s="536">
        <v>4276</v>
      </c>
      <c r="I14" s="536">
        <v>2590</v>
      </c>
      <c r="J14" s="537">
        <v>3096</v>
      </c>
      <c r="K14" s="538">
        <v>292</v>
      </c>
      <c r="L14" s="349">
        <v>9.4315245478036172</v>
      </c>
    </row>
    <row r="15" spans="1:17" s="110" customFormat="1" ht="15" customHeight="1" x14ac:dyDescent="0.2">
      <c r="A15" s="350" t="s">
        <v>348</v>
      </c>
      <c r="B15" s="351" t="s">
        <v>108</v>
      </c>
      <c r="C15" s="347"/>
      <c r="D15" s="347"/>
      <c r="E15" s="348"/>
      <c r="F15" s="536">
        <v>1742</v>
      </c>
      <c r="G15" s="536">
        <v>1359</v>
      </c>
      <c r="H15" s="536">
        <v>4173</v>
      </c>
      <c r="I15" s="536">
        <v>1721</v>
      </c>
      <c r="J15" s="537">
        <v>1827</v>
      </c>
      <c r="K15" s="538">
        <v>-85</v>
      </c>
      <c r="L15" s="349">
        <v>-4.6524356869184453</v>
      </c>
    </row>
    <row r="16" spans="1:17" s="110" customFormat="1" ht="15" customHeight="1" x14ac:dyDescent="0.2">
      <c r="A16" s="350"/>
      <c r="B16" s="351" t="s">
        <v>109</v>
      </c>
      <c r="C16" s="347"/>
      <c r="D16" s="347"/>
      <c r="E16" s="348"/>
      <c r="F16" s="536">
        <v>5123</v>
      </c>
      <c r="G16" s="536">
        <v>3885</v>
      </c>
      <c r="H16" s="536">
        <v>4943</v>
      </c>
      <c r="I16" s="536">
        <v>4284</v>
      </c>
      <c r="J16" s="537">
        <v>5093</v>
      </c>
      <c r="K16" s="538">
        <v>30</v>
      </c>
      <c r="L16" s="349">
        <v>0.58904378558806203</v>
      </c>
    </row>
    <row r="17" spans="1:12" s="110" customFormat="1" ht="15" customHeight="1" x14ac:dyDescent="0.2">
      <c r="A17" s="350"/>
      <c r="B17" s="351" t="s">
        <v>110</v>
      </c>
      <c r="C17" s="347"/>
      <c r="D17" s="347"/>
      <c r="E17" s="348"/>
      <c r="F17" s="536">
        <v>876</v>
      </c>
      <c r="G17" s="536">
        <v>539</v>
      </c>
      <c r="H17" s="536">
        <v>595</v>
      </c>
      <c r="I17" s="536">
        <v>556</v>
      </c>
      <c r="J17" s="537">
        <v>751</v>
      </c>
      <c r="K17" s="538">
        <v>125</v>
      </c>
      <c r="L17" s="349">
        <v>16.644474034620504</v>
      </c>
    </row>
    <row r="18" spans="1:12" s="110" customFormat="1" ht="15" customHeight="1" x14ac:dyDescent="0.2">
      <c r="A18" s="350"/>
      <c r="B18" s="351" t="s">
        <v>111</v>
      </c>
      <c r="C18" s="347"/>
      <c r="D18" s="347"/>
      <c r="E18" s="348"/>
      <c r="F18" s="536">
        <v>130</v>
      </c>
      <c r="G18" s="536">
        <v>67</v>
      </c>
      <c r="H18" s="536">
        <v>104</v>
      </c>
      <c r="I18" s="536">
        <v>83</v>
      </c>
      <c r="J18" s="537">
        <v>187</v>
      </c>
      <c r="K18" s="538">
        <v>-57</v>
      </c>
      <c r="L18" s="349">
        <v>-30.481283422459892</v>
      </c>
    </row>
    <row r="19" spans="1:12" s="110" customFormat="1" ht="15" customHeight="1" x14ac:dyDescent="0.2">
      <c r="A19" s="118" t="s">
        <v>113</v>
      </c>
      <c r="B19" s="119" t="s">
        <v>181</v>
      </c>
      <c r="C19" s="347"/>
      <c r="D19" s="347"/>
      <c r="E19" s="348"/>
      <c r="F19" s="536">
        <v>5245</v>
      </c>
      <c r="G19" s="536">
        <v>3606</v>
      </c>
      <c r="H19" s="536">
        <v>7226</v>
      </c>
      <c r="I19" s="536">
        <v>4623</v>
      </c>
      <c r="J19" s="537">
        <v>5442</v>
      </c>
      <c r="K19" s="538">
        <v>-197</v>
      </c>
      <c r="L19" s="349">
        <v>-3.6199926497611172</v>
      </c>
    </row>
    <row r="20" spans="1:12" s="110" customFormat="1" ht="15" customHeight="1" x14ac:dyDescent="0.2">
      <c r="A20" s="118"/>
      <c r="B20" s="119" t="s">
        <v>182</v>
      </c>
      <c r="C20" s="347"/>
      <c r="D20" s="347"/>
      <c r="E20" s="348"/>
      <c r="F20" s="536">
        <v>2626</v>
      </c>
      <c r="G20" s="536">
        <v>2244</v>
      </c>
      <c r="H20" s="536">
        <v>2589</v>
      </c>
      <c r="I20" s="536">
        <v>2021</v>
      </c>
      <c r="J20" s="537">
        <v>2416</v>
      </c>
      <c r="K20" s="538">
        <v>210</v>
      </c>
      <c r="L20" s="349">
        <v>8.6920529801324502</v>
      </c>
    </row>
    <row r="21" spans="1:12" s="110" customFormat="1" ht="15" customHeight="1" x14ac:dyDescent="0.2">
      <c r="A21" s="118" t="s">
        <v>113</v>
      </c>
      <c r="B21" s="119" t="s">
        <v>116</v>
      </c>
      <c r="C21" s="347"/>
      <c r="D21" s="347"/>
      <c r="E21" s="348"/>
      <c r="F21" s="536">
        <v>6393</v>
      </c>
      <c r="G21" s="536">
        <v>4565</v>
      </c>
      <c r="H21" s="536">
        <v>8173</v>
      </c>
      <c r="I21" s="536">
        <v>5283</v>
      </c>
      <c r="J21" s="537">
        <v>6268</v>
      </c>
      <c r="K21" s="538">
        <v>125</v>
      </c>
      <c r="L21" s="349">
        <v>1.994256541161455</v>
      </c>
    </row>
    <row r="22" spans="1:12" s="110" customFormat="1" ht="15" customHeight="1" x14ac:dyDescent="0.2">
      <c r="A22" s="118"/>
      <c r="B22" s="119" t="s">
        <v>117</v>
      </c>
      <c r="C22" s="347"/>
      <c r="D22" s="347"/>
      <c r="E22" s="348"/>
      <c r="F22" s="536">
        <v>1471</v>
      </c>
      <c r="G22" s="536">
        <v>1274</v>
      </c>
      <c r="H22" s="536">
        <v>1638</v>
      </c>
      <c r="I22" s="536">
        <v>1359</v>
      </c>
      <c r="J22" s="537">
        <v>1588</v>
      </c>
      <c r="K22" s="538">
        <v>-117</v>
      </c>
      <c r="L22" s="349">
        <v>-7.3677581863979853</v>
      </c>
    </row>
    <row r="23" spans="1:12" s="110" customFormat="1" ht="15" customHeight="1" x14ac:dyDescent="0.2">
      <c r="A23" s="352" t="s">
        <v>348</v>
      </c>
      <c r="B23" s="353" t="s">
        <v>193</v>
      </c>
      <c r="C23" s="354"/>
      <c r="D23" s="354"/>
      <c r="E23" s="355"/>
      <c r="F23" s="539">
        <v>167</v>
      </c>
      <c r="G23" s="539">
        <v>235</v>
      </c>
      <c r="H23" s="539">
        <v>2249</v>
      </c>
      <c r="I23" s="539">
        <v>110</v>
      </c>
      <c r="J23" s="540">
        <v>166</v>
      </c>
      <c r="K23" s="541">
        <v>1</v>
      </c>
      <c r="L23" s="356">
        <v>0.60240963855421692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35.5</v>
      </c>
      <c r="H25" s="542">
        <v>35.700000000000003</v>
      </c>
      <c r="I25" s="542">
        <v>34.9</v>
      </c>
      <c r="J25" s="542">
        <v>31.9</v>
      </c>
      <c r="K25" s="543" t="s">
        <v>350</v>
      </c>
      <c r="L25" s="364">
        <v>-0.79999999999999716</v>
      </c>
    </row>
    <row r="26" spans="1:12" s="110" customFormat="1" ht="15" customHeight="1" x14ac:dyDescent="0.2">
      <c r="A26" s="365" t="s">
        <v>105</v>
      </c>
      <c r="B26" s="366" t="s">
        <v>346</v>
      </c>
      <c r="C26" s="362"/>
      <c r="D26" s="362"/>
      <c r="E26" s="363"/>
      <c r="F26" s="542">
        <v>27.4</v>
      </c>
      <c r="G26" s="542">
        <v>33.4</v>
      </c>
      <c r="H26" s="542">
        <v>31.4</v>
      </c>
      <c r="I26" s="542">
        <v>31.7</v>
      </c>
      <c r="J26" s="544">
        <v>28.6</v>
      </c>
      <c r="K26" s="543" t="s">
        <v>350</v>
      </c>
      <c r="L26" s="364">
        <v>-1.2000000000000028</v>
      </c>
    </row>
    <row r="27" spans="1:12" s="110" customFormat="1" ht="15" customHeight="1" x14ac:dyDescent="0.2">
      <c r="A27" s="365"/>
      <c r="B27" s="366" t="s">
        <v>347</v>
      </c>
      <c r="C27" s="362"/>
      <c r="D27" s="362"/>
      <c r="E27" s="363"/>
      <c r="F27" s="542">
        <v>35.9</v>
      </c>
      <c r="G27" s="542">
        <v>38.200000000000003</v>
      </c>
      <c r="H27" s="542">
        <v>41.6</v>
      </c>
      <c r="I27" s="542">
        <v>39.9</v>
      </c>
      <c r="J27" s="542">
        <v>36.9</v>
      </c>
      <c r="K27" s="543" t="s">
        <v>350</v>
      </c>
      <c r="L27" s="364">
        <v>-1</v>
      </c>
    </row>
    <row r="28" spans="1:12" s="110" customFormat="1" ht="15" customHeight="1" x14ac:dyDescent="0.2">
      <c r="A28" s="365" t="s">
        <v>113</v>
      </c>
      <c r="B28" s="366" t="s">
        <v>108</v>
      </c>
      <c r="C28" s="362"/>
      <c r="D28" s="362"/>
      <c r="E28" s="363"/>
      <c r="F28" s="542">
        <v>44.4</v>
      </c>
      <c r="G28" s="542">
        <v>50.9</v>
      </c>
      <c r="H28" s="542">
        <v>46.8</v>
      </c>
      <c r="I28" s="542">
        <v>47.4</v>
      </c>
      <c r="J28" s="542">
        <v>44.7</v>
      </c>
      <c r="K28" s="543" t="s">
        <v>350</v>
      </c>
      <c r="L28" s="364">
        <v>-0.30000000000000426</v>
      </c>
    </row>
    <row r="29" spans="1:12" s="110" customFormat="1" ht="11.25" x14ac:dyDescent="0.2">
      <c r="A29" s="365"/>
      <c r="B29" s="366" t="s">
        <v>109</v>
      </c>
      <c r="C29" s="362"/>
      <c r="D29" s="362"/>
      <c r="E29" s="363"/>
      <c r="F29" s="542">
        <v>28.3</v>
      </c>
      <c r="G29" s="542">
        <v>32.5</v>
      </c>
      <c r="H29" s="542">
        <v>32.299999999999997</v>
      </c>
      <c r="I29" s="542">
        <v>30.9</v>
      </c>
      <c r="J29" s="544">
        <v>29.8</v>
      </c>
      <c r="K29" s="543" t="s">
        <v>350</v>
      </c>
      <c r="L29" s="364">
        <v>-1.5</v>
      </c>
    </row>
    <row r="30" spans="1:12" s="110" customFormat="1" ht="15" customHeight="1" x14ac:dyDescent="0.2">
      <c r="A30" s="365"/>
      <c r="B30" s="366" t="s">
        <v>110</v>
      </c>
      <c r="C30" s="362"/>
      <c r="D30" s="362"/>
      <c r="E30" s="363"/>
      <c r="F30" s="542">
        <v>24.7</v>
      </c>
      <c r="G30" s="542">
        <v>25.1</v>
      </c>
      <c r="H30" s="542">
        <v>29.8</v>
      </c>
      <c r="I30" s="542">
        <v>31.8</v>
      </c>
      <c r="J30" s="542">
        <v>22.6</v>
      </c>
      <c r="K30" s="543" t="s">
        <v>350</v>
      </c>
      <c r="L30" s="364">
        <v>2.0999999999999979</v>
      </c>
    </row>
    <row r="31" spans="1:12" s="110" customFormat="1" ht="15" customHeight="1" x14ac:dyDescent="0.2">
      <c r="A31" s="365"/>
      <c r="B31" s="366" t="s">
        <v>111</v>
      </c>
      <c r="C31" s="362"/>
      <c r="D31" s="362"/>
      <c r="E31" s="363"/>
      <c r="F31" s="542">
        <v>21.5</v>
      </c>
      <c r="G31" s="542">
        <v>32.799999999999997</v>
      </c>
      <c r="H31" s="542">
        <v>37.5</v>
      </c>
      <c r="I31" s="542">
        <v>22.9</v>
      </c>
      <c r="J31" s="542">
        <v>15</v>
      </c>
      <c r="K31" s="543" t="s">
        <v>350</v>
      </c>
      <c r="L31" s="364">
        <v>6.5</v>
      </c>
    </row>
    <row r="32" spans="1:12" s="110" customFormat="1" ht="15" customHeight="1" x14ac:dyDescent="0.2">
      <c r="A32" s="367" t="s">
        <v>113</v>
      </c>
      <c r="B32" s="368" t="s">
        <v>181</v>
      </c>
      <c r="C32" s="362"/>
      <c r="D32" s="362"/>
      <c r="E32" s="363"/>
      <c r="F32" s="542">
        <v>26.4</v>
      </c>
      <c r="G32" s="542">
        <v>28.7</v>
      </c>
      <c r="H32" s="542">
        <v>31.8</v>
      </c>
      <c r="I32" s="542">
        <v>32.6</v>
      </c>
      <c r="J32" s="544">
        <v>28.6</v>
      </c>
      <c r="K32" s="543" t="s">
        <v>350</v>
      </c>
      <c r="L32" s="364">
        <v>-2.2000000000000028</v>
      </c>
    </row>
    <row r="33" spans="1:12" s="110" customFormat="1" ht="15" customHeight="1" x14ac:dyDescent="0.2">
      <c r="A33" s="367"/>
      <c r="B33" s="368" t="s">
        <v>182</v>
      </c>
      <c r="C33" s="362"/>
      <c r="D33" s="362"/>
      <c r="E33" s="363"/>
      <c r="F33" s="542">
        <v>39.9</v>
      </c>
      <c r="G33" s="542">
        <v>45.6</v>
      </c>
      <c r="H33" s="542">
        <v>43</v>
      </c>
      <c r="I33" s="542">
        <v>39.9</v>
      </c>
      <c r="J33" s="542">
        <v>38.9</v>
      </c>
      <c r="K33" s="543" t="s">
        <v>350</v>
      </c>
      <c r="L33" s="364">
        <v>1</v>
      </c>
    </row>
    <row r="34" spans="1:12" s="369" customFormat="1" ht="15" customHeight="1" x14ac:dyDescent="0.2">
      <c r="A34" s="367" t="s">
        <v>113</v>
      </c>
      <c r="B34" s="368" t="s">
        <v>116</v>
      </c>
      <c r="C34" s="362"/>
      <c r="D34" s="362"/>
      <c r="E34" s="363"/>
      <c r="F34" s="542">
        <v>30</v>
      </c>
      <c r="G34" s="542">
        <v>33.1</v>
      </c>
      <c r="H34" s="542">
        <v>35.200000000000003</v>
      </c>
      <c r="I34" s="542">
        <v>34.700000000000003</v>
      </c>
      <c r="J34" s="542">
        <v>30.8</v>
      </c>
      <c r="K34" s="543" t="s">
        <v>350</v>
      </c>
      <c r="L34" s="364">
        <v>-0.80000000000000071</v>
      </c>
    </row>
    <row r="35" spans="1:12" s="369" customFormat="1" ht="11.25" x14ac:dyDescent="0.2">
      <c r="A35" s="370"/>
      <c r="B35" s="371" t="s">
        <v>117</v>
      </c>
      <c r="C35" s="372"/>
      <c r="D35" s="372"/>
      <c r="E35" s="373"/>
      <c r="F35" s="545">
        <v>35.700000000000003</v>
      </c>
      <c r="G35" s="545">
        <v>43.6</v>
      </c>
      <c r="H35" s="545">
        <v>37.700000000000003</v>
      </c>
      <c r="I35" s="545">
        <v>35.5</v>
      </c>
      <c r="J35" s="546">
        <v>35.9</v>
      </c>
      <c r="K35" s="547" t="s">
        <v>350</v>
      </c>
      <c r="L35" s="374">
        <v>-0.19999999999999574</v>
      </c>
    </row>
    <row r="36" spans="1:12" s="369" customFormat="1" ht="15.95" customHeight="1" x14ac:dyDescent="0.2">
      <c r="A36" s="375" t="s">
        <v>351</v>
      </c>
      <c r="B36" s="376"/>
      <c r="C36" s="377"/>
      <c r="D36" s="376"/>
      <c r="E36" s="378"/>
      <c r="F36" s="548">
        <v>7625</v>
      </c>
      <c r="G36" s="548">
        <v>5545</v>
      </c>
      <c r="H36" s="548">
        <v>7058</v>
      </c>
      <c r="I36" s="548">
        <v>6434</v>
      </c>
      <c r="J36" s="548">
        <v>7597</v>
      </c>
      <c r="K36" s="549">
        <v>28</v>
      </c>
      <c r="L36" s="380">
        <v>0.36856653942345663</v>
      </c>
    </row>
    <row r="37" spans="1:12" s="369" customFormat="1" ht="15.95" customHeight="1" x14ac:dyDescent="0.2">
      <c r="A37" s="381"/>
      <c r="B37" s="382" t="s">
        <v>113</v>
      </c>
      <c r="C37" s="382" t="s">
        <v>352</v>
      </c>
      <c r="D37" s="382"/>
      <c r="E37" s="383"/>
      <c r="F37" s="548">
        <v>2369</v>
      </c>
      <c r="G37" s="548">
        <v>1967</v>
      </c>
      <c r="H37" s="548">
        <v>2521</v>
      </c>
      <c r="I37" s="548">
        <v>2245</v>
      </c>
      <c r="J37" s="548">
        <v>2421</v>
      </c>
      <c r="K37" s="549">
        <v>-52</v>
      </c>
      <c r="L37" s="380">
        <v>-2.1478727798430399</v>
      </c>
    </row>
    <row r="38" spans="1:12" s="369" customFormat="1" ht="15.95" customHeight="1" x14ac:dyDescent="0.2">
      <c r="A38" s="381"/>
      <c r="B38" s="384" t="s">
        <v>105</v>
      </c>
      <c r="C38" s="384" t="s">
        <v>106</v>
      </c>
      <c r="D38" s="385"/>
      <c r="E38" s="383"/>
      <c r="F38" s="548">
        <v>4356</v>
      </c>
      <c r="G38" s="548">
        <v>3152</v>
      </c>
      <c r="H38" s="548">
        <v>4049</v>
      </c>
      <c r="I38" s="548">
        <v>3953</v>
      </c>
      <c r="J38" s="550">
        <v>4613</v>
      </c>
      <c r="K38" s="549">
        <v>-257</v>
      </c>
      <c r="L38" s="380">
        <v>-5.5712117927595921</v>
      </c>
    </row>
    <row r="39" spans="1:12" s="369" customFormat="1" ht="15.95" customHeight="1" x14ac:dyDescent="0.2">
      <c r="A39" s="381"/>
      <c r="B39" s="385"/>
      <c r="C39" s="382" t="s">
        <v>353</v>
      </c>
      <c r="D39" s="385"/>
      <c r="E39" s="383"/>
      <c r="F39" s="548">
        <v>1195</v>
      </c>
      <c r="G39" s="548">
        <v>1053</v>
      </c>
      <c r="H39" s="548">
        <v>1270</v>
      </c>
      <c r="I39" s="548">
        <v>1254</v>
      </c>
      <c r="J39" s="548">
        <v>1320</v>
      </c>
      <c r="K39" s="549">
        <v>-125</v>
      </c>
      <c r="L39" s="380">
        <v>-9.4696969696969688</v>
      </c>
    </row>
    <row r="40" spans="1:12" s="369" customFormat="1" ht="15.95" customHeight="1" x14ac:dyDescent="0.2">
      <c r="A40" s="381"/>
      <c r="B40" s="384"/>
      <c r="C40" s="384" t="s">
        <v>107</v>
      </c>
      <c r="D40" s="385"/>
      <c r="E40" s="383"/>
      <c r="F40" s="548">
        <v>3269</v>
      </c>
      <c r="G40" s="548">
        <v>2393</v>
      </c>
      <c r="H40" s="548">
        <v>3009</v>
      </c>
      <c r="I40" s="548">
        <v>2481</v>
      </c>
      <c r="J40" s="548">
        <v>2984</v>
      </c>
      <c r="K40" s="549">
        <v>285</v>
      </c>
      <c r="L40" s="380">
        <v>9.5509383378016093</v>
      </c>
    </row>
    <row r="41" spans="1:12" s="369" customFormat="1" ht="24" customHeight="1" x14ac:dyDescent="0.2">
      <c r="A41" s="381"/>
      <c r="B41" s="385"/>
      <c r="C41" s="382" t="s">
        <v>353</v>
      </c>
      <c r="D41" s="385"/>
      <c r="E41" s="383"/>
      <c r="F41" s="548">
        <v>1174</v>
      </c>
      <c r="G41" s="548">
        <v>914</v>
      </c>
      <c r="H41" s="548">
        <v>1251</v>
      </c>
      <c r="I41" s="548">
        <v>991</v>
      </c>
      <c r="J41" s="550">
        <v>1101</v>
      </c>
      <c r="K41" s="549">
        <v>73</v>
      </c>
      <c r="L41" s="380">
        <v>6.6303360581289734</v>
      </c>
    </row>
    <row r="42" spans="1:12" s="110" customFormat="1" ht="15" customHeight="1" x14ac:dyDescent="0.2">
      <c r="A42" s="381"/>
      <c r="B42" s="384" t="s">
        <v>113</v>
      </c>
      <c r="C42" s="384" t="s">
        <v>354</v>
      </c>
      <c r="D42" s="385"/>
      <c r="E42" s="383"/>
      <c r="F42" s="548">
        <v>1546</v>
      </c>
      <c r="G42" s="548">
        <v>1109</v>
      </c>
      <c r="H42" s="548">
        <v>1732</v>
      </c>
      <c r="I42" s="548">
        <v>1555</v>
      </c>
      <c r="J42" s="548">
        <v>1605</v>
      </c>
      <c r="K42" s="549">
        <v>-59</v>
      </c>
      <c r="L42" s="380">
        <v>-3.67601246105919</v>
      </c>
    </row>
    <row r="43" spans="1:12" s="110" customFormat="1" ht="15" customHeight="1" x14ac:dyDescent="0.2">
      <c r="A43" s="381"/>
      <c r="B43" s="385"/>
      <c r="C43" s="382" t="s">
        <v>353</v>
      </c>
      <c r="D43" s="385"/>
      <c r="E43" s="383"/>
      <c r="F43" s="548">
        <v>687</v>
      </c>
      <c r="G43" s="548">
        <v>564</v>
      </c>
      <c r="H43" s="548">
        <v>810</v>
      </c>
      <c r="I43" s="548">
        <v>737</v>
      </c>
      <c r="J43" s="548">
        <v>717</v>
      </c>
      <c r="K43" s="549">
        <v>-30</v>
      </c>
      <c r="L43" s="380">
        <v>-4.1841004184100417</v>
      </c>
    </row>
    <row r="44" spans="1:12" s="110" customFormat="1" ht="15" customHeight="1" x14ac:dyDescent="0.2">
      <c r="A44" s="381"/>
      <c r="B44" s="384"/>
      <c r="C44" s="366" t="s">
        <v>109</v>
      </c>
      <c r="D44" s="385"/>
      <c r="E44" s="383"/>
      <c r="F44" s="548">
        <v>5076</v>
      </c>
      <c r="G44" s="548">
        <v>3832</v>
      </c>
      <c r="H44" s="548">
        <v>4629</v>
      </c>
      <c r="I44" s="548">
        <v>4240</v>
      </c>
      <c r="J44" s="550">
        <v>5054</v>
      </c>
      <c r="K44" s="549">
        <v>22</v>
      </c>
      <c r="L44" s="380">
        <v>0.43529877324891175</v>
      </c>
    </row>
    <row r="45" spans="1:12" s="110" customFormat="1" ht="15" customHeight="1" x14ac:dyDescent="0.2">
      <c r="A45" s="381"/>
      <c r="B45" s="385"/>
      <c r="C45" s="382" t="s">
        <v>353</v>
      </c>
      <c r="D45" s="385"/>
      <c r="E45" s="383"/>
      <c r="F45" s="548">
        <v>1438</v>
      </c>
      <c r="G45" s="548">
        <v>1246</v>
      </c>
      <c r="H45" s="548">
        <v>1495</v>
      </c>
      <c r="I45" s="548">
        <v>1312</v>
      </c>
      <c r="J45" s="548">
        <v>1506</v>
      </c>
      <c r="K45" s="549">
        <v>-68</v>
      </c>
      <c r="L45" s="380">
        <v>-4.5152722443559101</v>
      </c>
    </row>
    <row r="46" spans="1:12" s="110" customFormat="1" ht="15" customHeight="1" x14ac:dyDescent="0.2">
      <c r="A46" s="381"/>
      <c r="B46" s="384"/>
      <c r="C46" s="366" t="s">
        <v>110</v>
      </c>
      <c r="D46" s="385"/>
      <c r="E46" s="383"/>
      <c r="F46" s="548">
        <v>873</v>
      </c>
      <c r="G46" s="548">
        <v>537</v>
      </c>
      <c r="H46" s="548">
        <v>593</v>
      </c>
      <c r="I46" s="548">
        <v>556</v>
      </c>
      <c r="J46" s="548">
        <v>751</v>
      </c>
      <c r="K46" s="549">
        <v>122</v>
      </c>
      <c r="L46" s="380">
        <v>16.245006657789613</v>
      </c>
    </row>
    <row r="47" spans="1:12" s="110" customFormat="1" ht="15" customHeight="1" x14ac:dyDescent="0.2">
      <c r="A47" s="381"/>
      <c r="B47" s="385"/>
      <c r="C47" s="382" t="s">
        <v>353</v>
      </c>
      <c r="D47" s="385"/>
      <c r="E47" s="383"/>
      <c r="F47" s="548">
        <v>216</v>
      </c>
      <c r="G47" s="548">
        <v>135</v>
      </c>
      <c r="H47" s="548">
        <v>177</v>
      </c>
      <c r="I47" s="548">
        <v>177</v>
      </c>
      <c r="J47" s="550">
        <v>170</v>
      </c>
      <c r="K47" s="549">
        <v>46</v>
      </c>
      <c r="L47" s="380">
        <v>27.058823529411764</v>
      </c>
    </row>
    <row r="48" spans="1:12" s="110" customFormat="1" ht="15" customHeight="1" x14ac:dyDescent="0.2">
      <c r="A48" s="381"/>
      <c r="B48" s="385"/>
      <c r="C48" s="366" t="s">
        <v>111</v>
      </c>
      <c r="D48" s="386"/>
      <c r="E48" s="387"/>
      <c r="F48" s="548">
        <v>130</v>
      </c>
      <c r="G48" s="548">
        <v>67</v>
      </c>
      <c r="H48" s="548">
        <v>104</v>
      </c>
      <c r="I48" s="548">
        <v>83</v>
      </c>
      <c r="J48" s="548">
        <v>187</v>
      </c>
      <c r="K48" s="549">
        <v>-57</v>
      </c>
      <c r="L48" s="380">
        <v>-30.481283422459892</v>
      </c>
    </row>
    <row r="49" spans="1:12" s="110" customFormat="1" ht="15" customHeight="1" x14ac:dyDescent="0.2">
      <c r="A49" s="381"/>
      <c r="B49" s="385"/>
      <c r="C49" s="382" t="s">
        <v>353</v>
      </c>
      <c r="D49" s="385"/>
      <c r="E49" s="383"/>
      <c r="F49" s="548">
        <v>28</v>
      </c>
      <c r="G49" s="548">
        <v>22</v>
      </c>
      <c r="H49" s="548">
        <v>39</v>
      </c>
      <c r="I49" s="548">
        <v>19</v>
      </c>
      <c r="J49" s="548">
        <v>28</v>
      </c>
      <c r="K49" s="549">
        <v>0</v>
      </c>
      <c r="L49" s="380">
        <v>0</v>
      </c>
    </row>
    <row r="50" spans="1:12" s="110" customFormat="1" ht="15" customHeight="1" x14ac:dyDescent="0.2">
      <c r="A50" s="381"/>
      <c r="B50" s="384" t="s">
        <v>113</v>
      </c>
      <c r="C50" s="382" t="s">
        <v>181</v>
      </c>
      <c r="D50" s="385"/>
      <c r="E50" s="383"/>
      <c r="F50" s="548">
        <v>5009</v>
      </c>
      <c r="G50" s="548">
        <v>3319</v>
      </c>
      <c r="H50" s="548">
        <v>4566</v>
      </c>
      <c r="I50" s="548">
        <v>4431</v>
      </c>
      <c r="J50" s="550">
        <v>5196</v>
      </c>
      <c r="K50" s="549">
        <v>-187</v>
      </c>
      <c r="L50" s="380">
        <v>-3.598922247882987</v>
      </c>
    </row>
    <row r="51" spans="1:12" s="110" customFormat="1" ht="15" customHeight="1" x14ac:dyDescent="0.2">
      <c r="A51" s="381"/>
      <c r="B51" s="385"/>
      <c r="C51" s="382" t="s">
        <v>353</v>
      </c>
      <c r="D51" s="385"/>
      <c r="E51" s="383"/>
      <c r="F51" s="548">
        <v>1324</v>
      </c>
      <c r="G51" s="548">
        <v>953</v>
      </c>
      <c r="H51" s="548">
        <v>1450</v>
      </c>
      <c r="I51" s="548">
        <v>1445</v>
      </c>
      <c r="J51" s="548">
        <v>1486</v>
      </c>
      <c r="K51" s="549">
        <v>-162</v>
      </c>
      <c r="L51" s="380">
        <v>-10.901749663526244</v>
      </c>
    </row>
    <row r="52" spans="1:12" s="110" customFormat="1" ht="15" customHeight="1" x14ac:dyDescent="0.2">
      <c r="A52" s="381"/>
      <c r="B52" s="384"/>
      <c r="C52" s="382" t="s">
        <v>182</v>
      </c>
      <c r="D52" s="385"/>
      <c r="E52" s="383"/>
      <c r="F52" s="548">
        <v>2616</v>
      </c>
      <c r="G52" s="548">
        <v>2226</v>
      </c>
      <c r="H52" s="548">
        <v>2492</v>
      </c>
      <c r="I52" s="548">
        <v>2003</v>
      </c>
      <c r="J52" s="548">
        <v>2401</v>
      </c>
      <c r="K52" s="549">
        <v>215</v>
      </c>
      <c r="L52" s="380">
        <v>8.9546022490628907</v>
      </c>
    </row>
    <row r="53" spans="1:12" s="269" customFormat="1" ht="11.25" customHeight="1" x14ac:dyDescent="0.2">
      <c r="A53" s="381"/>
      <c r="B53" s="385"/>
      <c r="C53" s="382" t="s">
        <v>353</v>
      </c>
      <c r="D53" s="385"/>
      <c r="E53" s="383"/>
      <c r="F53" s="548">
        <v>1045</v>
      </c>
      <c r="G53" s="548">
        <v>1014</v>
      </c>
      <c r="H53" s="548">
        <v>1071</v>
      </c>
      <c r="I53" s="548">
        <v>800</v>
      </c>
      <c r="J53" s="550">
        <v>935</v>
      </c>
      <c r="K53" s="549">
        <v>110</v>
      </c>
      <c r="L53" s="380">
        <v>11.764705882352942</v>
      </c>
    </row>
    <row r="54" spans="1:12" s="151" customFormat="1" ht="12.75" customHeight="1" x14ac:dyDescent="0.2">
      <c r="A54" s="381"/>
      <c r="B54" s="384" t="s">
        <v>113</v>
      </c>
      <c r="C54" s="384" t="s">
        <v>116</v>
      </c>
      <c r="D54" s="385"/>
      <c r="E54" s="383"/>
      <c r="F54" s="548">
        <v>6170</v>
      </c>
      <c r="G54" s="548">
        <v>4293</v>
      </c>
      <c r="H54" s="548">
        <v>5633</v>
      </c>
      <c r="I54" s="548">
        <v>5107</v>
      </c>
      <c r="J54" s="548">
        <v>6040</v>
      </c>
      <c r="K54" s="549">
        <v>130</v>
      </c>
      <c r="L54" s="380">
        <v>2.1523178807947021</v>
      </c>
    </row>
    <row r="55" spans="1:12" ht="11.25" x14ac:dyDescent="0.2">
      <c r="A55" s="381"/>
      <c r="B55" s="385"/>
      <c r="C55" s="382" t="s">
        <v>353</v>
      </c>
      <c r="D55" s="385"/>
      <c r="E55" s="383"/>
      <c r="F55" s="548">
        <v>1849</v>
      </c>
      <c r="G55" s="548">
        <v>1422</v>
      </c>
      <c r="H55" s="548">
        <v>1984</v>
      </c>
      <c r="I55" s="548">
        <v>1774</v>
      </c>
      <c r="J55" s="548">
        <v>1862</v>
      </c>
      <c r="K55" s="549">
        <v>-13</v>
      </c>
      <c r="L55" s="380">
        <v>-0.69817400644468308</v>
      </c>
    </row>
    <row r="56" spans="1:12" ht="14.25" customHeight="1" x14ac:dyDescent="0.2">
      <c r="A56" s="381"/>
      <c r="B56" s="385"/>
      <c r="C56" s="384" t="s">
        <v>117</v>
      </c>
      <c r="D56" s="385"/>
      <c r="E56" s="383"/>
      <c r="F56" s="548">
        <v>1449</v>
      </c>
      <c r="G56" s="548">
        <v>1241</v>
      </c>
      <c r="H56" s="548">
        <v>1423</v>
      </c>
      <c r="I56" s="548">
        <v>1325</v>
      </c>
      <c r="J56" s="548">
        <v>1555</v>
      </c>
      <c r="K56" s="549">
        <v>-106</v>
      </c>
      <c r="L56" s="380">
        <v>-6.816720257234727</v>
      </c>
    </row>
    <row r="57" spans="1:12" ht="18.75" customHeight="1" x14ac:dyDescent="0.2">
      <c r="A57" s="388"/>
      <c r="B57" s="389"/>
      <c r="C57" s="390" t="s">
        <v>353</v>
      </c>
      <c r="D57" s="389"/>
      <c r="E57" s="391"/>
      <c r="F57" s="551">
        <v>518</v>
      </c>
      <c r="G57" s="552">
        <v>541</v>
      </c>
      <c r="H57" s="552">
        <v>536</v>
      </c>
      <c r="I57" s="552">
        <v>470</v>
      </c>
      <c r="J57" s="552">
        <v>559</v>
      </c>
      <c r="K57" s="553">
        <f t="shared" ref="K57" si="0">IF(OR(F57=".",J57=".")=TRUE,".",IF(OR(F57="*",J57="*")=TRUE,"*",IF(AND(F57="-",J57="-")=TRUE,"-",IF(AND(ISNUMBER(J57),ISNUMBER(F57))=TRUE,IF(F57-J57=0,0,F57-J57),IF(ISNUMBER(F57)=TRUE,F57,-J57)))))</f>
        <v>-41</v>
      </c>
      <c r="L57" s="392">
        <f t="shared" ref="L57" si="1">IF(K57 =".",".",IF(K57 ="*","*",IF(K57="-","-",IF(K57=0,0,IF(OR(J57="-",J57=".",F57="-",F57=".")=TRUE,"X",IF(J57=0,"0,0",IF(ABS(K57*100/J57)&gt;250,".X",(K57*100/J57))))))))</f>
        <v>-7.3345259391771016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7871</v>
      </c>
      <c r="E11" s="114">
        <v>5850</v>
      </c>
      <c r="F11" s="114">
        <v>9815</v>
      </c>
      <c r="G11" s="114">
        <v>6644</v>
      </c>
      <c r="H11" s="140">
        <v>7858</v>
      </c>
      <c r="I11" s="115">
        <v>13</v>
      </c>
      <c r="J11" s="116">
        <v>0.16543649783659964</v>
      </c>
    </row>
    <row r="12" spans="1:15" s="110" customFormat="1" ht="24.95" customHeight="1" x14ac:dyDescent="0.2">
      <c r="A12" s="193" t="s">
        <v>132</v>
      </c>
      <c r="B12" s="194" t="s">
        <v>133</v>
      </c>
      <c r="C12" s="113">
        <v>0.9782746792021344</v>
      </c>
      <c r="D12" s="115">
        <v>77</v>
      </c>
      <c r="E12" s="114">
        <v>49</v>
      </c>
      <c r="F12" s="114">
        <v>81</v>
      </c>
      <c r="G12" s="114">
        <v>47</v>
      </c>
      <c r="H12" s="140">
        <v>77</v>
      </c>
      <c r="I12" s="115">
        <v>0</v>
      </c>
      <c r="J12" s="116">
        <v>0</v>
      </c>
    </row>
    <row r="13" spans="1:15" s="110" customFormat="1" ht="24.95" customHeight="1" x14ac:dyDescent="0.2">
      <c r="A13" s="193" t="s">
        <v>134</v>
      </c>
      <c r="B13" s="199" t="s">
        <v>214</v>
      </c>
      <c r="C13" s="113">
        <v>1.2704865963664083</v>
      </c>
      <c r="D13" s="115">
        <v>100</v>
      </c>
      <c r="E13" s="114">
        <v>48</v>
      </c>
      <c r="F13" s="114">
        <v>105</v>
      </c>
      <c r="G13" s="114">
        <v>49</v>
      </c>
      <c r="H13" s="140">
        <v>58</v>
      </c>
      <c r="I13" s="115">
        <v>42</v>
      </c>
      <c r="J13" s="116">
        <v>72.41379310344827</v>
      </c>
    </row>
    <row r="14" spans="1:15" s="287" customFormat="1" ht="24.95" customHeight="1" x14ac:dyDescent="0.2">
      <c r="A14" s="193" t="s">
        <v>215</v>
      </c>
      <c r="B14" s="199" t="s">
        <v>137</v>
      </c>
      <c r="C14" s="113">
        <v>16.986405793418879</v>
      </c>
      <c r="D14" s="115">
        <v>1337</v>
      </c>
      <c r="E14" s="114">
        <v>928</v>
      </c>
      <c r="F14" s="114">
        <v>1936</v>
      </c>
      <c r="G14" s="114">
        <v>1444</v>
      </c>
      <c r="H14" s="140">
        <v>1877</v>
      </c>
      <c r="I14" s="115">
        <v>-540</v>
      </c>
      <c r="J14" s="116">
        <v>-28.76931273308471</v>
      </c>
      <c r="K14" s="110"/>
      <c r="L14" s="110"/>
      <c r="M14" s="110"/>
      <c r="N14" s="110"/>
      <c r="O14" s="110"/>
    </row>
    <row r="15" spans="1:15" s="110" customFormat="1" ht="24.95" customHeight="1" x14ac:dyDescent="0.2">
      <c r="A15" s="193" t="s">
        <v>216</v>
      </c>
      <c r="B15" s="199" t="s">
        <v>217</v>
      </c>
      <c r="C15" s="113">
        <v>3.7733451912082328</v>
      </c>
      <c r="D15" s="115">
        <v>297</v>
      </c>
      <c r="E15" s="114">
        <v>232</v>
      </c>
      <c r="F15" s="114">
        <v>419</v>
      </c>
      <c r="G15" s="114">
        <v>340</v>
      </c>
      <c r="H15" s="140">
        <v>532</v>
      </c>
      <c r="I15" s="115">
        <v>-235</v>
      </c>
      <c r="J15" s="116">
        <v>-44.172932330827066</v>
      </c>
    </row>
    <row r="16" spans="1:15" s="287" customFormat="1" ht="24.95" customHeight="1" x14ac:dyDescent="0.2">
      <c r="A16" s="193" t="s">
        <v>218</v>
      </c>
      <c r="B16" s="199" t="s">
        <v>141</v>
      </c>
      <c r="C16" s="113">
        <v>9.6938127302756953</v>
      </c>
      <c r="D16" s="115">
        <v>763</v>
      </c>
      <c r="E16" s="114">
        <v>539</v>
      </c>
      <c r="F16" s="114">
        <v>1153</v>
      </c>
      <c r="G16" s="114">
        <v>819</v>
      </c>
      <c r="H16" s="140">
        <v>1006</v>
      </c>
      <c r="I16" s="115">
        <v>-243</v>
      </c>
      <c r="J16" s="116">
        <v>-24.155069582504971</v>
      </c>
      <c r="K16" s="110"/>
      <c r="L16" s="110"/>
      <c r="M16" s="110"/>
      <c r="N16" s="110"/>
      <c r="O16" s="110"/>
    </row>
    <row r="17" spans="1:15" s="110" customFormat="1" ht="24.95" customHeight="1" x14ac:dyDescent="0.2">
      <c r="A17" s="193" t="s">
        <v>142</v>
      </c>
      <c r="B17" s="199" t="s">
        <v>220</v>
      </c>
      <c r="C17" s="113">
        <v>3.5192478719349509</v>
      </c>
      <c r="D17" s="115">
        <v>277</v>
      </c>
      <c r="E17" s="114">
        <v>157</v>
      </c>
      <c r="F17" s="114">
        <v>364</v>
      </c>
      <c r="G17" s="114">
        <v>285</v>
      </c>
      <c r="H17" s="140">
        <v>339</v>
      </c>
      <c r="I17" s="115">
        <v>-62</v>
      </c>
      <c r="J17" s="116">
        <v>-18.289085545722713</v>
      </c>
    </row>
    <row r="18" spans="1:15" s="287" customFormat="1" ht="24.95" customHeight="1" x14ac:dyDescent="0.2">
      <c r="A18" s="201" t="s">
        <v>144</v>
      </c>
      <c r="B18" s="202" t="s">
        <v>145</v>
      </c>
      <c r="C18" s="113">
        <v>10.278236564604244</v>
      </c>
      <c r="D18" s="115">
        <v>809</v>
      </c>
      <c r="E18" s="114">
        <v>474</v>
      </c>
      <c r="F18" s="114">
        <v>929</v>
      </c>
      <c r="G18" s="114">
        <v>706</v>
      </c>
      <c r="H18" s="140">
        <v>800</v>
      </c>
      <c r="I18" s="115">
        <v>9</v>
      </c>
      <c r="J18" s="116">
        <v>1.125</v>
      </c>
      <c r="K18" s="110"/>
      <c r="L18" s="110"/>
      <c r="M18" s="110"/>
      <c r="N18" s="110"/>
      <c r="O18" s="110"/>
    </row>
    <row r="19" spans="1:15" s="110" customFormat="1" ht="24.95" customHeight="1" x14ac:dyDescent="0.2">
      <c r="A19" s="193" t="s">
        <v>146</v>
      </c>
      <c r="B19" s="199" t="s">
        <v>147</v>
      </c>
      <c r="C19" s="113">
        <v>12.438063778427138</v>
      </c>
      <c r="D19" s="115">
        <v>979</v>
      </c>
      <c r="E19" s="114">
        <v>780</v>
      </c>
      <c r="F19" s="114">
        <v>1302</v>
      </c>
      <c r="G19" s="114">
        <v>874</v>
      </c>
      <c r="H19" s="140">
        <v>1100</v>
      </c>
      <c r="I19" s="115">
        <v>-121</v>
      </c>
      <c r="J19" s="116">
        <v>-11</v>
      </c>
    </row>
    <row r="20" spans="1:15" s="287" customFormat="1" ht="24.95" customHeight="1" x14ac:dyDescent="0.2">
      <c r="A20" s="193" t="s">
        <v>148</v>
      </c>
      <c r="B20" s="199" t="s">
        <v>149</v>
      </c>
      <c r="C20" s="113">
        <v>5.9077626731037984</v>
      </c>
      <c r="D20" s="115">
        <v>465</v>
      </c>
      <c r="E20" s="114">
        <v>468</v>
      </c>
      <c r="F20" s="114">
        <v>585</v>
      </c>
      <c r="G20" s="114">
        <v>489</v>
      </c>
      <c r="H20" s="140">
        <v>595</v>
      </c>
      <c r="I20" s="115">
        <v>-130</v>
      </c>
      <c r="J20" s="116">
        <v>-21.84873949579832</v>
      </c>
      <c r="K20" s="110"/>
      <c r="L20" s="110"/>
      <c r="M20" s="110"/>
      <c r="N20" s="110"/>
      <c r="O20" s="110"/>
    </row>
    <row r="21" spans="1:15" s="110" customFormat="1" ht="24.95" customHeight="1" x14ac:dyDescent="0.2">
      <c r="A21" s="201" t="s">
        <v>150</v>
      </c>
      <c r="B21" s="202" t="s">
        <v>151</v>
      </c>
      <c r="C21" s="113">
        <v>3.0999872951340364</v>
      </c>
      <c r="D21" s="115">
        <v>244</v>
      </c>
      <c r="E21" s="114">
        <v>261</v>
      </c>
      <c r="F21" s="114">
        <v>319</v>
      </c>
      <c r="G21" s="114">
        <v>377</v>
      </c>
      <c r="H21" s="140">
        <v>334</v>
      </c>
      <c r="I21" s="115">
        <v>-90</v>
      </c>
      <c r="J21" s="116">
        <v>-26.946107784431138</v>
      </c>
    </row>
    <row r="22" spans="1:15" s="110" customFormat="1" ht="24.95" customHeight="1" x14ac:dyDescent="0.2">
      <c r="A22" s="201" t="s">
        <v>152</v>
      </c>
      <c r="B22" s="199" t="s">
        <v>153</v>
      </c>
      <c r="C22" s="113">
        <v>0.86393088552915764</v>
      </c>
      <c r="D22" s="115">
        <v>68</v>
      </c>
      <c r="E22" s="114">
        <v>35</v>
      </c>
      <c r="F22" s="114">
        <v>80</v>
      </c>
      <c r="G22" s="114">
        <v>57</v>
      </c>
      <c r="H22" s="140">
        <v>78</v>
      </c>
      <c r="I22" s="115">
        <v>-10</v>
      </c>
      <c r="J22" s="116">
        <v>-12.820512820512821</v>
      </c>
    </row>
    <row r="23" spans="1:15" s="110" customFormat="1" ht="24.95" customHeight="1" x14ac:dyDescent="0.2">
      <c r="A23" s="193" t="s">
        <v>154</v>
      </c>
      <c r="B23" s="199" t="s">
        <v>155</v>
      </c>
      <c r="C23" s="113">
        <v>0.81311142167450134</v>
      </c>
      <c r="D23" s="115">
        <v>64</v>
      </c>
      <c r="E23" s="114">
        <v>121</v>
      </c>
      <c r="F23" s="114">
        <v>99</v>
      </c>
      <c r="G23" s="114">
        <v>30</v>
      </c>
      <c r="H23" s="140">
        <v>68</v>
      </c>
      <c r="I23" s="115">
        <v>-4</v>
      </c>
      <c r="J23" s="116">
        <v>-5.882352941176471</v>
      </c>
    </row>
    <row r="24" spans="1:15" s="110" customFormat="1" ht="24.95" customHeight="1" x14ac:dyDescent="0.2">
      <c r="A24" s="193" t="s">
        <v>156</v>
      </c>
      <c r="B24" s="199" t="s">
        <v>221</v>
      </c>
      <c r="C24" s="113">
        <v>4.2688349637911323</v>
      </c>
      <c r="D24" s="115">
        <v>336</v>
      </c>
      <c r="E24" s="114">
        <v>240</v>
      </c>
      <c r="F24" s="114">
        <v>322</v>
      </c>
      <c r="G24" s="114">
        <v>291</v>
      </c>
      <c r="H24" s="140">
        <v>290</v>
      </c>
      <c r="I24" s="115">
        <v>46</v>
      </c>
      <c r="J24" s="116">
        <v>15.862068965517242</v>
      </c>
    </row>
    <row r="25" spans="1:15" s="110" customFormat="1" ht="24.95" customHeight="1" x14ac:dyDescent="0.2">
      <c r="A25" s="193" t="s">
        <v>222</v>
      </c>
      <c r="B25" s="204" t="s">
        <v>159</v>
      </c>
      <c r="C25" s="113">
        <v>6.4032524456866984</v>
      </c>
      <c r="D25" s="115">
        <v>504</v>
      </c>
      <c r="E25" s="114">
        <v>373</v>
      </c>
      <c r="F25" s="114">
        <v>570</v>
      </c>
      <c r="G25" s="114">
        <v>455</v>
      </c>
      <c r="H25" s="140">
        <v>486</v>
      </c>
      <c r="I25" s="115">
        <v>18</v>
      </c>
      <c r="J25" s="116">
        <v>3.7037037037037037</v>
      </c>
    </row>
    <row r="26" spans="1:15" s="110" customFormat="1" ht="24.95" customHeight="1" x14ac:dyDescent="0.2">
      <c r="A26" s="201">
        <v>782.78300000000002</v>
      </c>
      <c r="B26" s="203" t="s">
        <v>160</v>
      </c>
      <c r="C26" s="113">
        <v>7.0639054757972302</v>
      </c>
      <c r="D26" s="115">
        <v>556</v>
      </c>
      <c r="E26" s="114">
        <v>615</v>
      </c>
      <c r="F26" s="114">
        <v>486</v>
      </c>
      <c r="G26" s="114">
        <v>398</v>
      </c>
      <c r="H26" s="140">
        <v>416</v>
      </c>
      <c r="I26" s="115">
        <v>140</v>
      </c>
      <c r="J26" s="116">
        <v>33.653846153846153</v>
      </c>
    </row>
    <row r="27" spans="1:15" s="110" customFormat="1" ht="24.95" customHeight="1" x14ac:dyDescent="0.2">
      <c r="A27" s="193" t="s">
        <v>161</v>
      </c>
      <c r="B27" s="199" t="s">
        <v>162</v>
      </c>
      <c r="C27" s="113">
        <v>7.2544784652521912</v>
      </c>
      <c r="D27" s="115">
        <v>571</v>
      </c>
      <c r="E27" s="114">
        <v>123</v>
      </c>
      <c r="F27" s="114">
        <v>321</v>
      </c>
      <c r="G27" s="114">
        <v>150</v>
      </c>
      <c r="H27" s="140">
        <v>188</v>
      </c>
      <c r="I27" s="115">
        <v>383</v>
      </c>
      <c r="J27" s="116">
        <v>203.72340425531914</v>
      </c>
    </row>
    <row r="28" spans="1:15" s="110" customFormat="1" ht="24.95" customHeight="1" x14ac:dyDescent="0.2">
      <c r="A28" s="193" t="s">
        <v>163</v>
      </c>
      <c r="B28" s="199" t="s">
        <v>164</v>
      </c>
      <c r="C28" s="113">
        <v>3.5954770677169354</v>
      </c>
      <c r="D28" s="115">
        <v>283</v>
      </c>
      <c r="E28" s="114">
        <v>196</v>
      </c>
      <c r="F28" s="114">
        <v>511</v>
      </c>
      <c r="G28" s="114">
        <v>181</v>
      </c>
      <c r="H28" s="140">
        <v>224</v>
      </c>
      <c r="I28" s="115">
        <v>59</v>
      </c>
      <c r="J28" s="116">
        <v>26.339285714285715</v>
      </c>
    </row>
    <row r="29" spans="1:15" s="110" customFormat="1" ht="24.95" customHeight="1" x14ac:dyDescent="0.2">
      <c r="A29" s="193">
        <v>86</v>
      </c>
      <c r="B29" s="199" t="s">
        <v>165</v>
      </c>
      <c r="C29" s="113">
        <v>5.5901410240121967</v>
      </c>
      <c r="D29" s="115">
        <v>440</v>
      </c>
      <c r="E29" s="114">
        <v>409</v>
      </c>
      <c r="F29" s="114">
        <v>593</v>
      </c>
      <c r="G29" s="114">
        <v>346</v>
      </c>
      <c r="H29" s="140">
        <v>454</v>
      </c>
      <c r="I29" s="115">
        <v>-14</v>
      </c>
      <c r="J29" s="116">
        <v>-3.0837004405286343</v>
      </c>
    </row>
    <row r="30" spans="1:15" s="110" customFormat="1" ht="24.95" customHeight="1" x14ac:dyDescent="0.2">
      <c r="A30" s="193">
        <v>87.88</v>
      </c>
      <c r="B30" s="204" t="s">
        <v>166</v>
      </c>
      <c r="C30" s="113">
        <v>9.7065175962393599</v>
      </c>
      <c r="D30" s="115">
        <v>764</v>
      </c>
      <c r="E30" s="114">
        <v>450</v>
      </c>
      <c r="F30" s="114">
        <v>1219</v>
      </c>
      <c r="G30" s="114">
        <v>483</v>
      </c>
      <c r="H30" s="140">
        <v>528</v>
      </c>
      <c r="I30" s="115">
        <v>236</v>
      </c>
      <c r="J30" s="116">
        <v>44.696969696969695</v>
      </c>
    </row>
    <row r="31" spans="1:15" s="110" customFormat="1" ht="24.95" customHeight="1" x14ac:dyDescent="0.2">
      <c r="A31" s="193" t="s">
        <v>167</v>
      </c>
      <c r="B31" s="199" t="s">
        <v>168</v>
      </c>
      <c r="C31" s="113">
        <v>3.4811332740439589</v>
      </c>
      <c r="D31" s="115">
        <v>274</v>
      </c>
      <c r="E31" s="114">
        <v>280</v>
      </c>
      <c r="F31" s="114">
        <v>357</v>
      </c>
      <c r="G31" s="114">
        <v>267</v>
      </c>
      <c r="H31" s="140">
        <v>284</v>
      </c>
      <c r="I31" s="115">
        <v>-10</v>
      </c>
      <c r="J31" s="116">
        <v>-3.5211267605633805</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0.9782746792021344</v>
      </c>
      <c r="D34" s="115">
        <v>77</v>
      </c>
      <c r="E34" s="114">
        <v>49</v>
      </c>
      <c r="F34" s="114">
        <v>81</v>
      </c>
      <c r="G34" s="114">
        <v>47</v>
      </c>
      <c r="H34" s="140">
        <v>77</v>
      </c>
      <c r="I34" s="115">
        <v>0</v>
      </c>
      <c r="J34" s="116">
        <v>0</v>
      </c>
    </row>
    <row r="35" spans="1:10" s="110" customFormat="1" ht="24.95" customHeight="1" x14ac:dyDescent="0.2">
      <c r="A35" s="292" t="s">
        <v>171</v>
      </c>
      <c r="B35" s="293" t="s">
        <v>172</v>
      </c>
      <c r="C35" s="113">
        <v>28.535128954389531</v>
      </c>
      <c r="D35" s="115">
        <v>2246</v>
      </c>
      <c r="E35" s="114">
        <v>1450</v>
      </c>
      <c r="F35" s="114">
        <v>2970</v>
      </c>
      <c r="G35" s="114">
        <v>2199</v>
      </c>
      <c r="H35" s="140">
        <v>2735</v>
      </c>
      <c r="I35" s="115">
        <v>-489</v>
      </c>
      <c r="J35" s="116">
        <v>-17.879341864716636</v>
      </c>
    </row>
    <row r="36" spans="1:10" s="110" customFormat="1" ht="24.95" customHeight="1" x14ac:dyDescent="0.2">
      <c r="A36" s="294" t="s">
        <v>173</v>
      </c>
      <c r="B36" s="295" t="s">
        <v>174</v>
      </c>
      <c r="C36" s="125">
        <v>70.486596366408335</v>
      </c>
      <c r="D36" s="143">
        <v>5548</v>
      </c>
      <c r="E36" s="144">
        <v>4351</v>
      </c>
      <c r="F36" s="144">
        <v>6764</v>
      </c>
      <c r="G36" s="144">
        <v>4398</v>
      </c>
      <c r="H36" s="145">
        <v>5045</v>
      </c>
      <c r="I36" s="143">
        <v>503</v>
      </c>
      <c r="J36" s="146">
        <v>9.9702675916749257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7871</v>
      </c>
      <c r="F11" s="264">
        <v>5850</v>
      </c>
      <c r="G11" s="264">
        <v>9815</v>
      </c>
      <c r="H11" s="264">
        <v>6644</v>
      </c>
      <c r="I11" s="265">
        <v>7858</v>
      </c>
      <c r="J11" s="263">
        <v>13</v>
      </c>
      <c r="K11" s="266">
        <v>0.16543649783659964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26.819972049294879</v>
      </c>
      <c r="E13" s="115">
        <v>2111</v>
      </c>
      <c r="F13" s="114">
        <v>1623</v>
      </c>
      <c r="G13" s="114">
        <v>2456</v>
      </c>
      <c r="H13" s="114">
        <v>1969</v>
      </c>
      <c r="I13" s="140">
        <v>2224</v>
      </c>
      <c r="J13" s="115">
        <v>-113</v>
      </c>
      <c r="K13" s="116">
        <v>-5.0809352517985609</v>
      </c>
    </row>
    <row r="14" spans="1:15" ht="15.95" customHeight="1" x14ac:dyDescent="0.2">
      <c r="A14" s="306" t="s">
        <v>230</v>
      </c>
      <c r="B14" s="307"/>
      <c r="C14" s="308"/>
      <c r="D14" s="113">
        <v>57.006733578960741</v>
      </c>
      <c r="E14" s="115">
        <v>4487</v>
      </c>
      <c r="F14" s="114">
        <v>3271</v>
      </c>
      <c r="G14" s="114">
        <v>6033</v>
      </c>
      <c r="H14" s="114">
        <v>3696</v>
      </c>
      <c r="I14" s="140">
        <v>4381</v>
      </c>
      <c r="J14" s="115">
        <v>106</v>
      </c>
      <c r="K14" s="116">
        <v>2.4195389180552387</v>
      </c>
    </row>
    <row r="15" spans="1:15" ht="15.95" customHeight="1" x14ac:dyDescent="0.2">
      <c r="A15" s="306" t="s">
        <v>231</v>
      </c>
      <c r="B15" s="307"/>
      <c r="C15" s="308"/>
      <c r="D15" s="113">
        <v>7.6102147122347858</v>
      </c>
      <c r="E15" s="115">
        <v>599</v>
      </c>
      <c r="F15" s="114">
        <v>515</v>
      </c>
      <c r="G15" s="114">
        <v>626</v>
      </c>
      <c r="H15" s="114">
        <v>540</v>
      </c>
      <c r="I15" s="140">
        <v>656</v>
      </c>
      <c r="J15" s="115">
        <v>-57</v>
      </c>
      <c r="K15" s="116">
        <v>-8.6890243902439028</v>
      </c>
    </row>
    <row r="16" spans="1:15" ht="15.95" customHeight="1" x14ac:dyDescent="0.2">
      <c r="A16" s="306" t="s">
        <v>232</v>
      </c>
      <c r="B16" s="307"/>
      <c r="C16" s="308"/>
      <c r="D16" s="113">
        <v>8.3979164019819592</v>
      </c>
      <c r="E16" s="115">
        <v>661</v>
      </c>
      <c r="F16" s="114">
        <v>426</v>
      </c>
      <c r="G16" s="114">
        <v>658</v>
      </c>
      <c r="H16" s="114">
        <v>426</v>
      </c>
      <c r="I16" s="140">
        <v>585</v>
      </c>
      <c r="J16" s="115">
        <v>76</v>
      </c>
      <c r="K16" s="116">
        <v>12.991452991452991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0.69876762800152459</v>
      </c>
      <c r="E18" s="115">
        <v>55</v>
      </c>
      <c r="F18" s="114">
        <v>44</v>
      </c>
      <c r="G18" s="114">
        <v>86</v>
      </c>
      <c r="H18" s="114">
        <v>45</v>
      </c>
      <c r="I18" s="140">
        <v>69</v>
      </c>
      <c r="J18" s="115">
        <v>-14</v>
      </c>
      <c r="K18" s="116">
        <v>-20.289855072463769</v>
      </c>
    </row>
    <row r="19" spans="1:11" ht="14.1" customHeight="1" x14ac:dyDescent="0.2">
      <c r="A19" s="306" t="s">
        <v>235</v>
      </c>
      <c r="B19" s="307" t="s">
        <v>236</v>
      </c>
      <c r="C19" s="308"/>
      <c r="D19" s="113">
        <v>0.25409731927328166</v>
      </c>
      <c r="E19" s="115">
        <v>20</v>
      </c>
      <c r="F19" s="114">
        <v>11</v>
      </c>
      <c r="G19" s="114">
        <v>29</v>
      </c>
      <c r="H19" s="114">
        <v>19</v>
      </c>
      <c r="I19" s="140">
        <v>13</v>
      </c>
      <c r="J19" s="115">
        <v>7</v>
      </c>
      <c r="K19" s="116">
        <v>53.846153846153847</v>
      </c>
    </row>
    <row r="20" spans="1:11" ht="14.1" customHeight="1" x14ac:dyDescent="0.2">
      <c r="A20" s="306">
        <v>12</v>
      </c>
      <c r="B20" s="307" t="s">
        <v>237</v>
      </c>
      <c r="C20" s="308"/>
      <c r="D20" s="113">
        <v>1.3086011942574005</v>
      </c>
      <c r="E20" s="115">
        <v>103</v>
      </c>
      <c r="F20" s="114">
        <v>47</v>
      </c>
      <c r="G20" s="114">
        <v>123</v>
      </c>
      <c r="H20" s="114">
        <v>106</v>
      </c>
      <c r="I20" s="140">
        <v>100</v>
      </c>
      <c r="J20" s="115">
        <v>3</v>
      </c>
      <c r="K20" s="116">
        <v>3</v>
      </c>
    </row>
    <row r="21" spans="1:11" ht="14.1" customHeight="1" x14ac:dyDescent="0.2">
      <c r="A21" s="306">
        <v>21</v>
      </c>
      <c r="B21" s="307" t="s">
        <v>238</v>
      </c>
      <c r="C21" s="308"/>
      <c r="D21" s="113">
        <v>0.48278490661923518</v>
      </c>
      <c r="E21" s="115">
        <v>38</v>
      </c>
      <c r="F21" s="114">
        <v>15</v>
      </c>
      <c r="G21" s="114">
        <v>32</v>
      </c>
      <c r="H21" s="114">
        <v>37</v>
      </c>
      <c r="I21" s="140">
        <v>36</v>
      </c>
      <c r="J21" s="115">
        <v>2</v>
      </c>
      <c r="K21" s="116">
        <v>5.5555555555555554</v>
      </c>
    </row>
    <row r="22" spans="1:11" ht="14.1" customHeight="1" x14ac:dyDescent="0.2">
      <c r="A22" s="306">
        <v>22</v>
      </c>
      <c r="B22" s="307" t="s">
        <v>239</v>
      </c>
      <c r="C22" s="308"/>
      <c r="D22" s="113">
        <v>2.4393342650235041</v>
      </c>
      <c r="E22" s="115">
        <v>192</v>
      </c>
      <c r="F22" s="114">
        <v>135</v>
      </c>
      <c r="G22" s="114">
        <v>253</v>
      </c>
      <c r="H22" s="114">
        <v>187</v>
      </c>
      <c r="I22" s="140">
        <v>218</v>
      </c>
      <c r="J22" s="115">
        <v>-26</v>
      </c>
      <c r="K22" s="116">
        <v>-11.926605504587156</v>
      </c>
    </row>
    <row r="23" spans="1:11" ht="14.1" customHeight="1" x14ac:dyDescent="0.2">
      <c r="A23" s="306">
        <v>23</v>
      </c>
      <c r="B23" s="307" t="s">
        <v>240</v>
      </c>
      <c r="C23" s="308"/>
      <c r="D23" s="113">
        <v>0.68606276203786054</v>
      </c>
      <c r="E23" s="115">
        <v>54</v>
      </c>
      <c r="F23" s="114">
        <v>37</v>
      </c>
      <c r="G23" s="114">
        <v>84</v>
      </c>
      <c r="H23" s="114">
        <v>63</v>
      </c>
      <c r="I23" s="140">
        <v>45</v>
      </c>
      <c r="J23" s="115">
        <v>9</v>
      </c>
      <c r="K23" s="116">
        <v>20</v>
      </c>
    </row>
    <row r="24" spans="1:11" ht="14.1" customHeight="1" x14ac:dyDescent="0.2">
      <c r="A24" s="306">
        <v>24</v>
      </c>
      <c r="B24" s="307" t="s">
        <v>241</v>
      </c>
      <c r="C24" s="308"/>
      <c r="D24" s="113">
        <v>5.1708804472112817</v>
      </c>
      <c r="E24" s="115">
        <v>407</v>
      </c>
      <c r="F24" s="114">
        <v>271</v>
      </c>
      <c r="G24" s="114">
        <v>523</v>
      </c>
      <c r="H24" s="114">
        <v>384</v>
      </c>
      <c r="I24" s="140">
        <v>470</v>
      </c>
      <c r="J24" s="115">
        <v>-63</v>
      </c>
      <c r="K24" s="116">
        <v>-13.404255319148936</v>
      </c>
    </row>
    <row r="25" spans="1:11" ht="14.1" customHeight="1" x14ac:dyDescent="0.2">
      <c r="A25" s="306">
        <v>25</v>
      </c>
      <c r="B25" s="307" t="s">
        <v>242</v>
      </c>
      <c r="C25" s="308"/>
      <c r="D25" s="113">
        <v>7.2290687333248638</v>
      </c>
      <c r="E25" s="115">
        <v>569</v>
      </c>
      <c r="F25" s="114">
        <v>305</v>
      </c>
      <c r="G25" s="114">
        <v>718</v>
      </c>
      <c r="H25" s="114">
        <v>413</v>
      </c>
      <c r="I25" s="140">
        <v>496</v>
      </c>
      <c r="J25" s="115">
        <v>73</v>
      </c>
      <c r="K25" s="116">
        <v>14.71774193548387</v>
      </c>
    </row>
    <row r="26" spans="1:11" ht="14.1" customHeight="1" x14ac:dyDescent="0.2">
      <c r="A26" s="306">
        <v>26</v>
      </c>
      <c r="B26" s="307" t="s">
        <v>243</v>
      </c>
      <c r="C26" s="308"/>
      <c r="D26" s="113">
        <v>2.6934315842967855</v>
      </c>
      <c r="E26" s="115">
        <v>212</v>
      </c>
      <c r="F26" s="114">
        <v>134</v>
      </c>
      <c r="G26" s="114">
        <v>388</v>
      </c>
      <c r="H26" s="114">
        <v>144</v>
      </c>
      <c r="I26" s="140">
        <v>239</v>
      </c>
      <c r="J26" s="115">
        <v>-27</v>
      </c>
      <c r="K26" s="116">
        <v>-11.297071129707113</v>
      </c>
    </row>
    <row r="27" spans="1:11" ht="14.1" customHeight="1" x14ac:dyDescent="0.2">
      <c r="A27" s="306">
        <v>27</v>
      </c>
      <c r="B27" s="307" t="s">
        <v>244</v>
      </c>
      <c r="C27" s="308"/>
      <c r="D27" s="113">
        <v>2.0200736882225891</v>
      </c>
      <c r="E27" s="115">
        <v>159</v>
      </c>
      <c r="F27" s="114">
        <v>118</v>
      </c>
      <c r="G27" s="114">
        <v>165</v>
      </c>
      <c r="H27" s="114">
        <v>138</v>
      </c>
      <c r="I27" s="140">
        <v>185</v>
      </c>
      <c r="J27" s="115">
        <v>-26</v>
      </c>
      <c r="K27" s="116">
        <v>-14.054054054054054</v>
      </c>
    </row>
    <row r="28" spans="1:11" ht="14.1" customHeight="1" x14ac:dyDescent="0.2">
      <c r="A28" s="306">
        <v>28</v>
      </c>
      <c r="B28" s="307" t="s">
        <v>245</v>
      </c>
      <c r="C28" s="308"/>
      <c r="D28" s="113">
        <v>1.0672087409477831</v>
      </c>
      <c r="E28" s="115">
        <v>84</v>
      </c>
      <c r="F28" s="114">
        <v>83</v>
      </c>
      <c r="G28" s="114">
        <v>126</v>
      </c>
      <c r="H28" s="114">
        <v>109</v>
      </c>
      <c r="I28" s="140">
        <v>206</v>
      </c>
      <c r="J28" s="115">
        <v>-122</v>
      </c>
      <c r="K28" s="116">
        <v>-59.223300970873787</v>
      </c>
    </row>
    <row r="29" spans="1:11" ht="14.1" customHeight="1" x14ac:dyDescent="0.2">
      <c r="A29" s="306">
        <v>29</v>
      </c>
      <c r="B29" s="307" t="s">
        <v>246</v>
      </c>
      <c r="C29" s="308"/>
      <c r="D29" s="113">
        <v>2.5282683267691528</v>
      </c>
      <c r="E29" s="115">
        <v>199</v>
      </c>
      <c r="F29" s="114">
        <v>176</v>
      </c>
      <c r="G29" s="114">
        <v>256</v>
      </c>
      <c r="H29" s="114">
        <v>237</v>
      </c>
      <c r="I29" s="140">
        <v>235</v>
      </c>
      <c r="J29" s="115">
        <v>-36</v>
      </c>
      <c r="K29" s="116">
        <v>-15.319148936170214</v>
      </c>
    </row>
    <row r="30" spans="1:11" ht="14.1" customHeight="1" x14ac:dyDescent="0.2">
      <c r="A30" s="306" t="s">
        <v>247</v>
      </c>
      <c r="B30" s="307" t="s">
        <v>248</v>
      </c>
      <c r="C30" s="308"/>
      <c r="D30" s="113" t="s">
        <v>514</v>
      </c>
      <c r="E30" s="115" t="s">
        <v>514</v>
      </c>
      <c r="F30" s="114">
        <v>45</v>
      </c>
      <c r="G30" s="114" t="s">
        <v>514</v>
      </c>
      <c r="H30" s="114" t="s">
        <v>514</v>
      </c>
      <c r="I30" s="140">
        <v>70</v>
      </c>
      <c r="J30" s="115" t="s">
        <v>514</v>
      </c>
      <c r="K30" s="116" t="s">
        <v>514</v>
      </c>
    </row>
    <row r="31" spans="1:11" ht="14.1" customHeight="1" x14ac:dyDescent="0.2">
      <c r="A31" s="306" t="s">
        <v>249</v>
      </c>
      <c r="B31" s="307" t="s">
        <v>250</v>
      </c>
      <c r="C31" s="308"/>
      <c r="D31" s="113">
        <v>1.537288781603354</v>
      </c>
      <c r="E31" s="115">
        <v>121</v>
      </c>
      <c r="F31" s="114">
        <v>128</v>
      </c>
      <c r="G31" s="114">
        <v>161</v>
      </c>
      <c r="H31" s="114">
        <v>163</v>
      </c>
      <c r="I31" s="140">
        <v>160</v>
      </c>
      <c r="J31" s="115">
        <v>-39</v>
      </c>
      <c r="K31" s="116">
        <v>-24.375</v>
      </c>
    </row>
    <row r="32" spans="1:11" ht="14.1" customHeight="1" x14ac:dyDescent="0.2">
      <c r="A32" s="306">
        <v>31</v>
      </c>
      <c r="B32" s="307" t="s">
        <v>251</v>
      </c>
      <c r="C32" s="308"/>
      <c r="D32" s="113">
        <v>0.63524329818320413</v>
      </c>
      <c r="E32" s="115">
        <v>50</v>
      </c>
      <c r="F32" s="114">
        <v>33</v>
      </c>
      <c r="G32" s="114">
        <v>30</v>
      </c>
      <c r="H32" s="114">
        <v>34</v>
      </c>
      <c r="I32" s="140">
        <v>42</v>
      </c>
      <c r="J32" s="115">
        <v>8</v>
      </c>
      <c r="K32" s="116">
        <v>19.047619047619047</v>
      </c>
    </row>
    <row r="33" spans="1:11" ht="14.1" customHeight="1" x14ac:dyDescent="0.2">
      <c r="A33" s="306">
        <v>32</v>
      </c>
      <c r="B33" s="307" t="s">
        <v>252</v>
      </c>
      <c r="C33" s="308"/>
      <c r="D33" s="113">
        <v>4.8151442002286879</v>
      </c>
      <c r="E33" s="115">
        <v>379</v>
      </c>
      <c r="F33" s="114">
        <v>197</v>
      </c>
      <c r="G33" s="114">
        <v>388</v>
      </c>
      <c r="H33" s="114">
        <v>309</v>
      </c>
      <c r="I33" s="140">
        <v>363</v>
      </c>
      <c r="J33" s="115">
        <v>16</v>
      </c>
      <c r="K33" s="116">
        <v>4.4077134986225897</v>
      </c>
    </row>
    <row r="34" spans="1:11" ht="14.1" customHeight="1" x14ac:dyDescent="0.2">
      <c r="A34" s="306">
        <v>33</v>
      </c>
      <c r="B34" s="307" t="s">
        <v>253</v>
      </c>
      <c r="C34" s="308"/>
      <c r="D34" s="113">
        <v>1.8549104306949562</v>
      </c>
      <c r="E34" s="115">
        <v>146</v>
      </c>
      <c r="F34" s="114">
        <v>72</v>
      </c>
      <c r="G34" s="114">
        <v>187</v>
      </c>
      <c r="H34" s="114">
        <v>161</v>
      </c>
      <c r="I34" s="140">
        <v>164</v>
      </c>
      <c r="J34" s="115">
        <v>-18</v>
      </c>
      <c r="K34" s="116">
        <v>-10.975609756097562</v>
      </c>
    </row>
    <row r="35" spans="1:11" ht="14.1" customHeight="1" x14ac:dyDescent="0.2">
      <c r="A35" s="306">
        <v>34</v>
      </c>
      <c r="B35" s="307" t="s">
        <v>254</v>
      </c>
      <c r="C35" s="308"/>
      <c r="D35" s="113">
        <v>2.4901537288781603</v>
      </c>
      <c r="E35" s="115">
        <v>196</v>
      </c>
      <c r="F35" s="114">
        <v>118</v>
      </c>
      <c r="G35" s="114">
        <v>225</v>
      </c>
      <c r="H35" s="114">
        <v>165</v>
      </c>
      <c r="I35" s="140">
        <v>184</v>
      </c>
      <c r="J35" s="115">
        <v>12</v>
      </c>
      <c r="K35" s="116">
        <v>6.5217391304347823</v>
      </c>
    </row>
    <row r="36" spans="1:11" ht="14.1" customHeight="1" x14ac:dyDescent="0.2">
      <c r="A36" s="306">
        <v>41</v>
      </c>
      <c r="B36" s="307" t="s">
        <v>255</v>
      </c>
      <c r="C36" s="308"/>
      <c r="D36" s="113">
        <v>0.53360437047389153</v>
      </c>
      <c r="E36" s="115">
        <v>42</v>
      </c>
      <c r="F36" s="114">
        <v>24</v>
      </c>
      <c r="G36" s="114">
        <v>46</v>
      </c>
      <c r="H36" s="114">
        <v>57</v>
      </c>
      <c r="I36" s="140">
        <v>49</v>
      </c>
      <c r="J36" s="115">
        <v>-7</v>
      </c>
      <c r="K36" s="116">
        <v>-14.285714285714286</v>
      </c>
    </row>
    <row r="37" spans="1:11" ht="14.1" customHeight="1" x14ac:dyDescent="0.2">
      <c r="A37" s="306">
        <v>42</v>
      </c>
      <c r="B37" s="307" t="s">
        <v>256</v>
      </c>
      <c r="C37" s="308"/>
      <c r="D37" s="113">
        <v>0.20327785541862534</v>
      </c>
      <c r="E37" s="115">
        <v>16</v>
      </c>
      <c r="F37" s="114">
        <v>3</v>
      </c>
      <c r="G37" s="114">
        <v>10</v>
      </c>
      <c r="H37" s="114">
        <v>6</v>
      </c>
      <c r="I37" s="140">
        <v>11</v>
      </c>
      <c r="J37" s="115">
        <v>5</v>
      </c>
      <c r="K37" s="116">
        <v>45.454545454545453</v>
      </c>
    </row>
    <row r="38" spans="1:11" ht="14.1" customHeight="1" x14ac:dyDescent="0.2">
      <c r="A38" s="306">
        <v>43</v>
      </c>
      <c r="B38" s="307" t="s">
        <v>257</v>
      </c>
      <c r="C38" s="308"/>
      <c r="D38" s="113">
        <v>0.9782746792021344</v>
      </c>
      <c r="E38" s="115">
        <v>77</v>
      </c>
      <c r="F38" s="114">
        <v>57</v>
      </c>
      <c r="G38" s="114">
        <v>122</v>
      </c>
      <c r="H38" s="114">
        <v>90</v>
      </c>
      <c r="I38" s="140">
        <v>82</v>
      </c>
      <c r="J38" s="115">
        <v>-5</v>
      </c>
      <c r="K38" s="116">
        <v>-6.0975609756097562</v>
      </c>
    </row>
    <row r="39" spans="1:11" ht="14.1" customHeight="1" x14ac:dyDescent="0.2">
      <c r="A39" s="306">
        <v>51</v>
      </c>
      <c r="B39" s="307" t="s">
        <v>258</v>
      </c>
      <c r="C39" s="308"/>
      <c r="D39" s="113">
        <v>7.5975098462711221</v>
      </c>
      <c r="E39" s="115">
        <v>598</v>
      </c>
      <c r="F39" s="114">
        <v>730</v>
      </c>
      <c r="G39" s="114">
        <v>708</v>
      </c>
      <c r="H39" s="114">
        <v>577</v>
      </c>
      <c r="I39" s="140">
        <v>677</v>
      </c>
      <c r="J39" s="115">
        <v>-79</v>
      </c>
      <c r="K39" s="116">
        <v>-11.669128508124077</v>
      </c>
    </row>
    <row r="40" spans="1:11" ht="14.1" customHeight="1" x14ac:dyDescent="0.2">
      <c r="A40" s="306" t="s">
        <v>259</v>
      </c>
      <c r="B40" s="307" t="s">
        <v>260</v>
      </c>
      <c r="C40" s="308"/>
      <c r="D40" s="113">
        <v>7.1909541354338709</v>
      </c>
      <c r="E40" s="115">
        <v>566</v>
      </c>
      <c r="F40" s="114">
        <v>706</v>
      </c>
      <c r="G40" s="114">
        <v>675</v>
      </c>
      <c r="H40" s="114">
        <v>535</v>
      </c>
      <c r="I40" s="140">
        <v>630</v>
      </c>
      <c r="J40" s="115">
        <v>-64</v>
      </c>
      <c r="K40" s="116">
        <v>-10.158730158730158</v>
      </c>
    </row>
    <row r="41" spans="1:11" ht="14.1" customHeight="1" x14ac:dyDescent="0.2">
      <c r="A41" s="306"/>
      <c r="B41" s="307" t="s">
        <v>261</v>
      </c>
      <c r="C41" s="308"/>
      <c r="D41" s="113">
        <v>6.1618599923770807</v>
      </c>
      <c r="E41" s="115">
        <v>485</v>
      </c>
      <c r="F41" s="114">
        <v>603</v>
      </c>
      <c r="G41" s="114">
        <v>559</v>
      </c>
      <c r="H41" s="114">
        <v>443</v>
      </c>
      <c r="I41" s="140">
        <v>543</v>
      </c>
      <c r="J41" s="115">
        <v>-58</v>
      </c>
      <c r="K41" s="116">
        <v>-10.681399631675875</v>
      </c>
    </row>
    <row r="42" spans="1:11" ht="14.1" customHeight="1" x14ac:dyDescent="0.2">
      <c r="A42" s="306">
        <v>52</v>
      </c>
      <c r="B42" s="307" t="s">
        <v>262</v>
      </c>
      <c r="C42" s="308"/>
      <c r="D42" s="113">
        <v>5.4376826324482277</v>
      </c>
      <c r="E42" s="115">
        <v>428</v>
      </c>
      <c r="F42" s="114">
        <v>327</v>
      </c>
      <c r="G42" s="114">
        <v>451</v>
      </c>
      <c r="H42" s="114">
        <v>394</v>
      </c>
      <c r="I42" s="140">
        <v>543</v>
      </c>
      <c r="J42" s="115">
        <v>-115</v>
      </c>
      <c r="K42" s="116">
        <v>-21.178637200736649</v>
      </c>
    </row>
    <row r="43" spans="1:11" ht="14.1" customHeight="1" x14ac:dyDescent="0.2">
      <c r="A43" s="306" t="s">
        <v>263</v>
      </c>
      <c r="B43" s="307" t="s">
        <v>264</v>
      </c>
      <c r="C43" s="308"/>
      <c r="D43" s="113">
        <v>4.7643247363740313</v>
      </c>
      <c r="E43" s="115">
        <v>375</v>
      </c>
      <c r="F43" s="114">
        <v>292</v>
      </c>
      <c r="G43" s="114">
        <v>411</v>
      </c>
      <c r="H43" s="114">
        <v>341</v>
      </c>
      <c r="I43" s="140">
        <v>505</v>
      </c>
      <c r="J43" s="115">
        <v>-130</v>
      </c>
      <c r="K43" s="116">
        <v>-25.742574257425744</v>
      </c>
    </row>
    <row r="44" spans="1:11" ht="14.1" customHeight="1" x14ac:dyDescent="0.2">
      <c r="A44" s="306">
        <v>53</v>
      </c>
      <c r="B44" s="307" t="s">
        <v>265</v>
      </c>
      <c r="C44" s="308"/>
      <c r="D44" s="113">
        <v>0.40655571083725067</v>
      </c>
      <c r="E44" s="115">
        <v>32</v>
      </c>
      <c r="F44" s="114">
        <v>37</v>
      </c>
      <c r="G44" s="114">
        <v>50</v>
      </c>
      <c r="H44" s="114">
        <v>40</v>
      </c>
      <c r="I44" s="140">
        <v>35</v>
      </c>
      <c r="J44" s="115">
        <v>-3</v>
      </c>
      <c r="K44" s="116">
        <v>-8.5714285714285712</v>
      </c>
    </row>
    <row r="45" spans="1:11" ht="14.1" customHeight="1" x14ac:dyDescent="0.2">
      <c r="A45" s="306" t="s">
        <v>266</v>
      </c>
      <c r="B45" s="307" t="s">
        <v>267</v>
      </c>
      <c r="C45" s="308"/>
      <c r="D45" s="113">
        <v>0.36844111294625842</v>
      </c>
      <c r="E45" s="115">
        <v>29</v>
      </c>
      <c r="F45" s="114">
        <v>37</v>
      </c>
      <c r="G45" s="114">
        <v>49</v>
      </c>
      <c r="H45" s="114">
        <v>37</v>
      </c>
      <c r="I45" s="140">
        <v>34</v>
      </c>
      <c r="J45" s="115">
        <v>-5</v>
      </c>
      <c r="K45" s="116">
        <v>-14.705882352941176</v>
      </c>
    </row>
    <row r="46" spans="1:11" ht="14.1" customHeight="1" x14ac:dyDescent="0.2">
      <c r="A46" s="306">
        <v>54</v>
      </c>
      <c r="B46" s="307" t="s">
        <v>268</v>
      </c>
      <c r="C46" s="308"/>
      <c r="D46" s="113">
        <v>3.8114597890992248</v>
      </c>
      <c r="E46" s="115">
        <v>300</v>
      </c>
      <c r="F46" s="114">
        <v>206</v>
      </c>
      <c r="G46" s="114">
        <v>282</v>
      </c>
      <c r="H46" s="114">
        <v>260</v>
      </c>
      <c r="I46" s="140">
        <v>260</v>
      </c>
      <c r="J46" s="115">
        <v>40</v>
      </c>
      <c r="K46" s="116">
        <v>15.384615384615385</v>
      </c>
    </row>
    <row r="47" spans="1:11" ht="14.1" customHeight="1" x14ac:dyDescent="0.2">
      <c r="A47" s="306">
        <v>61</v>
      </c>
      <c r="B47" s="307" t="s">
        <v>269</v>
      </c>
      <c r="C47" s="308"/>
      <c r="D47" s="113">
        <v>2.7569559141151059</v>
      </c>
      <c r="E47" s="115">
        <v>217</v>
      </c>
      <c r="F47" s="114">
        <v>133</v>
      </c>
      <c r="G47" s="114">
        <v>208</v>
      </c>
      <c r="H47" s="114">
        <v>180</v>
      </c>
      <c r="I47" s="140">
        <v>249</v>
      </c>
      <c r="J47" s="115">
        <v>-32</v>
      </c>
      <c r="K47" s="116">
        <v>-12.85140562248996</v>
      </c>
    </row>
    <row r="48" spans="1:11" ht="14.1" customHeight="1" x14ac:dyDescent="0.2">
      <c r="A48" s="306">
        <v>62</v>
      </c>
      <c r="B48" s="307" t="s">
        <v>270</v>
      </c>
      <c r="C48" s="308"/>
      <c r="D48" s="113">
        <v>5.577436158048533</v>
      </c>
      <c r="E48" s="115">
        <v>439</v>
      </c>
      <c r="F48" s="114">
        <v>429</v>
      </c>
      <c r="G48" s="114">
        <v>623</v>
      </c>
      <c r="H48" s="114">
        <v>469</v>
      </c>
      <c r="I48" s="140">
        <v>521</v>
      </c>
      <c r="J48" s="115">
        <v>-82</v>
      </c>
      <c r="K48" s="116">
        <v>-15.738963531669866</v>
      </c>
    </row>
    <row r="49" spans="1:11" ht="14.1" customHeight="1" x14ac:dyDescent="0.2">
      <c r="A49" s="306">
        <v>63</v>
      </c>
      <c r="B49" s="307" t="s">
        <v>271</v>
      </c>
      <c r="C49" s="308"/>
      <c r="D49" s="113">
        <v>2.2614661415322068</v>
      </c>
      <c r="E49" s="115">
        <v>178</v>
      </c>
      <c r="F49" s="114">
        <v>162</v>
      </c>
      <c r="G49" s="114">
        <v>232</v>
      </c>
      <c r="H49" s="114">
        <v>212</v>
      </c>
      <c r="I49" s="140">
        <v>184</v>
      </c>
      <c r="J49" s="115">
        <v>-6</v>
      </c>
      <c r="K49" s="116">
        <v>-3.2608695652173911</v>
      </c>
    </row>
    <row r="50" spans="1:11" ht="14.1" customHeight="1" x14ac:dyDescent="0.2">
      <c r="A50" s="306" t="s">
        <v>272</v>
      </c>
      <c r="B50" s="307" t="s">
        <v>273</v>
      </c>
      <c r="C50" s="308"/>
      <c r="D50" s="113">
        <v>0.22868758734595351</v>
      </c>
      <c r="E50" s="115">
        <v>18</v>
      </c>
      <c r="F50" s="114">
        <v>20</v>
      </c>
      <c r="G50" s="114">
        <v>35</v>
      </c>
      <c r="H50" s="114">
        <v>21</v>
      </c>
      <c r="I50" s="140">
        <v>29</v>
      </c>
      <c r="J50" s="115">
        <v>-11</v>
      </c>
      <c r="K50" s="116">
        <v>-37.931034482758619</v>
      </c>
    </row>
    <row r="51" spans="1:11" ht="14.1" customHeight="1" x14ac:dyDescent="0.2">
      <c r="A51" s="306" t="s">
        <v>274</v>
      </c>
      <c r="B51" s="307" t="s">
        <v>275</v>
      </c>
      <c r="C51" s="308"/>
      <c r="D51" s="113">
        <v>1.4991741837123618</v>
      </c>
      <c r="E51" s="115">
        <v>118</v>
      </c>
      <c r="F51" s="114">
        <v>105</v>
      </c>
      <c r="G51" s="114">
        <v>148</v>
      </c>
      <c r="H51" s="114">
        <v>162</v>
      </c>
      <c r="I51" s="140">
        <v>146</v>
      </c>
      <c r="J51" s="115">
        <v>-28</v>
      </c>
      <c r="K51" s="116">
        <v>-19.17808219178082</v>
      </c>
    </row>
    <row r="52" spans="1:11" ht="14.1" customHeight="1" x14ac:dyDescent="0.2">
      <c r="A52" s="306">
        <v>71</v>
      </c>
      <c r="B52" s="307" t="s">
        <v>276</v>
      </c>
      <c r="C52" s="308"/>
      <c r="D52" s="113">
        <v>8.8298818447465379</v>
      </c>
      <c r="E52" s="115">
        <v>695</v>
      </c>
      <c r="F52" s="114">
        <v>529</v>
      </c>
      <c r="G52" s="114">
        <v>779</v>
      </c>
      <c r="H52" s="114">
        <v>561</v>
      </c>
      <c r="I52" s="140">
        <v>678</v>
      </c>
      <c r="J52" s="115">
        <v>17</v>
      </c>
      <c r="K52" s="116">
        <v>2.5073746312684366</v>
      </c>
    </row>
    <row r="53" spans="1:11" ht="14.1" customHeight="1" x14ac:dyDescent="0.2">
      <c r="A53" s="306" t="s">
        <v>277</v>
      </c>
      <c r="B53" s="307" t="s">
        <v>278</v>
      </c>
      <c r="C53" s="308"/>
      <c r="D53" s="113">
        <v>2.4012196671325117</v>
      </c>
      <c r="E53" s="115">
        <v>189</v>
      </c>
      <c r="F53" s="114">
        <v>161</v>
      </c>
      <c r="G53" s="114">
        <v>317</v>
      </c>
      <c r="H53" s="114">
        <v>215</v>
      </c>
      <c r="I53" s="140">
        <v>227</v>
      </c>
      <c r="J53" s="115">
        <v>-38</v>
      </c>
      <c r="K53" s="116">
        <v>-16.740088105726873</v>
      </c>
    </row>
    <row r="54" spans="1:11" ht="14.1" customHeight="1" x14ac:dyDescent="0.2">
      <c r="A54" s="306" t="s">
        <v>279</v>
      </c>
      <c r="B54" s="307" t="s">
        <v>280</v>
      </c>
      <c r="C54" s="308"/>
      <c r="D54" s="113">
        <v>4.85325879811968</v>
      </c>
      <c r="E54" s="115">
        <v>382</v>
      </c>
      <c r="F54" s="114">
        <v>269</v>
      </c>
      <c r="G54" s="114">
        <v>373</v>
      </c>
      <c r="H54" s="114">
        <v>289</v>
      </c>
      <c r="I54" s="140">
        <v>372</v>
      </c>
      <c r="J54" s="115">
        <v>10</v>
      </c>
      <c r="K54" s="116">
        <v>2.6881720430107525</v>
      </c>
    </row>
    <row r="55" spans="1:11" ht="14.1" customHeight="1" x14ac:dyDescent="0.2">
      <c r="A55" s="306">
        <v>72</v>
      </c>
      <c r="B55" s="307" t="s">
        <v>281</v>
      </c>
      <c r="C55" s="308"/>
      <c r="D55" s="113">
        <v>1.7405666370219794</v>
      </c>
      <c r="E55" s="115">
        <v>137</v>
      </c>
      <c r="F55" s="114">
        <v>202</v>
      </c>
      <c r="G55" s="114">
        <v>163</v>
      </c>
      <c r="H55" s="114">
        <v>101</v>
      </c>
      <c r="I55" s="140">
        <v>148</v>
      </c>
      <c r="J55" s="115">
        <v>-11</v>
      </c>
      <c r="K55" s="116">
        <v>-7.4324324324324325</v>
      </c>
    </row>
    <row r="56" spans="1:11" ht="14.1" customHeight="1" x14ac:dyDescent="0.2">
      <c r="A56" s="306" t="s">
        <v>282</v>
      </c>
      <c r="B56" s="307" t="s">
        <v>283</v>
      </c>
      <c r="C56" s="308"/>
      <c r="D56" s="113">
        <v>0.59712870029221188</v>
      </c>
      <c r="E56" s="115">
        <v>47</v>
      </c>
      <c r="F56" s="114">
        <v>102</v>
      </c>
      <c r="G56" s="114">
        <v>77</v>
      </c>
      <c r="H56" s="114">
        <v>24</v>
      </c>
      <c r="I56" s="140">
        <v>48</v>
      </c>
      <c r="J56" s="115">
        <v>-1</v>
      </c>
      <c r="K56" s="116">
        <v>-2.0833333333333335</v>
      </c>
    </row>
    <row r="57" spans="1:11" ht="14.1" customHeight="1" x14ac:dyDescent="0.2">
      <c r="A57" s="306" t="s">
        <v>284</v>
      </c>
      <c r="B57" s="307" t="s">
        <v>285</v>
      </c>
      <c r="C57" s="308"/>
      <c r="D57" s="113">
        <v>0.64794816414686829</v>
      </c>
      <c r="E57" s="115">
        <v>51</v>
      </c>
      <c r="F57" s="114">
        <v>79</v>
      </c>
      <c r="G57" s="114">
        <v>52</v>
      </c>
      <c r="H57" s="114">
        <v>58</v>
      </c>
      <c r="I57" s="140">
        <v>76</v>
      </c>
      <c r="J57" s="115">
        <v>-25</v>
      </c>
      <c r="K57" s="116">
        <v>-32.89473684210526</v>
      </c>
    </row>
    <row r="58" spans="1:11" ht="14.1" customHeight="1" x14ac:dyDescent="0.2">
      <c r="A58" s="306">
        <v>73</v>
      </c>
      <c r="B58" s="307" t="s">
        <v>286</v>
      </c>
      <c r="C58" s="308"/>
      <c r="D58" s="113">
        <v>1.8676152966586204</v>
      </c>
      <c r="E58" s="115">
        <v>147</v>
      </c>
      <c r="F58" s="114">
        <v>63</v>
      </c>
      <c r="G58" s="114">
        <v>158</v>
      </c>
      <c r="H58" s="114">
        <v>82</v>
      </c>
      <c r="I58" s="140">
        <v>98</v>
      </c>
      <c r="J58" s="115">
        <v>49</v>
      </c>
      <c r="K58" s="116">
        <v>50</v>
      </c>
    </row>
    <row r="59" spans="1:11" ht="14.1" customHeight="1" x14ac:dyDescent="0.2">
      <c r="A59" s="306" t="s">
        <v>287</v>
      </c>
      <c r="B59" s="307" t="s">
        <v>288</v>
      </c>
      <c r="C59" s="308"/>
      <c r="D59" s="113">
        <v>1.4356498538940414</v>
      </c>
      <c r="E59" s="115">
        <v>113</v>
      </c>
      <c r="F59" s="114">
        <v>50</v>
      </c>
      <c r="G59" s="114">
        <v>131</v>
      </c>
      <c r="H59" s="114">
        <v>70</v>
      </c>
      <c r="I59" s="140">
        <v>73</v>
      </c>
      <c r="J59" s="115">
        <v>40</v>
      </c>
      <c r="K59" s="116">
        <v>54.794520547945204</v>
      </c>
    </row>
    <row r="60" spans="1:11" ht="14.1" customHeight="1" x14ac:dyDescent="0.2">
      <c r="A60" s="306">
        <v>81</v>
      </c>
      <c r="B60" s="307" t="s">
        <v>289</v>
      </c>
      <c r="C60" s="308"/>
      <c r="D60" s="113">
        <v>6.7081692288146364</v>
      </c>
      <c r="E60" s="115">
        <v>528</v>
      </c>
      <c r="F60" s="114">
        <v>455</v>
      </c>
      <c r="G60" s="114">
        <v>655</v>
      </c>
      <c r="H60" s="114">
        <v>415</v>
      </c>
      <c r="I60" s="140">
        <v>428</v>
      </c>
      <c r="J60" s="115">
        <v>100</v>
      </c>
      <c r="K60" s="116">
        <v>23.364485981308412</v>
      </c>
    </row>
    <row r="61" spans="1:11" ht="14.1" customHeight="1" x14ac:dyDescent="0.2">
      <c r="A61" s="306" t="s">
        <v>290</v>
      </c>
      <c r="B61" s="307" t="s">
        <v>291</v>
      </c>
      <c r="C61" s="308"/>
      <c r="D61" s="113">
        <v>1.842205564731292</v>
      </c>
      <c r="E61" s="115">
        <v>145</v>
      </c>
      <c r="F61" s="114">
        <v>94</v>
      </c>
      <c r="G61" s="114">
        <v>223</v>
      </c>
      <c r="H61" s="114">
        <v>148</v>
      </c>
      <c r="I61" s="140">
        <v>149</v>
      </c>
      <c r="J61" s="115">
        <v>-4</v>
      </c>
      <c r="K61" s="116">
        <v>-2.6845637583892619</v>
      </c>
    </row>
    <row r="62" spans="1:11" ht="14.1" customHeight="1" x14ac:dyDescent="0.2">
      <c r="A62" s="306" t="s">
        <v>292</v>
      </c>
      <c r="B62" s="307" t="s">
        <v>293</v>
      </c>
      <c r="C62" s="308"/>
      <c r="D62" s="113">
        <v>2.0963028840045737</v>
      </c>
      <c r="E62" s="115">
        <v>165</v>
      </c>
      <c r="F62" s="114">
        <v>154</v>
      </c>
      <c r="G62" s="114">
        <v>274</v>
      </c>
      <c r="H62" s="114">
        <v>110</v>
      </c>
      <c r="I62" s="140">
        <v>125</v>
      </c>
      <c r="J62" s="115">
        <v>40</v>
      </c>
      <c r="K62" s="116">
        <v>32</v>
      </c>
    </row>
    <row r="63" spans="1:11" ht="14.1" customHeight="1" x14ac:dyDescent="0.2">
      <c r="A63" s="306"/>
      <c r="B63" s="307" t="s">
        <v>294</v>
      </c>
      <c r="C63" s="308"/>
      <c r="D63" s="113">
        <v>1.969254224367933</v>
      </c>
      <c r="E63" s="115">
        <v>155</v>
      </c>
      <c r="F63" s="114">
        <v>140</v>
      </c>
      <c r="G63" s="114">
        <v>247</v>
      </c>
      <c r="H63" s="114">
        <v>101</v>
      </c>
      <c r="I63" s="140">
        <v>107</v>
      </c>
      <c r="J63" s="115">
        <v>48</v>
      </c>
      <c r="K63" s="116">
        <v>44.859813084112147</v>
      </c>
    </row>
    <row r="64" spans="1:11" ht="14.1" customHeight="1" x14ac:dyDescent="0.2">
      <c r="A64" s="306" t="s">
        <v>295</v>
      </c>
      <c r="B64" s="307" t="s">
        <v>296</v>
      </c>
      <c r="C64" s="308"/>
      <c r="D64" s="113">
        <v>0.94016008131114215</v>
      </c>
      <c r="E64" s="115">
        <v>74</v>
      </c>
      <c r="F64" s="114">
        <v>45</v>
      </c>
      <c r="G64" s="114">
        <v>52</v>
      </c>
      <c r="H64" s="114">
        <v>54</v>
      </c>
      <c r="I64" s="140">
        <v>43</v>
      </c>
      <c r="J64" s="115">
        <v>31</v>
      </c>
      <c r="K64" s="116">
        <v>72.093023255813947</v>
      </c>
    </row>
    <row r="65" spans="1:11" ht="14.1" customHeight="1" x14ac:dyDescent="0.2">
      <c r="A65" s="306" t="s">
        <v>297</v>
      </c>
      <c r="B65" s="307" t="s">
        <v>298</v>
      </c>
      <c r="C65" s="308"/>
      <c r="D65" s="113">
        <v>0.81311142167450134</v>
      </c>
      <c r="E65" s="115">
        <v>64</v>
      </c>
      <c r="F65" s="114">
        <v>114</v>
      </c>
      <c r="G65" s="114">
        <v>43</v>
      </c>
      <c r="H65" s="114">
        <v>50</v>
      </c>
      <c r="I65" s="140">
        <v>48</v>
      </c>
      <c r="J65" s="115">
        <v>16</v>
      </c>
      <c r="K65" s="116">
        <v>33.333333333333336</v>
      </c>
    </row>
    <row r="66" spans="1:11" ht="14.1" customHeight="1" x14ac:dyDescent="0.2">
      <c r="A66" s="306">
        <v>82</v>
      </c>
      <c r="B66" s="307" t="s">
        <v>299</v>
      </c>
      <c r="C66" s="308"/>
      <c r="D66" s="113">
        <v>3.8495743869902173</v>
      </c>
      <c r="E66" s="115">
        <v>303</v>
      </c>
      <c r="F66" s="114">
        <v>211</v>
      </c>
      <c r="G66" s="114">
        <v>547</v>
      </c>
      <c r="H66" s="114">
        <v>219</v>
      </c>
      <c r="I66" s="140">
        <v>258</v>
      </c>
      <c r="J66" s="115">
        <v>45</v>
      </c>
      <c r="K66" s="116">
        <v>17.441860465116278</v>
      </c>
    </row>
    <row r="67" spans="1:11" ht="14.1" customHeight="1" x14ac:dyDescent="0.2">
      <c r="A67" s="306" t="s">
        <v>300</v>
      </c>
      <c r="B67" s="307" t="s">
        <v>301</v>
      </c>
      <c r="C67" s="308"/>
      <c r="D67" s="113">
        <v>2.76966078007877</v>
      </c>
      <c r="E67" s="115">
        <v>218</v>
      </c>
      <c r="F67" s="114">
        <v>149</v>
      </c>
      <c r="G67" s="114">
        <v>432</v>
      </c>
      <c r="H67" s="114">
        <v>160</v>
      </c>
      <c r="I67" s="140">
        <v>189</v>
      </c>
      <c r="J67" s="115">
        <v>29</v>
      </c>
      <c r="K67" s="116">
        <v>15.343915343915343</v>
      </c>
    </row>
    <row r="68" spans="1:11" ht="14.1" customHeight="1" x14ac:dyDescent="0.2">
      <c r="A68" s="306" t="s">
        <v>302</v>
      </c>
      <c r="B68" s="307" t="s">
        <v>303</v>
      </c>
      <c r="C68" s="308"/>
      <c r="D68" s="113">
        <v>0.72417735992885279</v>
      </c>
      <c r="E68" s="115">
        <v>57</v>
      </c>
      <c r="F68" s="114">
        <v>43</v>
      </c>
      <c r="G68" s="114">
        <v>75</v>
      </c>
      <c r="H68" s="114">
        <v>40</v>
      </c>
      <c r="I68" s="140">
        <v>47</v>
      </c>
      <c r="J68" s="115">
        <v>10</v>
      </c>
      <c r="K68" s="116">
        <v>21.276595744680851</v>
      </c>
    </row>
    <row r="69" spans="1:11" ht="14.1" customHeight="1" x14ac:dyDescent="0.2">
      <c r="A69" s="306">
        <v>83</v>
      </c>
      <c r="B69" s="307" t="s">
        <v>304</v>
      </c>
      <c r="C69" s="308"/>
      <c r="D69" s="113">
        <v>8.4106212679456238</v>
      </c>
      <c r="E69" s="115">
        <v>662</v>
      </c>
      <c r="F69" s="114">
        <v>280</v>
      </c>
      <c r="G69" s="114">
        <v>792</v>
      </c>
      <c r="H69" s="114">
        <v>249</v>
      </c>
      <c r="I69" s="140">
        <v>366</v>
      </c>
      <c r="J69" s="115">
        <v>296</v>
      </c>
      <c r="K69" s="116">
        <v>80.874316939890704</v>
      </c>
    </row>
    <row r="70" spans="1:11" ht="14.1" customHeight="1" x14ac:dyDescent="0.2">
      <c r="A70" s="306" t="s">
        <v>305</v>
      </c>
      <c r="B70" s="307" t="s">
        <v>306</v>
      </c>
      <c r="C70" s="308"/>
      <c r="D70" s="113">
        <v>6.9241519501969258</v>
      </c>
      <c r="E70" s="115">
        <v>545</v>
      </c>
      <c r="F70" s="114">
        <v>207</v>
      </c>
      <c r="G70" s="114">
        <v>678</v>
      </c>
      <c r="H70" s="114">
        <v>176</v>
      </c>
      <c r="I70" s="140">
        <v>269</v>
      </c>
      <c r="J70" s="115">
        <v>276</v>
      </c>
      <c r="K70" s="116">
        <v>102.60223048327137</v>
      </c>
    </row>
    <row r="71" spans="1:11" ht="14.1" customHeight="1" x14ac:dyDescent="0.2">
      <c r="A71" s="306"/>
      <c r="B71" s="307" t="s">
        <v>307</v>
      </c>
      <c r="C71" s="308"/>
      <c r="D71" s="113">
        <v>5.3233388387752507</v>
      </c>
      <c r="E71" s="115">
        <v>419</v>
      </c>
      <c r="F71" s="114">
        <v>129</v>
      </c>
      <c r="G71" s="114">
        <v>444</v>
      </c>
      <c r="H71" s="114">
        <v>107</v>
      </c>
      <c r="I71" s="140">
        <v>168</v>
      </c>
      <c r="J71" s="115">
        <v>251</v>
      </c>
      <c r="K71" s="116">
        <v>149.4047619047619</v>
      </c>
    </row>
    <row r="72" spans="1:11" ht="14.1" customHeight="1" x14ac:dyDescent="0.2">
      <c r="A72" s="306">
        <v>84</v>
      </c>
      <c r="B72" s="307" t="s">
        <v>308</v>
      </c>
      <c r="C72" s="308"/>
      <c r="D72" s="113">
        <v>1.689747173167323</v>
      </c>
      <c r="E72" s="115">
        <v>133</v>
      </c>
      <c r="F72" s="114">
        <v>112</v>
      </c>
      <c r="G72" s="114">
        <v>231</v>
      </c>
      <c r="H72" s="114">
        <v>100</v>
      </c>
      <c r="I72" s="140">
        <v>126</v>
      </c>
      <c r="J72" s="115">
        <v>7</v>
      </c>
      <c r="K72" s="116">
        <v>5.5555555555555554</v>
      </c>
    </row>
    <row r="73" spans="1:11" ht="14.1" customHeight="1" x14ac:dyDescent="0.2">
      <c r="A73" s="306" t="s">
        <v>309</v>
      </c>
      <c r="B73" s="307" t="s">
        <v>310</v>
      </c>
      <c r="C73" s="308"/>
      <c r="D73" s="113">
        <v>0.77499682378350909</v>
      </c>
      <c r="E73" s="115">
        <v>61</v>
      </c>
      <c r="F73" s="114">
        <v>66</v>
      </c>
      <c r="G73" s="114">
        <v>133</v>
      </c>
      <c r="H73" s="114">
        <v>29</v>
      </c>
      <c r="I73" s="140">
        <v>80</v>
      </c>
      <c r="J73" s="115">
        <v>-19</v>
      </c>
      <c r="K73" s="116">
        <v>-23.75</v>
      </c>
    </row>
    <row r="74" spans="1:11" ht="14.1" customHeight="1" x14ac:dyDescent="0.2">
      <c r="A74" s="306" t="s">
        <v>311</v>
      </c>
      <c r="B74" s="307" t="s">
        <v>312</v>
      </c>
      <c r="C74" s="308"/>
      <c r="D74" s="113">
        <v>0.33032651505526617</v>
      </c>
      <c r="E74" s="115">
        <v>26</v>
      </c>
      <c r="F74" s="114">
        <v>27</v>
      </c>
      <c r="G74" s="114">
        <v>46</v>
      </c>
      <c r="H74" s="114">
        <v>33</v>
      </c>
      <c r="I74" s="140">
        <v>10</v>
      </c>
      <c r="J74" s="115">
        <v>16</v>
      </c>
      <c r="K74" s="116">
        <v>160</v>
      </c>
    </row>
    <row r="75" spans="1:11" ht="14.1" customHeight="1" x14ac:dyDescent="0.2">
      <c r="A75" s="306" t="s">
        <v>313</v>
      </c>
      <c r="B75" s="307" t="s">
        <v>314</v>
      </c>
      <c r="C75" s="308"/>
      <c r="D75" s="113">
        <v>8.8934061745648579E-2</v>
      </c>
      <c r="E75" s="115">
        <v>7</v>
      </c>
      <c r="F75" s="114">
        <v>3</v>
      </c>
      <c r="G75" s="114">
        <v>16</v>
      </c>
      <c r="H75" s="114">
        <v>7</v>
      </c>
      <c r="I75" s="140">
        <v>13</v>
      </c>
      <c r="J75" s="115">
        <v>-6</v>
      </c>
      <c r="K75" s="116">
        <v>-46.153846153846153</v>
      </c>
    </row>
    <row r="76" spans="1:11" ht="14.1" customHeight="1" x14ac:dyDescent="0.2">
      <c r="A76" s="306">
        <v>91</v>
      </c>
      <c r="B76" s="307" t="s">
        <v>315</v>
      </c>
      <c r="C76" s="308"/>
      <c r="D76" s="113">
        <v>0.25409731927328166</v>
      </c>
      <c r="E76" s="115">
        <v>20</v>
      </c>
      <c r="F76" s="114">
        <v>16</v>
      </c>
      <c r="G76" s="114">
        <v>26</v>
      </c>
      <c r="H76" s="114">
        <v>23</v>
      </c>
      <c r="I76" s="140">
        <v>13</v>
      </c>
      <c r="J76" s="115">
        <v>7</v>
      </c>
      <c r="K76" s="116">
        <v>53.846153846153847</v>
      </c>
    </row>
    <row r="77" spans="1:11" ht="14.1" customHeight="1" x14ac:dyDescent="0.2">
      <c r="A77" s="306">
        <v>92</v>
      </c>
      <c r="B77" s="307" t="s">
        <v>316</v>
      </c>
      <c r="C77" s="308"/>
      <c r="D77" s="113">
        <v>0.40655571083725067</v>
      </c>
      <c r="E77" s="115">
        <v>32</v>
      </c>
      <c r="F77" s="114">
        <v>40</v>
      </c>
      <c r="G77" s="114">
        <v>49</v>
      </c>
      <c r="H77" s="114">
        <v>42</v>
      </c>
      <c r="I77" s="140">
        <v>43</v>
      </c>
      <c r="J77" s="115">
        <v>-11</v>
      </c>
      <c r="K77" s="116">
        <v>-25.581395348837209</v>
      </c>
    </row>
    <row r="78" spans="1:11" ht="14.1" customHeight="1" x14ac:dyDescent="0.2">
      <c r="A78" s="306">
        <v>93</v>
      </c>
      <c r="B78" s="307" t="s">
        <v>317</v>
      </c>
      <c r="C78" s="308"/>
      <c r="D78" s="113" t="s">
        <v>514</v>
      </c>
      <c r="E78" s="115" t="s">
        <v>514</v>
      </c>
      <c r="F78" s="114">
        <v>6</v>
      </c>
      <c r="G78" s="114">
        <v>22</v>
      </c>
      <c r="H78" s="114">
        <v>3</v>
      </c>
      <c r="I78" s="140">
        <v>9</v>
      </c>
      <c r="J78" s="115" t="s">
        <v>514</v>
      </c>
      <c r="K78" s="116" t="s">
        <v>514</v>
      </c>
    </row>
    <row r="79" spans="1:11" ht="14.1" customHeight="1" x14ac:dyDescent="0.2">
      <c r="A79" s="306">
        <v>94</v>
      </c>
      <c r="B79" s="307" t="s">
        <v>318</v>
      </c>
      <c r="C79" s="308"/>
      <c r="D79" s="113">
        <v>0.27950705120060981</v>
      </c>
      <c r="E79" s="115">
        <v>22</v>
      </c>
      <c r="F79" s="114">
        <v>28</v>
      </c>
      <c r="G79" s="114">
        <v>32</v>
      </c>
      <c r="H79" s="114">
        <v>19</v>
      </c>
      <c r="I79" s="140">
        <v>16</v>
      </c>
      <c r="J79" s="115">
        <v>6</v>
      </c>
      <c r="K79" s="116">
        <v>37.5</v>
      </c>
    </row>
    <row r="80" spans="1:11" ht="14.1" customHeight="1" x14ac:dyDescent="0.2">
      <c r="A80" s="306" t="s">
        <v>319</v>
      </c>
      <c r="B80" s="307" t="s">
        <v>320</v>
      </c>
      <c r="C80" s="308"/>
      <c r="D80" s="113" t="s">
        <v>514</v>
      </c>
      <c r="E80" s="115" t="s">
        <v>514</v>
      </c>
      <c r="F80" s="114">
        <v>0</v>
      </c>
      <c r="G80" s="114">
        <v>3</v>
      </c>
      <c r="H80" s="114">
        <v>0</v>
      </c>
      <c r="I80" s="140">
        <v>0</v>
      </c>
      <c r="J80" s="115" t="s">
        <v>514</v>
      </c>
      <c r="K80" s="116" t="s">
        <v>514</v>
      </c>
    </row>
    <row r="81" spans="1:11" ht="14.1" customHeight="1" x14ac:dyDescent="0.2">
      <c r="A81" s="310" t="s">
        <v>321</v>
      </c>
      <c r="B81" s="311" t="s">
        <v>334</v>
      </c>
      <c r="C81" s="312"/>
      <c r="D81" s="125">
        <v>0.16516325752763308</v>
      </c>
      <c r="E81" s="143">
        <v>13</v>
      </c>
      <c r="F81" s="144">
        <v>15</v>
      </c>
      <c r="G81" s="144">
        <v>42</v>
      </c>
      <c r="H81" s="144">
        <v>13</v>
      </c>
      <c r="I81" s="145">
        <v>12</v>
      </c>
      <c r="J81" s="143">
        <v>1</v>
      </c>
      <c r="K81" s="146">
        <v>8.3333333333333339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8451</v>
      </c>
      <c r="E11" s="114">
        <v>6780</v>
      </c>
      <c r="F11" s="114">
        <v>8002</v>
      </c>
      <c r="G11" s="114">
        <v>6861</v>
      </c>
      <c r="H11" s="140">
        <v>7480</v>
      </c>
      <c r="I11" s="115">
        <v>971</v>
      </c>
      <c r="J11" s="116">
        <v>12.981283422459892</v>
      </c>
    </row>
    <row r="12" spans="1:15" s="110" customFormat="1" ht="24.95" customHeight="1" x14ac:dyDescent="0.2">
      <c r="A12" s="193" t="s">
        <v>132</v>
      </c>
      <c r="B12" s="194" t="s">
        <v>133</v>
      </c>
      <c r="C12" s="113">
        <v>0.74547390841320549</v>
      </c>
      <c r="D12" s="115">
        <v>63</v>
      </c>
      <c r="E12" s="114">
        <v>57</v>
      </c>
      <c r="F12" s="114">
        <v>73</v>
      </c>
      <c r="G12" s="114">
        <v>53</v>
      </c>
      <c r="H12" s="140">
        <v>52</v>
      </c>
      <c r="I12" s="115">
        <v>11</v>
      </c>
      <c r="J12" s="116">
        <v>21.153846153846153</v>
      </c>
    </row>
    <row r="13" spans="1:15" s="110" customFormat="1" ht="24.95" customHeight="1" x14ac:dyDescent="0.2">
      <c r="A13" s="193" t="s">
        <v>134</v>
      </c>
      <c r="B13" s="199" t="s">
        <v>214</v>
      </c>
      <c r="C13" s="113">
        <v>0.92296769613063545</v>
      </c>
      <c r="D13" s="115">
        <v>78</v>
      </c>
      <c r="E13" s="114">
        <v>76</v>
      </c>
      <c r="F13" s="114">
        <v>59</v>
      </c>
      <c r="G13" s="114">
        <v>39</v>
      </c>
      <c r="H13" s="140">
        <v>77</v>
      </c>
      <c r="I13" s="115">
        <v>1</v>
      </c>
      <c r="J13" s="116">
        <v>1.2987012987012987</v>
      </c>
    </row>
    <row r="14" spans="1:15" s="287" customFormat="1" ht="24.95" customHeight="1" x14ac:dyDescent="0.2">
      <c r="A14" s="193" t="s">
        <v>215</v>
      </c>
      <c r="B14" s="199" t="s">
        <v>137</v>
      </c>
      <c r="C14" s="113">
        <v>21.8554017276062</v>
      </c>
      <c r="D14" s="115">
        <v>1847</v>
      </c>
      <c r="E14" s="114">
        <v>1482</v>
      </c>
      <c r="F14" s="114">
        <v>1588</v>
      </c>
      <c r="G14" s="114">
        <v>1375</v>
      </c>
      <c r="H14" s="140">
        <v>1831</v>
      </c>
      <c r="I14" s="115">
        <v>16</v>
      </c>
      <c r="J14" s="116">
        <v>0.8738394320043692</v>
      </c>
      <c r="K14" s="110"/>
      <c r="L14" s="110"/>
      <c r="M14" s="110"/>
      <c r="N14" s="110"/>
      <c r="O14" s="110"/>
    </row>
    <row r="15" spans="1:15" s="110" customFormat="1" ht="24.95" customHeight="1" x14ac:dyDescent="0.2">
      <c r="A15" s="193" t="s">
        <v>216</v>
      </c>
      <c r="B15" s="199" t="s">
        <v>217</v>
      </c>
      <c r="C15" s="113">
        <v>3.348716128268844</v>
      </c>
      <c r="D15" s="115">
        <v>283</v>
      </c>
      <c r="E15" s="114">
        <v>343</v>
      </c>
      <c r="F15" s="114">
        <v>265</v>
      </c>
      <c r="G15" s="114">
        <v>281</v>
      </c>
      <c r="H15" s="140">
        <v>471</v>
      </c>
      <c r="I15" s="115">
        <v>-188</v>
      </c>
      <c r="J15" s="116">
        <v>-39.91507430997877</v>
      </c>
    </row>
    <row r="16" spans="1:15" s="287" customFormat="1" ht="24.95" customHeight="1" x14ac:dyDescent="0.2">
      <c r="A16" s="193" t="s">
        <v>218</v>
      </c>
      <c r="B16" s="199" t="s">
        <v>141</v>
      </c>
      <c r="C16" s="113">
        <v>15.110637794343864</v>
      </c>
      <c r="D16" s="115">
        <v>1277</v>
      </c>
      <c r="E16" s="114">
        <v>892</v>
      </c>
      <c r="F16" s="114">
        <v>1006</v>
      </c>
      <c r="G16" s="114">
        <v>847</v>
      </c>
      <c r="H16" s="140">
        <v>1021</v>
      </c>
      <c r="I16" s="115">
        <v>256</v>
      </c>
      <c r="J16" s="116">
        <v>25.073457394711067</v>
      </c>
      <c r="K16" s="110"/>
      <c r="L16" s="110"/>
      <c r="M16" s="110"/>
      <c r="N16" s="110"/>
      <c r="O16" s="110"/>
    </row>
    <row r="17" spans="1:15" s="110" customFormat="1" ht="24.95" customHeight="1" x14ac:dyDescent="0.2">
      <c r="A17" s="193" t="s">
        <v>142</v>
      </c>
      <c r="B17" s="199" t="s">
        <v>220</v>
      </c>
      <c r="C17" s="113">
        <v>3.3960478049934917</v>
      </c>
      <c r="D17" s="115">
        <v>287</v>
      </c>
      <c r="E17" s="114">
        <v>247</v>
      </c>
      <c r="F17" s="114">
        <v>317</v>
      </c>
      <c r="G17" s="114">
        <v>247</v>
      </c>
      <c r="H17" s="140">
        <v>339</v>
      </c>
      <c r="I17" s="115">
        <v>-52</v>
      </c>
      <c r="J17" s="116">
        <v>-15.339233038348082</v>
      </c>
    </row>
    <row r="18" spans="1:15" s="287" customFormat="1" ht="24.95" customHeight="1" x14ac:dyDescent="0.2">
      <c r="A18" s="201" t="s">
        <v>144</v>
      </c>
      <c r="B18" s="202" t="s">
        <v>145</v>
      </c>
      <c r="C18" s="113">
        <v>8.9575198201396287</v>
      </c>
      <c r="D18" s="115">
        <v>757</v>
      </c>
      <c r="E18" s="114">
        <v>699</v>
      </c>
      <c r="F18" s="114">
        <v>668</v>
      </c>
      <c r="G18" s="114">
        <v>606</v>
      </c>
      <c r="H18" s="140">
        <v>732</v>
      </c>
      <c r="I18" s="115">
        <v>25</v>
      </c>
      <c r="J18" s="116">
        <v>3.4153005464480874</v>
      </c>
      <c r="K18" s="110"/>
      <c r="L18" s="110"/>
      <c r="M18" s="110"/>
      <c r="N18" s="110"/>
      <c r="O18" s="110"/>
    </row>
    <row r="19" spans="1:15" s="110" customFormat="1" ht="24.95" customHeight="1" x14ac:dyDescent="0.2">
      <c r="A19" s="193" t="s">
        <v>146</v>
      </c>
      <c r="B19" s="199" t="s">
        <v>147</v>
      </c>
      <c r="C19" s="113">
        <v>12.306235948408473</v>
      </c>
      <c r="D19" s="115">
        <v>1040</v>
      </c>
      <c r="E19" s="114">
        <v>844</v>
      </c>
      <c r="F19" s="114">
        <v>1004</v>
      </c>
      <c r="G19" s="114">
        <v>939</v>
      </c>
      <c r="H19" s="140">
        <v>1061</v>
      </c>
      <c r="I19" s="115">
        <v>-21</v>
      </c>
      <c r="J19" s="116">
        <v>-1.9792648444863337</v>
      </c>
    </row>
    <row r="20" spans="1:15" s="287" customFormat="1" ht="24.95" customHeight="1" x14ac:dyDescent="0.2">
      <c r="A20" s="193" t="s">
        <v>148</v>
      </c>
      <c r="B20" s="199" t="s">
        <v>149</v>
      </c>
      <c r="C20" s="113">
        <v>6.8039285291681457</v>
      </c>
      <c r="D20" s="115">
        <v>575</v>
      </c>
      <c r="E20" s="114">
        <v>494</v>
      </c>
      <c r="F20" s="114">
        <v>536</v>
      </c>
      <c r="G20" s="114">
        <v>550</v>
      </c>
      <c r="H20" s="140">
        <v>549</v>
      </c>
      <c r="I20" s="115">
        <v>26</v>
      </c>
      <c r="J20" s="116">
        <v>4.7358834244080148</v>
      </c>
      <c r="K20" s="110"/>
      <c r="L20" s="110"/>
      <c r="M20" s="110"/>
      <c r="N20" s="110"/>
      <c r="O20" s="110"/>
    </row>
    <row r="21" spans="1:15" s="110" customFormat="1" ht="24.95" customHeight="1" x14ac:dyDescent="0.2">
      <c r="A21" s="201" t="s">
        <v>150</v>
      </c>
      <c r="B21" s="202" t="s">
        <v>151</v>
      </c>
      <c r="C21" s="113">
        <v>3.5617086735297598</v>
      </c>
      <c r="D21" s="115">
        <v>301</v>
      </c>
      <c r="E21" s="114">
        <v>308</v>
      </c>
      <c r="F21" s="114">
        <v>326</v>
      </c>
      <c r="G21" s="114">
        <v>285</v>
      </c>
      <c r="H21" s="140">
        <v>255</v>
      </c>
      <c r="I21" s="115">
        <v>46</v>
      </c>
      <c r="J21" s="116">
        <v>18.03921568627451</v>
      </c>
    </row>
    <row r="22" spans="1:15" s="110" customFormat="1" ht="24.95" customHeight="1" x14ac:dyDescent="0.2">
      <c r="A22" s="201" t="s">
        <v>152</v>
      </c>
      <c r="B22" s="199" t="s">
        <v>153</v>
      </c>
      <c r="C22" s="113">
        <v>0.6981422316885576</v>
      </c>
      <c r="D22" s="115">
        <v>59</v>
      </c>
      <c r="E22" s="114">
        <v>40</v>
      </c>
      <c r="F22" s="114">
        <v>85</v>
      </c>
      <c r="G22" s="114">
        <v>47</v>
      </c>
      <c r="H22" s="140">
        <v>83</v>
      </c>
      <c r="I22" s="115">
        <v>-24</v>
      </c>
      <c r="J22" s="116">
        <v>-28.91566265060241</v>
      </c>
    </row>
    <row r="23" spans="1:15" s="110" customFormat="1" ht="24.95" customHeight="1" x14ac:dyDescent="0.2">
      <c r="A23" s="193" t="s">
        <v>154</v>
      </c>
      <c r="B23" s="199" t="s">
        <v>155</v>
      </c>
      <c r="C23" s="113">
        <v>1.1596260797538753</v>
      </c>
      <c r="D23" s="115">
        <v>98</v>
      </c>
      <c r="E23" s="114">
        <v>187</v>
      </c>
      <c r="F23" s="114">
        <v>57</v>
      </c>
      <c r="G23" s="114">
        <v>55</v>
      </c>
      <c r="H23" s="140">
        <v>96</v>
      </c>
      <c r="I23" s="115">
        <v>2</v>
      </c>
      <c r="J23" s="116">
        <v>2.0833333333333335</v>
      </c>
    </row>
    <row r="24" spans="1:15" s="110" customFormat="1" ht="24.95" customHeight="1" x14ac:dyDescent="0.2">
      <c r="A24" s="193" t="s">
        <v>156</v>
      </c>
      <c r="B24" s="199" t="s">
        <v>221</v>
      </c>
      <c r="C24" s="113">
        <v>3.8693645722399714</v>
      </c>
      <c r="D24" s="115">
        <v>327</v>
      </c>
      <c r="E24" s="114">
        <v>262</v>
      </c>
      <c r="F24" s="114">
        <v>294</v>
      </c>
      <c r="G24" s="114">
        <v>266</v>
      </c>
      <c r="H24" s="140">
        <v>259</v>
      </c>
      <c r="I24" s="115">
        <v>68</v>
      </c>
      <c r="J24" s="116">
        <v>26.254826254826256</v>
      </c>
    </row>
    <row r="25" spans="1:15" s="110" customFormat="1" ht="24.95" customHeight="1" x14ac:dyDescent="0.2">
      <c r="A25" s="193" t="s">
        <v>222</v>
      </c>
      <c r="B25" s="204" t="s">
        <v>159</v>
      </c>
      <c r="C25" s="113">
        <v>5.4549757425156784</v>
      </c>
      <c r="D25" s="115">
        <v>461</v>
      </c>
      <c r="E25" s="114">
        <v>442</v>
      </c>
      <c r="F25" s="114">
        <v>455</v>
      </c>
      <c r="G25" s="114">
        <v>397</v>
      </c>
      <c r="H25" s="140">
        <v>387</v>
      </c>
      <c r="I25" s="115">
        <v>74</v>
      </c>
      <c r="J25" s="116">
        <v>19.121447028423773</v>
      </c>
    </row>
    <row r="26" spans="1:15" s="110" customFormat="1" ht="24.95" customHeight="1" x14ac:dyDescent="0.2">
      <c r="A26" s="201">
        <v>782.78300000000002</v>
      </c>
      <c r="B26" s="203" t="s">
        <v>160</v>
      </c>
      <c r="C26" s="113">
        <v>6.2951130043781802</v>
      </c>
      <c r="D26" s="115">
        <v>532</v>
      </c>
      <c r="E26" s="114">
        <v>507</v>
      </c>
      <c r="F26" s="114">
        <v>514</v>
      </c>
      <c r="G26" s="114">
        <v>454</v>
      </c>
      <c r="H26" s="140">
        <v>446</v>
      </c>
      <c r="I26" s="115">
        <v>86</v>
      </c>
      <c r="J26" s="116">
        <v>19.282511210762333</v>
      </c>
    </row>
    <row r="27" spans="1:15" s="110" customFormat="1" ht="24.95" customHeight="1" x14ac:dyDescent="0.2">
      <c r="A27" s="193" t="s">
        <v>161</v>
      </c>
      <c r="B27" s="199" t="s">
        <v>162</v>
      </c>
      <c r="C27" s="113">
        <v>7.016921074429062</v>
      </c>
      <c r="D27" s="115">
        <v>593</v>
      </c>
      <c r="E27" s="114">
        <v>102</v>
      </c>
      <c r="F27" s="114">
        <v>261</v>
      </c>
      <c r="G27" s="114">
        <v>166</v>
      </c>
      <c r="H27" s="140">
        <v>148</v>
      </c>
      <c r="I27" s="115">
        <v>445</v>
      </c>
      <c r="J27" s="116" t="s">
        <v>515</v>
      </c>
    </row>
    <row r="28" spans="1:15" s="110" customFormat="1" ht="24.95" customHeight="1" x14ac:dyDescent="0.2">
      <c r="A28" s="193" t="s">
        <v>163</v>
      </c>
      <c r="B28" s="199" t="s">
        <v>164</v>
      </c>
      <c r="C28" s="113">
        <v>3.0647260679209563</v>
      </c>
      <c r="D28" s="115">
        <v>259</v>
      </c>
      <c r="E28" s="114">
        <v>198</v>
      </c>
      <c r="F28" s="114">
        <v>409</v>
      </c>
      <c r="G28" s="114">
        <v>223</v>
      </c>
      <c r="H28" s="140">
        <v>220</v>
      </c>
      <c r="I28" s="115">
        <v>39</v>
      </c>
      <c r="J28" s="116">
        <v>17.727272727272727</v>
      </c>
    </row>
    <row r="29" spans="1:15" s="110" customFormat="1" ht="24.95" customHeight="1" x14ac:dyDescent="0.2">
      <c r="A29" s="193">
        <v>86</v>
      </c>
      <c r="B29" s="199" t="s">
        <v>165</v>
      </c>
      <c r="C29" s="113">
        <v>5.3721453082475445</v>
      </c>
      <c r="D29" s="115">
        <v>454</v>
      </c>
      <c r="E29" s="114">
        <v>408</v>
      </c>
      <c r="F29" s="114">
        <v>490</v>
      </c>
      <c r="G29" s="114">
        <v>435</v>
      </c>
      <c r="H29" s="140">
        <v>432</v>
      </c>
      <c r="I29" s="115">
        <v>22</v>
      </c>
      <c r="J29" s="116">
        <v>5.0925925925925926</v>
      </c>
    </row>
    <row r="30" spans="1:15" s="110" customFormat="1" ht="24.95" customHeight="1" x14ac:dyDescent="0.2">
      <c r="A30" s="193">
        <v>87.88</v>
      </c>
      <c r="B30" s="204" t="s">
        <v>166</v>
      </c>
      <c r="C30" s="113">
        <v>7.9043900130162115</v>
      </c>
      <c r="D30" s="115">
        <v>668</v>
      </c>
      <c r="E30" s="114">
        <v>433</v>
      </c>
      <c r="F30" s="114">
        <v>906</v>
      </c>
      <c r="G30" s="114">
        <v>686</v>
      </c>
      <c r="H30" s="140">
        <v>578</v>
      </c>
      <c r="I30" s="115">
        <v>90</v>
      </c>
      <c r="J30" s="116">
        <v>15.570934256055363</v>
      </c>
    </row>
    <row r="31" spans="1:15" s="110" customFormat="1" ht="24.95" customHeight="1" x14ac:dyDescent="0.2">
      <c r="A31" s="193" t="s">
        <v>167</v>
      </c>
      <c r="B31" s="199" t="s">
        <v>168</v>
      </c>
      <c r="C31" s="113">
        <v>4.0113596024139158</v>
      </c>
      <c r="D31" s="115">
        <v>339</v>
      </c>
      <c r="E31" s="114">
        <v>241</v>
      </c>
      <c r="F31" s="114">
        <v>277</v>
      </c>
      <c r="G31" s="114">
        <v>285</v>
      </c>
      <c r="H31" s="140">
        <v>274</v>
      </c>
      <c r="I31" s="115">
        <v>65</v>
      </c>
      <c r="J31" s="116">
        <v>23.722627737226276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0.74547390841320549</v>
      </c>
      <c r="D34" s="115">
        <v>63</v>
      </c>
      <c r="E34" s="114">
        <v>57</v>
      </c>
      <c r="F34" s="114">
        <v>73</v>
      </c>
      <c r="G34" s="114">
        <v>53</v>
      </c>
      <c r="H34" s="140">
        <v>52</v>
      </c>
      <c r="I34" s="115">
        <v>11</v>
      </c>
      <c r="J34" s="116">
        <v>21.153846153846153</v>
      </c>
    </row>
    <row r="35" spans="1:10" s="110" customFormat="1" ht="24.95" customHeight="1" x14ac:dyDescent="0.2">
      <c r="A35" s="292" t="s">
        <v>171</v>
      </c>
      <c r="B35" s="293" t="s">
        <v>172</v>
      </c>
      <c r="C35" s="113">
        <v>31.735889243876464</v>
      </c>
      <c r="D35" s="115">
        <v>2682</v>
      </c>
      <c r="E35" s="114">
        <v>2257</v>
      </c>
      <c r="F35" s="114">
        <v>2315</v>
      </c>
      <c r="G35" s="114">
        <v>2020</v>
      </c>
      <c r="H35" s="140">
        <v>2640</v>
      </c>
      <c r="I35" s="115">
        <v>42</v>
      </c>
      <c r="J35" s="116">
        <v>1.5909090909090908</v>
      </c>
    </row>
    <row r="36" spans="1:10" s="110" customFormat="1" ht="24.95" customHeight="1" x14ac:dyDescent="0.2">
      <c r="A36" s="294" t="s">
        <v>173</v>
      </c>
      <c r="B36" s="295" t="s">
        <v>174</v>
      </c>
      <c r="C36" s="125">
        <v>67.518636847710326</v>
      </c>
      <c r="D36" s="143">
        <v>5706</v>
      </c>
      <c r="E36" s="144">
        <v>4466</v>
      </c>
      <c r="F36" s="144">
        <v>5614</v>
      </c>
      <c r="G36" s="144">
        <v>4788</v>
      </c>
      <c r="H36" s="145">
        <v>4788</v>
      </c>
      <c r="I36" s="143">
        <v>918</v>
      </c>
      <c r="J36" s="146">
        <v>19.172932330827066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8451</v>
      </c>
      <c r="F11" s="264">
        <v>6780</v>
      </c>
      <c r="G11" s="264">
        <v>8002</v>
      </c>
      <c r="H11" s="264">
        <v>6861</v>
      </c>
      <c r="I11" s="265">
        <v>7480</v>
      </c>
      <c r="J11" s="263">
        <v>971</v>
      </c>
      <c r="K11" s="266">
        <v>12.981283422459892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23.985327180215361</v>
      </c>
      <c r="E13" s="115">
        <v>2027</v>
      </c>
      <c r="F13" s="114">
        <v>1968</v>
      </c>
      <c r="G13" s="114">
        <v>2310</v>
      </c>
      <c r="H13" s="114">
        <v>1766</v>
      </c>
      <c r="I13" s="140">
        <v>1824</v>
      </c>
      <c r="J13" s="115">
        <v>203</v>
      </c>
      <c r="K13" s="116">
        <v>11.129385964912281</v>
      </c>
    </row>
    <row r="14" spans="1:17" ht="15.95" customHeight="1" x14ac:dyDescent="0.2">
      <c r="A14" s="306" t="s">
        <v>230</v>
      </c>
      <c r="B14" s="307"/>
      <c r="C14" s="308"/>
      <c r="D14" s="113">
        <v>60.88036918707845</v>
      </c>
      <c r="E14" s="115">
        <v>5145</v>
      </c>
      <c r="F14" s="114">
        <v>3848</v>
      </c>
      <c r="G14" s="114">
        <v>4485</v>
      </c>
      <c r="H14" s="114">
        <v>4083</v>
      </c>
      <c r="I14" s="140">
        <v>4472</v>
      </c>
      <c r="J14" s="115">
        <v>673</v>
      </c>
      <c r="K14" s="116">
        <v>15.049194991055456</v>
      </c>
    </row>
    <row r="15" spans="1:17" ht="15.95" customHeight="1" x14ac:dyDescent="0.2">
      <c r="A15" s="306" t="s">
        <v>231</v>
      </c>
      <c r="B15" s="307"/>
      <c r="C15" s="308"/>
      <c r="D15" s="113">
        <v>7.4902378416755413</v>
      </c>
      <c r="E15" s="115">
        <v>633</v>
      </c>
      <c r="F15" s="114">
        <v>516</v>
      </c>
      <c r="G15" s="114">
        <v>590</v>
      </c>
      <c r="H15" s="114">
        <v>505</v>
      </c>
      <c r="I15" s="140">
        <v>613</v>
      </c>
      <c r="J15" s="115">
        <v>20</v>
      </c>
      <c r="K15" s="116">
        <v>3.2626427406199023</v>
      </c>
    </row>
    <row r="16" spans="1:17" ht="15.95" customHeight="1" x14ac:dyDescent="0.2">
      <c r="A16" s="306" t="s">
        <v>232</v>
      </c>
      <c r="B16" s="307"/>
      <c r="C16" s="308"/>
      <c r="D16" s="113">
        <v>7.537569518400189</v>
      </c>
      <c r="E16" s="115">
        <v>637</v>
      </c>
      <c r="F16" s="114">
        <v>436</v>
      </c>
      <c r="G16" s="114">
        <v>601</v>
      </c>
      <c r="H16" s="114">
        <v>492</v>
      </c>
      <c r="I16" s="140">
        <v>560</v>
      </c>
      <c r="J16" s="115">
        <v>77</v>
      </c>
      <c r="K16" s="116">
        <v>13.75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0.53248136315228967</v>
      </c>
      <c r="E18" s="115">
        <v>45</v>
      </c>
      <c r="F18" s="114">
        <v>47</v>
      </c>
      <c r="G18" s="114">
        <v>83</v>
      </c>
      <c r="H18" s="114">
        <v>47</v>
      </c>
      <c r="I18" s="140">
        <v>54</v>
      </c>
      <c r="J18" s="115">
        <v>-9</v>
      </c>
      <c r="K18" s="116">
        <v>-16.666666666666668</v>
      </c>
    </row>
    <row r="19" spans="1:11" ht="14.1" customHeight="1" x14ac:dyDescent="0.2">
      <c r="A19" s="306" t="s">
        <v>235</v>
      </c>
      <c r="B19" s="307" t="s">
        <v>236</v>
      </c>
      <c r="C19" s="308"/>
      <c r="D19" s="113">
        <v>0.11832919181161992</v>
      </c>
      <c r="E19" s="115">
        <v>10</v>
      </c>
      <c r="F19" s="114">
        <v>18</v>
      </c>
      <c r="G19" s="114">
        <v>39</v>
      </c>
      <c r="H19" s="114">
        <v>13</v>
      </c>
      <c r="I19" s="140">
        <v>11</v>
      </c>
      <c r="J19" s="115">
        <v>-1</v>
      </c>
      <c r="K19" s="116">
        <v>-9.0909090909090917</v>
      </c>
    </row>
    <row r="20" spans="1:11" ht="14.1" customHeight="1" x14ac:dyDescent="0.2">
      <c r="A20" s="306">
        <v>12</v>
      </c>
      <c r="B20" s="307" t="s">
        <v>237</v>
      </c>
      <c r="C20" s="308"/>
      <c r="D20" s="113">
        <v>0.98213229203644536</v>
      </c>
      <c r="E20" s="115">
        <v>83</v>
      </c>
      <c r="F20" s="114">
        <v>115</v>
      </c>
      <c r="G20" s="114">
        <v>104</v>
      </c>
      <c r="H20" s="114">
        <v>60</v>
      </c>
      <c r="I20" s="140">
        <v>80</v>
      </c>
      <c r="J20" s="115">
        <v>3</v>
      </c>
      <c r="K20" s="116">
        <v>3.75</v>
      </c>
    </row>
    <row r="21" spans="1:11" ht="14.1" customHeight="1" x14ac:dyDescent="0.2">
      <c r="A21" s="306">
        <v>21</v>
      </c>
      <c r="B21" s="307" t="s">
        <v>238</v>
      </c>
      <c r="C21" s="308"/>
      <c r="D21" s="113">
        <v>0.48514968642764172</v>
      </c>
      <c r="E21" s="115">
        <v>41</v>
      </c>
      <c r="F21" s="114">
        <v>27</v>
      </c>
      <c r="G21" s="114">
        <v>37</v>
      </c>
      <c r="H21" s="114">
        <v>32</v>
      </c>
      <c r="I21" s="140">
        <v>39</v>
      </c>
      <c r="J21" s="115">
        <v>2</v>
      </c>
      <c r="K21" s="116">
        <v>5.1282051282051286</v>
      </c>
    </row>
    <row r="22" spans="1:11" ht="14.1" customHeight="1" x14ac:dyDescent="0.2">
      <c r="A22" s="306">
        <v>22</v>
      </c>
      <c r="B22" s="307" t="s">
        <v>239</v>
      </c>
      <c r="C22" s="308"/>
      <c r="D22" s="113">
        <v>2.1772571293338068</v>
      </c>
      <c r="E22" s="115">
        <v>184</v>
      </c>
      <c r="F22" s="114">
        <v>161</v>
      </c>
      <c r="G22" s="114">
        <v>253</v>
      </c>
      <c r="H22" s="114">
        <v>209</v>
      </c>
      <c r="I22" s="140">
        <v>223</v>
      </c>
      <c r="J22" s="115">
        <v>-39</v>
      </c>
      <c r="K22" s="116">
        <v>-17.488789237668161</v>
      </c>
    </row>
    <row r="23" spans="1:11" ht="14.1" customHeight="1" x14ac:dyDescent="0.2">
      <c r="A23" s="306">
        <v>23</v>
      </c>
      <c r="B23" s="307" t="s">
        <v>240</v>
      </c>
      <c r="C23" s="308"/>
      <c r="D23" s="113">
        <v>0.6981422316885576</v>
      </c>
      <c r="E23" s="115">
        <v>59</v>
      </c>
      <c r="F23" s="114">
        <v>97</v>
      </c>
      <c r="G23" s="114">
        <v>68</v>
      </c>
      <c r="H23" s="114">
        <v>50</v>
      </c>
      <c r="I23" s="140">
        <v>68</v>
      </c>
      <c r="J23" s="115">
        <v>-9</v>
      </c>
      <c r="K23" s="116">
        <v>-13.235294117647058</v>
      </c>
    </row>
    <row r="24" spans="1:11" ht="14.1" customHeight="1" x14ac:dyDescent="0.2">
      <c r="A24" s="306">
        <v>24</v>
      </c>
      <c r="B24" s="307" t="s">
        <v>241</v>
      </c>
      <c r="C24" s="308"/>
      <c r="D24" s="113">
        <v>6.9222577209797658</v>
      </c>
      <c r="E24" s="115">
        <v>585</v>
      </c>
      <c r="F24" s="114">
        <v>431</v>
      </c>
      <c r="G24" s="114">
        <v>541</v>
      </c>
      <c r="H24" s="114">
        <v>437</v>
      </c>
      <c r="I24" s="140">
        <v>558</v>
      </c>
      <c r="J24" s="115">
        <v>27</v>
      </c>
      <c r="K24" s="116">
        <v>4.838709677419355</v>
      </c>
    </row>
    <row r="25" spans="1:11" ht="14.1" customHeight="1" x14ac:dyDescent="0.2">
      <c r="A25" s="306">
        <v>25</v>
      </c>
      <c r="B25" s="307" t="s">
        <v>242</v>
      </c>
      <c r="C25" s="308"/>
      <c r="D25" s="113">
        <v>8.5315347296177961</v>
      </c>
      <c r="E25" s="115">
        <v>721</v>
      </c>
      <c r="F25" s="114">
        <v>448</v>
      </c>
      <c r="G25" s="114">
        <v>542</v>
      </c>
      <c r="H25" s="114">
        <v>474</v>
      </c>
      <c r="I25" s="140">
        <v>511</v>
      </c>
      <c r="J25" s="115">
        <v>210</v>
      </c>
      <c r="K25" s="116">
        <v>41.095890410958901</v>
      </c>
    </row>
    <row r="26" spans="1:11" ht="14.1" customHeight="1" x14ac:dyDescent="0.2">
      <c r="A26" s="306">
        <v>26</v>
      </c>
      <c r="B26" s="307" t="s">
        <v>243</v>
      </c>
      <c r="C26" s="308"/>
      <c r="D26" s="113">
        <v>2.8044018459353923</v>
      </c>
      <c r="E26" s="115">
        <v>237</v>
      </c>
      <c r="F26" s="114">
        <v>170</v>
      </c>
      <c r="G26" s="114">
        <v>216</v>
      </c>
      <c r="H26" s="114">
        <v>142</v>
      </c>
      <c r="I26" s="140">
        <v>217</v>
      </c>
      <c r="J26" s="115">
        <v>20</v>
      </c>
      <c r="K26" s="116">
        <v>9.2165898617511512</v>
      </c>
    </row>
    <row r="27" spans="1:11" ht="14.1" customHeight="1" x14ac:dyDescent="0.2">
      <c r="A27" s="306">
        <v>27</v>
      </c>
      <c r="B27" s="307" t="s">
        <v>244</v>
      </c>
      <c r="C27" s="308"/>
      <c r="D27" s="113">
        <v>2.1417583717903206</v>
      </c>
      <c r="E27" s="115">
        <v>181</v>
      </c>
      <c r="F27" s="114">
        <v>129</v>
      </c>
      <c r="G27" s="114">
        <v>144</v>
      </c>
      <c r="H27" s="114">
        <v>111</v>
      </c>
      <c r="I27" s="140">
        <v>184</v>
      </c>
      <c r="J27" s="115">
        <v>-3</v>
      </c>
      <c r="K27" s="116">
        <v>-1.6304347826086956</v>
      </c>
    </row>
    <row r="28" spans="1:11" ht="14.1" customHeight="1" x14ac:dyDescent="0.2">
      <c r="A28" s="306">
        <v>28</v>
      </c>
      <c r="B28" s="307" t="s">
        <v>245</v>
      </c>
      <c r="C28" s="308"/>
      <c r="D28" s="113">
        <v>1.1122944030292272</v>
      </c>
      <c r="E28" s="115">
        <v>94</v>
      </c>
      <c r="F28" s="114">
        <v>76</v>
      </c>
      <c r="G28" s="114">
        <v>101</v>
      </c>
      <c r="H28" s="114">
        <v>82</v>
      </c>
      <c r="I28" s="140">
        <v>68</v>
      </c>
      <c r="J28" s="115">
        <v>26</v>
      </c>
      <c r="K28" s="116">
        <v>38.235294117647058</v>
      </c>
    </row>
    <row r="29" spans="1:11" ht="14.1" customHeight="1" x14ac:dyDescent="0.2">
      <c r="A29" s="306">
        <v>29</v>
      </c>
      <c r="B29" s="307" t="s">
        <v>246</v>
      </c>
      <c r="C29" s="308"/>
      <c r="D29" s="113">
        <v>2.4257484321382083</v>
      </c>
      <c r="E29" s="115">
        <v>205</v>
      </c>
      <c r="F29" s="114">
        <v>236</v>
      </c>
      <c r="G29" s="114">
        <v>229</v>
      </c>
      <c r="H29" s="114">
        <v>226</v>
      </c>
      <c r="I29" s="140">
        <v>225</v>
      </c>
      <c r="J29" s="115">
        <v>-20</v>
      </c>
      <c r="K29" s="116">
        <v>-8.8888888888888893</v>
      </c>
    </row>
    <row r="30" spans="1:11" ht="14.1" customHeight="1" x14ac:dyDescent="0.2">
      <c r="A30" s="306" t="s">
        <v>247</v>
      </c>
      <c r="B30" s="307" t="s">
        <v>248</v>
      </c>
      <c r="C30" s="308"/>
      <c r="D30" s="113">
        <v>0.6508105549639096</v>
      </c>
      <c r="E30" s="115">
        <v>55</v>
      </c>
      <c r="F30" s="114" t="s">
        <v>514</v>
      </c>
      <c r="G30" s="114">
        <v>57</v>
      </c>
      <c r="H30" s="114">
        <v>71</v>
      </c>
      <c r="I30" s="140" t="s">
        <v>514</v>
      </c>
      <c r="J30" s="115" t="s">
        <v>514</v>
      </c>
      <c r="K30" s="116" t="s">
        <v>514</v>
      </c>
    </row>
    <row r="31" spans="1:11" ht="14.1" customHeight="1" x14ac:dyDescent="0.2">
      <c r="A31" s="306" t="s">
        <v>249</v>
      </c>
      <c r="B31" s="307" t="s">
        <v>250</v>
      </c>
      <c r="C31" s="308"/>
      <c r="D31" s="113">
        <v>1.774937877174299</v>
      </c>
      <c r="E31" s="115">
        <v>150</v>
      </c>
      <c r="F31" s="114">
        <v>132</v>
      </c>
      <c r="G31" s="114">
        <v>172</v>
      </c>
      <c r="H31" s="114">
        <v>152</v>
      </c>
      <c r="I31" s="140">
        <v>146</v>
      </c>
      <c r="J31" s="115">
        <v>4</v>
      </c>
      <c r="K31" s="116">
        <v>2.7397260273972601</v>
      </c>
    </row>
    <row r="32" spans="1:11" ht="14.1" customHeight="1" x14ac:dyDescent="0.2">
      <c r="A32" s="306">
        <v>31</v>
      </c>
      <c r="B32" s="307" t="s">
        <v>251</v>
      </c>
      <c r="C32" s="308"/>
      <c r="D32" s="113">
        <v>0.50881552478996572</v>
      </c>
      <c r="E32" s="115">
        <v>43</v>
      </c>
      <c r="F32" s="114">
        <v>30</v>
      </c>
      <c r="G32" s="114">
        <v>26</v>
      </c>
      <c r="H32" s="114">
        <v>23</v>
      </c>
      <c r="I32" s="140">
        <v>33</v>
      </c>
      <c r="J32" s="115">
        <v>10</v>
      </c>
      <c r="K32" s="116">
        <v>30.303030303030305</v>
      </c>
    </row>
    <row r="33" spans="1:11" ht="14.1" customHeight="1" x14ac:dyDescent="0.2">
      <c r="A33" s="306">
        <v>32</v>
      </c>
      <c r="B33" s="307" t="s">
        <v>252</v>
      </c>
      <c r="C33" s="308"/>
      <c r="D33" s="113">
        <v>3.7983670571529995</v>
      </c>
      <c r="E33" s="115">
        <v>321</v>
      </c>
      <c r="F33" s="114">
        <v>341</v>
      </c>
      <c r="G33" s="114">
        <v>295</v>
      </c>
      <c r="H33" s="114">
        <v>265</v>
      </c>
      <c r="I33" s="140">
        <v>293</v>
      </c>
      <c r="J33" s="115">
        <v>28</v>
      </c>
      <c r="K33" s="116">
        <v>9.5563139931740615</v>
      </c>
    </row>
    <row r="34" spans="1:11" ht="14.1" customHeight="1" x14ac:dyDescent="0.2">
      <c r="A34" s="306">
        <v>33</v>
      </c>
      <c r="B34" s="307" t="s">
        <v>253</v>
      </c>
      <c r="C34" s="308"/>
      <c r="D34" s="113">
        <v>1.514613655188735</v>
      </c>
      <c r="E34" s="115">
        <v>128</v>
      </c>
      <c r="F34" s="114">
        <v>173</v>
      </c>
      <c r="G34" s="114">
        <v>151</v>
      </c>
      <c r="H34" s="114">
        <v>119</v>
      </c>
      <c r="I34" s="140">
        <v>153</v>
      </c>
      <c r="J34" s="115">
        <v>-25</v>
      </c>
      <c r="K34" s="116">
        <v>-16.33986928104575</v>
      </c>
    </row>
    <row r="35" spans="1:11" ht="14.1" customHeight="1" x14ac:dyDescent="0.2">
      <c r="A35" s="306">
        <v>34</v>
      </c>
      <c r="B35" s="307" t="s">
        <v>254</v>
      </c>
      <c r="C35" s="308"/>
      <c r="D35" s="113">
        <v>2.1654242101526449</v>
      </c>
      <c r="E35" s="115">
        <v>183</v>
      </c>
      <c r="F35" s="114">
        <v>139</v>
      </c>
      <c r="G35" s="114">
        <v>138</v>
      </c>
      <c r="H35" s="114">
        <v>144</v>
      </c>
      <c r="I35" s="140">
        <v>176</v>
      </c>
      <c r="J35" s="115">
        <v>7</v>
      </c>
      <c r="K35" s="116">
        <v>3.9772727272727271</v>
      </c>
    </row>
    <row r="36" spans="1:11" ht="14.1" customHeight="1" x14ac:dyDescent="0.2">
      <c r="A36" s="306">
        <v>41</v>
      </c>
      <c r="B36" s="307" t="s">
        <v>255</v>
      </c>
      <c r="C36" s="308"/>
      <c r="D36" s="113">
        <v>0.57981303987693766</v>
      </c>
      <c r="E36" s="115">
        <v>49</v>
      </c>
      <c r="F36" s="114">
        <v>40</v>
      </c>
      <c r="G36" s="114">
        <v>43</v>
      </c>
      <c r="H36" s="114">
        <v>36</v>
      </c>
      <c r="I36" s="140">
        <v>33</v>
      </c>
      <c r="J36" s="115">
        <v>16</v>
      </c>
      <c r="K36" s="116">
        <v>48.484848484848484</v>
      </c>
    </row>
    <row r="37" spans="1:11" ht="14.1" customHeight="1" x14ac:dyDescent="0.2">
      <c r="A37" s="306">
        <v>42</v>
      </c>
      <c r="B37" s="307" t="s">
        <v>256</v>
      </c>
      <c r="C37" s="308"/>
      <c r="D37" s="113">
        <v>0.13016211099278191</v>
      </c>
      <c r="E37" s="115">
        <v>11</v>
      </c>
      <c r="F37" s="114">
        <v>6</v>
      </c>
      <c r="G37" s="114" t="s">
        <v>514</v>
      </c>
      <c r="H37" s="114">
        <v>8</v>
      </c>
      <c r="I37" s="140">
        <v>11</v>
      </c>
      <c r="J37" s="115">
        <v>0</v>
      </c>
      <c r="K37" s="116">
        <v>0</v>
      </c>
    </row>
    <row r="38" spans="1:11" ht="14.1" customHeight="1" x14ac:dyDescent="0.2">
      <c r="A38" s="306">
        <v>43</v>
      </c>
      <c r="B38" s="307" t="s">
        <v>257</v>
      </c>
      <c r="C38" s="308"/>
      <c r="D38" s="113">
        <v>1.0412968879422553</v>
      </c>
      <c r="E38" s="115">
        <v>88</v>
      </c>
      <c r="F38" s="114">
        <v>56</v>
      </c>
      <c r="G38" s="114">
        <v>69</v>
      </c>
      <c r="H38" s="114">
        <v>73</v>
      </c>
      <c r="I38" s="140">
        <v>85</v>
      </c>
      <c r="J38" s="115">
        <v>3</v>
      </c>
      <c r="K38" s="116">
        <v>3.5294117647058822</v>
      </c>
    </row>
    <row r="39" spans="1:11" ht="14.1" customHeight="1" x14ac:dyDescent="0.2">
      <c r="A39" s="306">
        <v>51</v>
      </c>
      <c r="B39" s="307" t="s">
        <v>258</v>
      </c>
      <c r="C39" s="308"/>
      <c r="D39" s="113">
        <v>7.715063306117619</v>
      </c>
      <c r="E39" s="115">
        <v>652</v>
      </c>
      <c r="F39" s="114">
        <v>649</v>
      </c>
      <c r="G39" s="114">
        <v>581</v>
      </c>
      <c r="H39" s="114">
        <v>591</v>
      </c>
      <c r="I39" s="140">
        <v>593</v>
      </c>
      <c r="J39" s="115">
        <v>59</v>
      </c>
      <c r="K39" s="116">
        <v>9.9494097807757171</v>
      </c>
    </row>
    <row r="40" spans="1:11" ht="14.1" customHeight="1" x14ac:dyDescent="0.2">
      <c r="A40" s="306" t="s">
        <v>259</v>
      </c>
      <c r="B40" s="307" t="s">
        <v>260</v>
      </c>
      <c r="C40" s="308"/>
      <c r="D40" s="113">
        <v>7.2772452964146259</v>
      </c>
      <c r="E40" s="115">
        <v>615</v>
      </c>
      <c r="F40" s="114">
        <v>623</v>
      </c>
      <c r="G40" s="114">
        <v>557</v>
      </c>
      <c r="H40" s="114">
        <v>549</v>
      </c>
      <c r="I40" s="140">
        <v>555</v>
      </c>
      <c r="J40" s="115">
        <v>60</v>
      </c>
      <c r="K40" s="116">
        <v>10.810810810810811</v>
      </c>
    </row>
    <row r="41" spans="1:11" ht="14.1" customHeight="1" x14ac:dyDescent="0.2">
      <c r="A41" s="306"/>
      <c r="B41" s="307" t="s">
        <v>261</v>
      </c>
      <c r="C41" s="308"/>
      <c r="D41" s="113">
        <v>6.0229558632114539</v>
      </c>
      <c r="E41" s="115">
        <v>509</v>
      </c>
      <c r="F41" s="114">
        <v>515</v>
      </c>
      <c r="G41" s="114">
        <v>458</v>
      </c>
      <c r="H41" s="114">
        <v>453</v>
      </c>
      <c r="I41" s="140">
        <v>446</v>
      </c>
      <c r="J41" s="115">
        <v>63</v>
      </c>
      <c r="K41" s="116">
        <v>14.125560538116591</v>
      </c>
    </row>
    <row r="42" spans="1:11" ht="14.1" customHeight="1" x14ac:dyDescent="0.2">
      <c r="A42" s="306">
        <v>52</v>
      </c>
      <c r="B42" s="307" t="s">
        <v>262</v>
      </c>
      <c r="C42" s="308"/>
      <c r="D42" s="113">
        <v>5.4668086616968408</v>
      </c>
      <c r="E42" s="115">
        <v>462</v>
      </c>
      <c r="F42" s="114">
        <v>368</v>
      </c>
      <c r="G42" s="114">
        <v>411</v>
      </c>
      <c r="H42" s="114">
        <v>386</v>
      </c>
      <c r="I42" s="140">
        <v>424</v>
      </c>
      <c r="J42" s="115">
        <v>38</v>
      </c>
      <c r="K42" s="116">
        <v>8.9622641509433958</v>
      </c>
    </row>
    <row r="43" spans="1:11" ht="14.1" customHeight="1" x14ac:dyDescent="0.2">
      <c r="A43" s="306" t="s">
        <v>263</v>
      </c>
      <c r="B43" s="307" t="s">
        <v>264</v>
      </c>
      <c r="C43" s="308"/>
      <c r="D43" s="113">
        <v>4.9224943793633891</v>
      </c>
      <c r="E43" s="115">
        <v>416</v>
      </c>
      <c r="F43" s="114">
        <v>338</v>
      </c>
      <c r="G43" s="114">
        <v>357</v>
      </c>
      <c r="H43" s="114">
        <v>344</v>
      </c>
      <c r="I43" s="140">
        <v>381</v>
      </c>
      <c r="J43" s="115">
        <v>35</v>
      </c>
      <c r="K43" s="116">
        <v>9.1863517060367457</v>
      </c>
    </row>
    <row r="44" spans="1:11" ht="14.1" customHeight="1" x14ac:dyDescent="0.2">
      <c r="A44" s="306">
        <v>53</v>
      </c>
      <c r="B44" s="307" t="s">
        <v>265</v>
      </c>
      <c r="C44" s="308"/>
      <c r="D44" s="113">
        <v>0.46148384806531773</v>
      </c>
      <c r="E44" s="115">
        <v>39</v>
      </c>
      <c r="F44" s="114">
        <v>46</v>
      </c>
      <c r="G44" s="114">
        <v>43</v>
      </c>
      <c r="H44" s="114">
        <v>41</v>
      </c>
      <c r="I44" s="140">
        <v>47</v>
      </c>
      <c r="J44" s="115">
        <v>-8</v>
      </c>
      <c r="K44" s="116">
        <v>-17.021276595744681</v>
      </c>
    </row>
    <row r="45" spans="1:11" ht="14.1" customHeight="1" x14ac:dyDescent="0.2">
      <c r="A45" s="306" t="s">
        <v>266</v>
      </c>
      <c r="B45" s="307" t="s">
        <v>267</v>
      </c>
      <c r="C45" s="308"/>
      <c r="D45" s="113">
        <v>0.43781800970299373</v>
      </c>
      <c r="E45" s="115">
        <v>37</v>
      </c>
      <c r="F45" s="114">
        <v>46</v>
      </c>
      <c r="G45" s="114">
        <v>42</v>
      </c>
      <c r="H45" s="114">
        <v>41</v>
      </c>
      <c r="I45" s="140">
        <v>44</v>
      </c>
      <c r="J45" s="115">
        <v>-7</v>
      </c>
      <c r="K45" s="116">
        <v>-15.909090909090908</v>
      </c>
    </row>
    <row r="46" spans="1:11" ht="14.1" customHeight="1" x14ac:dyDescent="0.2">
      <c r="A46" s="306">
        <v>54</v>
      </c>
      <c r="B46" s="307" t="s">
        <v>268</v>
      </c>
      <c r="C46" s="308"/>
      <c r="D46" s="113">
        <v>3.419713643355816</v>
      </c>
      <c r="E46" s="115">
        <v>289</v>
      </c>
      <c r="F46" s="114">
        <v>218</v>
      </c>
      <c r="G46" s="114">
        <v>272</v>
      </c>
      <c r="H46" s="114">
        <v>222</v>
      </c>
      <c r="I46" s="140">
        <v>242</v>
      </c>
      <c r="J46" s="115">
        <v>47</v>
      </c>
      <c r="K46" s="116">
        <v>19.421487603305785</v>
      </c>
    </row>
    <row r="47" spans="1:11" ht="14.1" customHeight="1" x14ac:dyDescent="0.2">
      <c r="A47" s="306">
        <v>61</v>
      </c>
      <c r="B47" s="307" t="s">
        <v>269</v>
      </c>
      <c r="C47" s="308"/>
      <c r="D47" s="113">
        <v>2.3192521595077507</v>
      </c>
      <c r="E47" s="115">
        <v>196</v>
      </c>
      <c r="F47" s="114">
        <v>145</v>
      </c>
      <c r="G47" s="114">
        <v>177</v>
      </c>
      <c r="H47" s="114">
        <v>197</v>
      </c>
      <c r="I47" s="140">
        <v>196</v>
      </c>
      <c r="J47" s="115">
        <v>0</v>
      </c>
      <c r="K47" s="116">
        <v>0</v>
      </c>
    </row>
    <row r="48" spans="1:11" ht="14.1" customHeight="1" x14ac:dyDescent="0.2">
      <c r="A48" s="306">
        <v>62</v>
      </c>
      <c r="B48" s="307" t="s">
        <v>270</v>
      </c>
      <c r="C48" s="308"/>
      <c r="D48" s="113">
        <v>5.8454620754940247</v>
      </c>
      <c r="E48" s="115">
        <v>494</v>
      </c>
      <c r="F48" s="114">
        <v>464</v>
      </c>
      <c r="G48" s="114">
        <v>532</v>
      </c>
      <c r="H48" s="114">
        <v>526</v>
      </c>
      <c r="I48" s="140">
        <v>580</v>
      </c>
      <c r="J48" s="115">
        <v>-86</v>
      </c>
      <c r="K48" s="116">
        <v>-14.827586206896552</v>
      </c>
    </row>
    <row r="49" spans="1:11" ht="14.1" customHeight="1" x14ac:dyDescent="0.2">
      <c r="A49" s="306">
        <v>63</v>
      </c>
      <c r="B49" s="307" t="s">
        <v>271</v>
      </c>
      <c r="C49" s="308"/>
      <c r="D49" s="113">
        <v>2.4020825937758845</v>
      </c>
      <c r="E49" s="115">
        <v>203</v>
      </c>
      <c r="F49" s="114">
        <v>181</v>
      </c>
      <c r="G49" s="114">
        <v>206</v>
      </c>
      <c r="H49" s="114">
        <v>148</v>
      </c>
      <c r="I49" s="140">
        <v>154</v>
      </c>
      <c r="J49" s="115">
        <v>49</v>
      </c>
      <c r="K49" s="116">
        <v>31.818181818181817</v>
      </c>
    </row>
    <row r="50" spans="1:11" ht="14.1" customHeight="1" x14ac:dyDescent="0.2">
      <c r="A50" s="306" t="s">
        <v>272</v>
      </c>
      <c r="B50" s="307" t="s">
        <v>273</v>
      </c>
      <c r="C50" s="308"/>
      <c r="D50" s="113">
        <v>0.24849130280440185</v>
      </c>
      <c r="E50" s="115">
        <v>21</v>
      </c>
      <c r="F50" s="114">
        <v>22</v>
      </c>
      <c r="G50" s="114">
        <v>30</v>
      </c>
      <c r="H50" s="114">
        <v>21</v>
      </c>
      <c r="I50" s="140">
        <v>26</v>
      </c>
      <c r="J50" s="115">
        <v>-5</v>
      </c>
      <c r="K50" s="116">
        <v>-19.23076923076923</v>
      </c>
    </row>
    <row r="51" spans="1:11" ht="14.1" customHeight="1" x14ac:dyDescent="0.2">
      <c r="A51" s="306" t="s">
        <v>274</v>
      </c>
      <c r="B51" s="307" t="s">
        <v>275</v>
      </c>
      <c r="C51" s="308"/>
      <c r="D51" s="113">
        <v>1.5974440894568691</v>
      </c>
      <c r="E51" s="115">
        <v>135</v>
      </c>
      <c r="F51" s="114">
        <v>134</v>
      </c>
      <c r="G51" s="114">
        <v>148</v>
      </c>
      <c r="H51" s="114">
        <v>104</v>
      </c>
      <c r="I51" s="140">
        <v>105</v>
      </c>
      <c r="J51" s="115">
        <v>30</v>
      </c>
      <c r="K51" s="116">
        <v>28.571428571428573</v>
      </c>
    </row>
    <row r="52" spans="1:11" ht="14.1" customHeight="1" x14ac:dyDescent="0.2">
      <c r="A52" s="306">
        <v>71</v>
      </c>
      <c r="B52" s="307" t="s">
        <v>276</v>
      </c>
      <c r="C52" s="308"/>
      <c r="D52" s="113">
        <v>9.2415098804875164</v>
      </c>
      <c r="E52" s="115">
        <v>781</v>
      </c>
      <c r="F52" s="114">
        <v>542</v>
      </c>
      <c r="G52" s="114">
        <v>632</v>
      </c>
      <c r="H52" s="114">
        <v>606</v>
      </c>
      <c r="I52" s="140">
        <v>702</v>
      </c>
      <c r="J52" s="115">
        <v>79</v>
      </c>
      <c r="K52" s="116">
        <v>11.253561253561253</v>
      </c>
    </row>
    <row r="53" spans="1:11" ht="14.1" customHeight="1" x14ac:dyDescent="0.2">
      <c r="A53" s="306" t="s">
        <v>277</v>
      </c>
      <c r="B53" s="307" t="s">
        <v>278</v>
      </c>
      <c r="C53" s="308"/>
      <c r="D53" s="113">
        <v>2.9937285528339843</v>
      </c>
      <c r="E53" s="115">
        <v>253</v>
      </c>
      <c r="F53" s="114">
        <v>174</v>
      </c>
      <c r="G53" s="114">
        <v>204</v>
      </c>
      <c r="H53" s="114">
        <v>222</v>
      </c>
      <c r="I53" s="140">
        <v>247</v>
      </c>
      <c r="J53" s="115">
        <v>6</v>
      </c>
      <c r="K53" s="116">
        <v>2.42914979757085</v>
      </c>
    </row>
    <row r="54" spans="1:11" ht="14.1" customHeight="1" x14ac:dyDescent="0.2">
      <c r="A54" s="306" t="s">
        <v>279</v>
      </c>
      <c r="B54" s="307" t="s">
        <v>280</v>
      </c>
      <c r="C54" s="308"/>
      <c r="D54" s="113">
        <v>5.0289906519938468</v>
      </c>
      <c r="E54" s="115">
        <v>425</v>
      </c>
      <c r="F54" s="114">
        <v>290</v>
      </c>
      <c r="G54" s="114">
        <v>332</v>
      </c>
      <c r="H54" s="114">
        <v>319</v>
      </c>
      <c r="I54" s="140">
        <v>366</v>
      </c>
      <c r="J54" s="115">
        <v>59</v>
      </c>
      <c r="K54" s="116">
        <v>16.120218579234972</v>
      </c>
    </row>
    <row r="55" spans="1:11" ht="14.1" customHeight="1" x14ac:dyDescent="0.2">
      <c r="A55" s="306">
        <v>72</v>
      </c>
      <c r="B55" s="307" t="s">
        <v>281</v>
      </c>
      <c r="C55" s="308"/>
      <c r="D55" s="113">
        <v>2.4494142705005326</v>
      </c>
      <c r="E55" s="115">
        <v>207</v>
      </c>
      <c r="F55" s="114">
        <v>260</v>
      </c>
      <c r="G55" s="114">
        <v>124</v>
      </c>
      <c r="H55" s="114">
        <v>129</v>
      </c>
      <c r="I55" s="140">
        <v>175</v>
      </c>
      <c r="J55" s="115">
        <v>32</v>
      </c>
      <c r="K55" s="116">
        <v>18.285714285714285</v>
      </c>
    </row>
    <row r="56" spans="1:11" ht="14.1" customHeight="1" x14ac:dyDescent="0.2">
      <c r="A56" s="306" t="s">
        <v>282</v>
      </c>
      <c r="B56" s="307" t="s">
        <v>283</v>
      </c>
      <c r="C56" s="308"/>
      <c r="D56" s="113">
        <v>0.92296769613063545</v>
      </c>
      <c r="E56" s="115">
        <v>78</v>
      </c>
      <c r="F56" s="114">
        <v>166</v>
      </c>
      <c r="G56" s="114">
        <v>43</v>
      </c>
      <c r="H56" s="114">
        <v>45</v>
      </c>
      <c r="I56" s="140">
        <v>81</v>
      </c>
      <c r="J56" s="115">
        <v>-3</v>
      </c>
      <c r="K56" s="116">
        <v>-3.7037037037037037</v>
      </c>
    </row>
    <row r="57" spans="1:11" ht="14.1" customHeight="1" x14ac:dyDescent="0.2">
      <c r="A57" s="306" t="s">
        <v>284</v>
      </c>
      <c r="B57" s="307" t="s">
        <v>285</v>
      </c>
      <c r="C57" s="308"/>
      <c r="D57" s="113">
        <v>0.87563601940598745</v>
      </c>
      <c r="E57" s="115">
        <v>74</v>
      </c>
      <c r="F57" s="114">
        <v>66</v>
      </c>
      <c r="G57" s="114">
        <v>53</v>
      </c>
      <c r="H57" s="114">
        <v>60</v>
      </c>
      <c r="I57" s="140">
        <v>68</v>
      </c>
      <c r="J57" s="115">
        <v>6</v>
      </c>
      <c r="K57" s="116">
        <v>8.8235294117647065</v>
      </c>
    </row>
    <row r="58" spans="1:11" ht="14.1" customHeight="1" x14ac:dyDescent="0.2">
      <c r="A58" s="306">
        <v>73</v>
      </c>
      <c r="B58" s="307" t="s">
        <v>286</v>
      </c>
      <c r="C58" s="308"/>
      <c r="D58" s="113">
        <v>1.7631049579931368</v>
      </c>
      <c r="E58" s="115">
        <v>149</v>
      </c>
      <c r="F58" s="114">
        <v>73</v>
      </c>
      <c r="G58" s="114">
        <v>123</v>
      </c>
      <c r="H58" s="114">
        <v>121</v>
      </c>
      <c r="I58" s="140">
        <v>73</v>
      </c>
      <c r="J58" s="115">
        <v>76</v>
      </c>
      <c r="K58" s="116">
        <v>104.10958904109589</v>
      </c>
    </row>
    <row r="59" spans="1:11" ht="14.1" customHeight="1" x14ac:dyDescent="0.2">
      <c r="A59" s="306" t="s">
        <v>287</v>
      </c>
      <c r="B59" s="307" t="s">
        <v>288</v>
      </c>
      <c r="C59" s="308"/>
      <c r="D59" s="113">
        <v>1.2661223523843332</v>
      </c>
      <c r="E59" s="115">
        <v>107</v>
      </c>
      <c r="F59" s="114">
        <v>53</v>
      </c>
      <c r="G59" s="114">
        <v>95</v>
      </c>
      <c r="H59" s="114">
        <v>102</v>
      </c>
      <c r="I59" s="140">
        <v>55</v>
      </c>
      <c r="J59" s="115">
        <v>52</v>
      </c>
      <c r="K59" s="116">
        <v>94.545454545454547</v>
      </c>
    </row>
    <row r="60" spans="1:11" ht="14.1" customHeight="1" x14ac:dyDescent="0.2">
      <c r="A60" s="306">
        <v>81</v>
      </c>
      <c r="B60" s="307" t="s">
        <v>289</v>
      </c>
      <c r="C60" s="308"/>
      <c r="D60" s="113">
        <v>5.9519583481244824</v>
      </c>
      <c r="E60" s="115">
        <v>503</v>
      </c>
      <c r="F60" s="114">
        <v>459</v>
      </c>
      <c r="G60" s="114">
        <v>539</v>
      </c>
      <c r="H60" s="114">
        <v>497</v>
      </c>
      <c r="I60" s="140">
        <v>439</v>
      </c>
      <c r="J60" s="115">
        <v>64</v>
      </c>
      <c r="K60" s="116">
        <v>14.578587699316628</v>
      </c>
    </row>
    <row r="61" spans="1:11" ht="14.1" customHeight="1" x14ac:dyDescent="0.2">
      <c r="A61" s="306" t="s">
        <v>290</v>
      </c>
      <c r="B61" s="307" t="s">
        <v>291</v>
      </c>
      <c r="C61" s="308"/>
      <c r="D61" s="113">
        <v>1.9405987457105669</v>
      </c>
      <c r="E61" s="115">
        <v>164</v>
      </c>
      <c r="F61" s="114">
        <v>138</v>
      </c>
      <c r="G61" s="114">
        <v>152</v>
      </c>
      <c r="H61" s="114">
        <v>209</v>
      </c>
      <c r="I61" s="140">
        <v>130</v>
      </c>
      <c r="J61" s="115">
        <v>34</v>
      </c>
      <c r="K61" s="116">
        <v>26.153846153846153</v>
      </c>
    </row>
    <row r="62" spans="1:11" ht="14.1" customHeight="1" x14ac:dyDescent="0.2">
      <c r="A62" s="306" t="s">
        <v>292</v>
      </c>
      <c r="B62" s="307" t="s">
        <v>293</v>
      </c>
      <c r="C62" s="308"/>
      <c r="D62" s="113">
        <v>1.9524316648917288</v>
      </c>
      <c r="E62" s="115">
        <v>165</v>
      </c>
      <c r="F62" s="114">
        <v>150</v>
      </c>
      <c r="G62" s="114">
        <v>218</v>
      </c>
      <c r="H62" s="114">
        <v>130</v>
      </c>
      <c r="I62" s="140">
        <v>152</v>
      </c>
      <c r="J62" s="115">
        <v>13</v>
      </c>
      <c r="K62" s="116">
        <v>8.5526315789473681</v>
      </c>
    </row>
    <row r="63" spans="1:11" ht="14.1" customHeight="1" x14ac:dyDescent="0.2">
      <c r="A63" s="306"/>
      <c r="B63" s="307" t="s">
        <v>294</v>
      </c>
      <c r="C63" s="308"/>
      <c r="D63" s="113">
        <v>1.680274523725003</v>
      </c>
      <c r="E63" s="115">
        <v>142</v>
      </c>
      <c r="F63" s="114">
        <v>134</v>
      </c>
      <c r="G63" s="114">
        <v>193</v>
      </c>
      <c r="H63" s="114">
        <v>117</v>
      </c>
      <c r="I63" s="140">
        <v>138</v>
      </c>
      <c r="J63" s="115">
        <v>4</v>
      </c>
      <c r="K63" s="116">
        <v>2.8985507246376812</v>
      </c>
    </row>
    <row r="64" spans="1:11" ht="14.1" customHeight="1" x14ac:dyDescent="0.2">
      <c r="A64" s="306" t="s">
        <v>295</v>
      </c>
      <c r="B64" s="307" t="s">
        <v>296</v>
      </c>
      <c r="C64" s="308"/>
      <c r="D64" s="113">
        <v>0.6508105549639096</v>
      </c>
      <c r="E64" s="115">
        <v>55</v>
      </c>
      <c r="F64" s="114">
        <v>45</v>
      </c>
      <c r="G64" s="114">
        <v>71</v>
      </c>
      <c r="H64" s="114">
        <v>47</v>
      </c>
      <c r="I64" s="140">
        <v>53</v>
      </c>
      <c r="J64" s="115">
        <v>2</v>
      </c>
      <c r="K64" s="116">
        <v>3.7735849056603774</v>
      </c>
    </row>
    <row r="65" spans="1:11" ht="14.1" customHeight="1" x14ac:dyDescent="0.2">
      <c r="A65" s="306" t="s">
        <v>297</v>
      </c>
      <c r="B65" s="307" t="s">
        <v>298</v>
      </c>
      <c r="C65" s="308"/>
      <c r="D65" s="113">
        <v>0.63897763578274758</v>
      </c>
      <c r="E65" s="115">
        <v>54</v>
      </c>
      <c r="F65" s="114">
        <v>65</v>
      </c>
      <c r="G65" s="114">
        <v>42</v>
      </c>
      <c r="H65" s="114">
        <v>54</v>
      </c>
      <c r="I65" s="140">
        <v>41</v>
      </c>
      <c r="J65" s="115">
        <v>13</v>
      </c>
      <c r="K65" s="116">
        <v>31.707317073170731</v>
      </c>
    </row>
    <row r="66" spans="1:11" ht="14.1" customHeight="1" x14ac:dyDescent="0.2">
      <c r="A66" s="306">
        <v>82</v>
      </c>
      <c r="B66" s="307" t="s">
        <v>299</v>
      </c>
      <c r="C66" s="308"/>
      <c r="D66" s="113">
        <v>3.8338658146964857</v>
      </c>
      <c r="E66" s="115">
        <v>324</v>
      </c>
      <c r="F66" s="114">
        <v>227</v>
      </c>
      <c r="G66" s="114">
        <v>426</v>
      </c>
      <c r="H66" s="114">
        <v>259</v>
      </c>
      <c r="I66" s="140">
        <v>268</v>
      </c>
      <c r="J66" s="115">
        <v>56</v>
      </c>
      <c r="K66" s="116">
        <v>20.895522388059703</v>
      </c>
    </row>
    <row r="67" spans="1:11" ht="14.1" customHeight="1" x14ac:dyDescent="0.2">
      <c r="A67" s="306" t="s">
        <v>300</v>
      </c>
      <c r="B67" s="307" t="s">
        <v>301</v>
      </c>
      <c r="C67" s="308"/>
      <c r="D67" s="113">
        <v>2.7570701692107442</v>
      </c>
      <c r="E67" s="115">
        <v>233</v>
      </c>
      <c r="F67" s="114">
        <v>155</v>
      </c>
      <c r="G67" s="114">
        <v>339</v>
      </c>
      <c r="H67" s="114">
        <v>172</v>
      </c>
      <c r="I67" s="140">
        <v>186</v>
      </c>
      <c r="J67" s="115">
        <v>47</v>
      </c>
      <c r="K67" s="116">
        <v>25.268817204301076</v>
      </c>
    </row>
    <row r="68" spans="1:11" ht="14.1" customHeight="1" x14ac:dyDescent="0.2">
      <c r="A68" s="306" t="s">
        <v>302</v>
      </c>
      <c r="B68" s="307" t="s">
        <v>303</v>
      </c>
      <c r="C68" s="308"/>
      <c r="D68" s="113">
        <v>0.78097266595669157</v>
      </c>
      <c r="E68" s="115">
        <v>66</v>
      </c>
      <c r="F68" s="114">
        <v>52</v>
      </c>
      <c r="G68" s="114">
        <v>60</v>
      </c>
      <c r="H68" s="114">
        <v>65</v>
      </c>
      <c r="I68" s="140">
        <v>57</v>
      </c>
      <c r="J68" s="115">
        <v>9</v>
      </c>
      <c r="K68" s="116">
        <v>15.789473684210526</v>
      </c>
    </row>
    <row r="69" spans="1:11" ht="14.1" customHeight="1" x14ac:dyDescent="0.2">
      <c r="A69" s="306">
        <v>83</v>
      </c>
      <c r="B69" s="307" t="s">
        <v>304</v>
      </c>
      <c r="C69" s="308"/>
      <c r="D69" s="113">
        <v>7.5020707608567037</v>
      </c>
      <c r="E69" s="115">
        <v>634</v>
      </c>
      <c r="F69" s="114">
        <v>247</v>
      </c>
      <c r="G69" s="114">
        <v>600</v>
      </c>
      <c r="H69" s="114">
        <v>377</v>
      </c>
      <c r="I69" s="140">
        <v>346</v>
      </c>
      <c r="J69" s="115">
        <v>288</v>
      </c>
      <c r="K69" s="116">
        <v>83.236994219653184</v>
      </c>
    </row>
    <row r="70" spans="1:11" ht="14.1" customHeight="1" x14ac:dyDescent="0.2">
      <c r="A70" s="306" t="s">
        <v>305</v>
      </c>
      <c r="B70" s="307" t="s">
        <v>306</v>
      </c>
      <c r="C70" s="308"/>
      <c r="D70" s="113">
        <v>6.0347887823926163</v>
      </c>
      <c r="E70" s="115">
        <v>510</v>
      </c>
      <c r="F70" s="114">
        <v>176</v>
      </c>
      <c r="G70" s="114">
        <v>518</v>
      </c>
      <c r="H70" s="114">
        <v>317</v>
      </c>
      <c r="I70" s="140">
        <v>275</v>
      </c>
      <c r="J70" s="115">
        <v>235</v>
      </c>
      <c r="K70" s="116">
        <v>85.454545454545453</v>
      </c>
    </row>
    <row r="71" spans="1:11" ht="14.1" customHeight="1" x14ac:dyDescent="0.2">
      <c r="A71" s="306"/>
      <c r="B71" s="307" t="s">
        <v>307</v>
      </c>
      <c r="C71" s="308"/>
      <c r="D71" s="113">
        <v>4.8751627026387414</v>
      </c>
      <c r="E71" s="115">
        <v>412</v>
      </c>
      <c r="F71" s="114">
        <v>105</v>
      </c>
      <c r="G71" s="114">
        <v>413</v>
      </c>
      <c r="H71" s="114">
        <v>145</v>
      </c>
      <c r="I71" s="140">
        <v>182</v>
      </c>
      <c r="J71" s="115">
        <v>230</v>
      </c>
      <c r="K71" s="116">
        <v>126.37362637362638</v>
      </c>
    </row>
    <row r="72" spans="1:11" ht="14.1" customHeight="1" x14ac:dyDescent="0.2">
      <c r="A72" s="306">
        <v>84</v>
      </c>
      <c r="B72" s="307" t="s">
        <v>308</v>
      </c>
      <c r="C72" s="308"/>
      <c r="D72" s="113">
        <v>1.5382794935510591</v>
      </c>
      <c r="E72" s="115">
        <v>130</v>
      </c>
      <c r="F72" s="114">
        <v>87</v>
      </c>
      <c r="G72" s="114">
        <v>195</v>
      </c>
      <c r="H72" s="114">
        <v>131</v>
      </c>
      <c r="I72" s="140">
        <v>122</v>
      </c>
      <c r="J72" s="115">
        <v>8</v>
      </c>
      <c r="K72" s="116">
        <v>6.557377049180328</v>
      </c>
    </row>
    <row r="73" spans="1:11" ht="14.1" customHeight="1" x14ac:dyDescent="0.2">
      <c r="A73" s="306" t="s">
        <v>309</v>
      </c>
      <c r="B73" s="307" t="s">
        <v>310</v>
      </c>
      <c r="C73" s="308"/>
      <c r="D73" s="113">
        <v>0.74547390841320549</v>
      </c>
      <c r="E73" s="115">
        <v>63</v>
      </c>
      <c r="F73" s="114">
        <v>50</v>
      </c>
      <c r="G73" s="114">
        <v>130</v>
      </c>
      <c r="H73" s="114">
        <v>87</v>
      </c>
      <c r="I73" s="140">
        <v>76</v>
      </c>
      <c r="J73" s="115">
        <v>-13</v>
      </c>
      <c r="K73" s="116">
        <v>-17.105263157894736</v>
      </c>
    </row>
    <row r="74" spans="1:11" ht="14.1" customHeight="1" x14ac:dyDescent="0.2">
      <c r="A74" s="306" t="s">
        <v>311</v>
      </c>
      <c r="B74" s="307" t="s">
        <v>312</v>
      </c>
      <c r="C74" s="308"/>
      <c r="D74" s="113">
        <v>0.26032422198556382</v>
      </c>
      <c r="E74" s="115">
        <v>22</v>
      </c>
      <c r="F74" s="114">
        <v>9</v>
      </c>
      <c r="G74" s="114">
        <v>22</v>
      </c>
      <c r="H74" s="114">
        <v>16</v>
      </c>
      <c r="I74" s="140">
        <v>11</v>
      </c>
      <c r="J74" s="115">
        <v>11</v>
      </c>
      <c r="K74" s="116">
        <v>100</v>
      </c>
    </row>
    <row r="75" spans="1:11" ht="14.1" customHeight="1" x14ac:dyDescent="0.2">
      <c r="A75" s="306" t="s">
        <v>313</v>
      </c>
      <c r="B75" s="307" t="s">
        <v>314</v>
      </c>
      <c r="C75" s="308"/>
      <c r="D75" s="113">
        <v>0.10649627263045794</v>
      </c>
      <c r="E75" s="115">
        <v>9</v>
      </c>
      <c r="F75" s="114" t="s">
        <v>514</v>
      </c>
      <c r="G75" s="114">
        <v>11</v>
      </c>
      <c r="H75" s="114">
        <v>10</v>
      </c>
      <c r="I75" s="140">
        <v>9</v>
      </c>
      <c r="J75" s="115">
        <v>0</v>
      </c>
      <c r="K75" s="116">
        <v>0</v>
      </c>
    </row>
    <row r="76" spans="1:11" ht="14.1" customHeight="1" x14ac:dyDescent="0.2">
      <c r="A76" s="306">
        <v>91</v>
      </c>
      <c r="B76" s="307" t="s">
        <v>315</v>
      </c>
      <c r="C76" s="308"/>
      <c r="D76" s="113">
        <v>0.22482546444207785</v>
      </c>
      <c r="E76" s="115">
        <v>19</v>
      </c>
      <c r="F76" s="114">
        <v>10</v>
      </c>
      <c r="G76" s="114">
        <v>9</v>
      </c>
      <c r="H76" s="114">
        <v>13</v>
      </c>
      <c r="I76" s="140">
        <v>16</v>
      </c>
      <c r="J76" s="115">
        <v>3</v>
      </c>
      <c r="K76" s="116">
        <v>18.75</v>
      </c>
    </row>
    <row r="77" spans="1:11" ht="14.1" customHeight="1" x14ac:dyDescent="0.2">
      <c r="A77" s="306">
        <v>92</v>
      </c>
      <c r="B77" s="307" t="s">
        <v>316</v>
      </c>
      <c r="C77" s="308"/>
      <c r="D77" s="113">
        <v>0.62714471660158566</v>
      </c>
      <c r="E77" s="115">
        <v>53</v>
      </c>
      <c r="F77" s="114">
        <v>30</v>
      </c>
      <c r="G77" s="114">
        <v>37</v>
      </c>
      <c r="H77" s="114">
        <v>37</v>
      </c>
      <c r="I77" s="140">
        <v>41</v>
      </c>
      <c r="J77" s="115">
        <v>12</v>
      </c>
      <c r="K77" s="116">
        <v>29.26829268292683</v>
      </c>
    </row>
    <row r="78" spans="1:11" ht="14.1" customHeight="1" x14ac:dyDescent="0.2">
      <c r="A78" s="306">
        <v>93</v>
      </c>
      <c r="B78" s="307" t="s">
        <v>317</v>
      </c>
      <c r="C78" s="308"/>
      <c r="D78" s="113">
        <v>0.18932670689859188</v>
      </c>
      <c r="E78" s="115">
        <v>16</v>
      </c>
      <c r="F78" s="114">
        <v>5</v>
      </c>
      <c r="G78" s="114">
        <v>13</v>
      </c>
      <c r="H78" s="114">
        <v>8</v>
      </c>
      <c r="I78" s="140">
        <v>12</v>
      </c>
      <c r="J78" s="115">
        <v>4</v>
      </c>
      <c r="K78" s="116">
        <v>33.333333333333336</v>
      </c>
    </row>
    <row r="79" spans="1:11" ht="14.1" customHeight="1" x14ac:dyDescent="0.2">
      <c r="A79" s="306">
        <v>94</v>
      </c>
      <c r="B79" s="307" t="s">
        <v>318</v>
      </c>
      <c r="C79" s="308"/>
      <c r="D79" s="113">
        <v>0.39048633297834578</v>
      </c>
      <c r="E79" s="115">
        <v>33</v>
      </c>
      <c r="F79" s="114">
        <v>35</v>
      </c>
      <c r="G79" s="114">
        <v>19</v>
      </c>
      <c r="H79" s="114">
        <v>19</v>
      </c>
      <c r="I79" s="140">
        <v>28</v>
      </c>
      <c r="J79" s="115">
        <v>5</v>
      </c>
      <c r="K79" s="116">
        <v>17.857142857142858</v>
      </c>
    </row>
    <row r="80" spans="1:11" ht="14.1" customHeight="1" x14ac:dyDescent="0.2">
      <c r="A80" s="306" t="s">
        <v>319</v>
      </c>
      <c r="B80" s="307" t="s">
        <v>320</v>
      </c>
      <c r="C80" s="308"/>
      <c r="D80" s="113">
        <v>0</v>
      </c>
      <c r="E80" s="115">
        <v>0</v>
      </c>
      <c r="F80" s="114">
        <v>0</v>
      </c>
      <c r="G80" s="114" t="s">
        <v>514</v>
      </c>
      <c r="H80" s="114">
        <v>0</v>
      </c>
      <c r="I80" s="140">
        <v>0</v>
      </c>
      <c r="J80" s="115">
        <v>0</v>
      </c>
      <c r="K80" s="116">
        <v>0</v>
      </c>
    </row>
    <row r="81" spans="1:11" ht="14.1" customHeight="1" x14ac:dyDescent="0.2">
      <c r="A81" s="310" t="s">
        <v>321</v>
      </c>
      <c r="B81" s="311" t="s">
        <v>334</v>
      </c>
      <c r="C81" s="312"/>
      <c r="D81" s="125">
        <v>0.10649627263045794</v>
      </c>
      <c r="E81" s="143">
        <v>9</v>
      </c>
      <c r="F81" s="144">
        <v>12</v>
      </c>
      <c r="G81" s="144">
        <v>16</v>
      </c>
      <c r="H81" s="144">
        <v>15</v>
      </c>
      <c r="I81" s="145">
        <v>11</v>
      </c>
      <c r="J81" s="143">
        <v>-2</v>
      </c>
      <c r="K81" s="146">
        <v>-18.181818181818183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86406</v>
      </c>
      <c r="C10" s="114">
        <v>48669</v>
      </c>
      <c r="D10" s="114">
        <v>37737</v>
      </c>
      <c r="E10" s="114">
        <v>68360</v>
      </c>
      <c r="F10" s="114">
        <v>16578</v>
      </c>
      <c r="G10" s="114">
        <v>12126</v>
      </c>
      <c r="H10" s="114">
        <v>22354</v>
      </c>
      <c r="I10" s="115">
        <v>28304</v>
      </c>
      <c r="J10" s="114">
        <v>20467</v>
      </c>
      <c r="K10" s="114">
        <v>7837</v>
      </c>
      <c r="L10" s="423">
        <v>5817</v>
      </c>
      <c r="M10" s="424">
        <v>6453</v>
      </c>
    </row>
    <row r="11" spans="1:13" ht="11.1" customHeight="1" x14ac:dyDescent="0.2">
      <c r="A11" s="422" t="s">
        <v>388</v>
      </c>
      <c r="B11" s="115">
        <v>86755</v>
      </c>
      <c r="C11" s="114">
        <v>49153</v>
      </c>
      <c r="D11" s="114">
        <v>37602</v>
      </c>
      <c r="E11" s="114">
        <v>68688</v>
      </c>
      <c r="F11" s="114">
        <v>16745</v>
      </c>
      <c r="G11" s="114">
        <v>11605</v>
      </c>
      <c r="H11" s="114">
        <v>22855</v>
      </c>
      <c r="I11" s="115">
        <v>28998</v>
      </c>
      <c r="J11" s="114">
        <v>20926</v>
      </c>
      <c r="K11" s="114">
        <v>8072</v>
      </c>
      <c r="L11" s="423">
        <v>5436</v>
      </c>
      <c r="M11" s="424">
        <v>5227</v>
      </c>
    </row>
    <row r="12" spans="1:13" ht="11.1" customHeight="1" x14ac:dyDescent="0.2">
      <c r="A12" s="422" t="s">
        <v>389</v>
      </c>
      <c r="B12" s="115">
        <v>88875</v>
      </c>
      <c r="C12" s="114">
        <v>50355</v>
      </c>
      <c r="D12" s="114">
        <v>38520</v>
      </c>
      <c r="E12" s="114">
        <v>70396</v>
      </c>
      <c r="F12" s="114">
        <v>16999</v>
      </c>
      <c r="G12" s="114">
        <v>13091</v>
      </c>
      <c r="H12" s="114">
        <v>23329</v>
      </c>
      <c r="I12" s="115">
        <v>29320</v>
      </c>
      <c r="J12" s="114">
        <v>20948</v>
      </c>
      <c r="K12" s="114">
        <v>8372</v>
      </c>
      <c r="L12" s="423">
        <v>8578</v>
      </c>
      <c r="M12" s="424">
        <v>6750</v>
      </c>
    </row>
    <row r="13" spans="1:13" s="110" customFormat="1" ht="11.1" customHeight="1" x14ac:dyDescent="0.2">
      <c r="A13" s="422" t="s">
        <v>390</v>
      </c>
      <c r="B13" s="115">
        <v>88092</v>
      </c>
      <c r="C13" s="114">
        <v>49615</v>
      </c>
      <c r="D13" s="114">
        <v>38477</v>
      </c>
      <c r="E13" s="114">
        <v>69475</v>
      </c>
      <c r="F13" s="114">
        <v>17134</v>
      </c>
      <c r="G13" s="114">
        <v>12600</v>
      </c>
      <c r="H13" s="114">
        <v>23493</v>
      </c>
      <c r="I13" s="115">
        <v>29220</v>
      </c>
      <c r="J13" s="114">
        <v>20877</v>
      </c>
      <c r="K13" s="114">
        <v>8343</v>
      </c>
      <c r="L13" s="423">
        <v>4385</v>
      </c>
      <c r="M13" s="424">
        <v>5466</v>
      </c>
    </row>
    <row r="14" spans="1:13" ht="15" customHeight="1" x14ac:dyDescent="0.2">
      <c r="A14" s="422" t="s">
        <v>391</v>
      </c>
      <c r="B14" s="115">
        <v>88519</v>
      </c>
      <c r="C14" s="114">
        <v>49909</v>
      </c>
      <c r="D14" s="114">
        <v>38610</v>
      </c>
      <c r="E14" s="114">
        <v>67390</v>
      </c>
      <c r="F14" s="114">
        <v>19932</v>
      </c>
      <c r="G14" s="114">
        <v>12299</v>
      </c>
      <c r="H14" s="114">
        <v>23954</v>
      </c>
      <c r="I14" s="115">
        <v>29039</v>
      </c>
      <c r="J14" s="114">
        <v>20747</v>
      </c>
      <c r="K14" s="114">
        <v>8292</v>
      </c>
      <c r="L14" s="423">
        <v>7071</v>
      </c>
      <c r="M14" s="424">
        <v>6769</v>
      </c>
    </row>
    <row r="15" spans="1:13" ht="11.1" customHeight="1" x14ac:dyDescent="0.2">
      <c r="A15" s="422" t="s">
        <v>388</v>
      </c>
      <c r="B15" s="115">
        <v>88657</v>
      </c>
      <c r="C15" s="114">
        <v>50247</v>
      </c>
      <c r="D15" s="114">
        <v>38410</v>
      </c>
      <c r="E15" s="114">
        <v>67065</v>
      </c>
      <c r="F15" s="114">
        <v>20406</v>
      </c>
      <c r="G15" s="114">
        <v>11734</v>
      </c>
      <c r="H15" s="114">
        <v>24452</v>
      </c>
      <c r="I15" s="115">
        <v>29803</v>
      </c>
      <c r="J15" s="114">
        <v>21228</v>
      </c>
      <c r="K15" s="114">
        <v>8575</v>
      </c>
      <c r="L15" s="423">
        <v>6052</v>
      </c>
      <c r="M15" s="424">
        <v>5997</v>
      </c>
    </row>
    <row r="16" spans="1:13" ht="11.1" customHeight="1" x14ac:dyDescent="0.2">
      <c r="A16" s="422" t="s">
        <v>389</v>
      </c>
      <c r="B16" s="115">
        <v>90863</v>
      </c>
      <c r="C16" s="114">
        <v>51416</v>
      </c>
      <c r="D16" s="114">
        <v>39447</v>
      </c>
      <c r="E16" s="114">
        <v>68688</v>
      </c>
      <c r="F16" s="114">
        <v>20869</v>
      </c>
      <c r="G16" s="114">
        <v>13273</v>
      </c>
      <c r="H16" s="114">
        <v>24891</v>
      </c>
      <c r="I16" s="115">
        <v>29980</v>
      </c>
      <c r="J16" s="114">
        <v>20973</v>
      </c>
      <c r="K16" s="114">
        <v>9007</v>
      </c>
      <c r="L16" s="423">
        <v>9200</v>
      </c>
      <c r="M16" s="424">
        <v>7031</v>
      </c>
    </row>
    <row r="17" spans="1:13" s="110" customFormat="1" ht="11.1" customHeight="1" x14ac:dyDescent="0.2">
      <c r="A17" s="422" t="s">
        <v>390</v>
      </c>
      <c r="B17" s="115">
        <v>90113</v>
      </c>
      <c r="C17" s="114">
        <v>50681</v>
      </c>
      <c r="D17" s="114">
        <v>39432</v>
      </c>
      <c r="E17" s="114">
        <v>69113</v>
      </c>
      <c r="F17" s="114">
        <v>20902</v>
      </c>
      <c r="G17" s="114">
        <v>12796</v>
      </c>
      <c r="H17" s="114">
        <v>25076</v>
      </c>
      <c r="I17" s="115">
        <v>29646</v>
      </c>
      <c r="J17" s="114">
        <v>20861</v>
      </c>
      <c r="K17" s="114">
        <v>8785</v>
      </c>
      <c r="L17" s="423">
        <v>4622</v>
      </c>
      <c r="M17" s="424">
        <v>5558</v>
      </c>
    </row>
    <row r="18" spans="1:13" ht="15" customHeight="1" x14ac:dyDescent="0.2">
      <c r="A18" s="422" t="s">
        <v>392</v>
      </c>
      <c r="B18" s="115">
        <v>89763</v>
      </c>
      <c r="C18" s="114">
        <v>50481</v>
      </c>
      <c r="D18" s="114">
        <v>39282</v>
      </c>
      <c r="E18" s="114">
        <v>68108</v>
      </c>
      <c r="F18" s="114">
        <v>21304</v>
      </c>
      <c r="G18" s="114">
        <v>12370</v>
      </c>
      <c r="H18" s="114">
        <v>25376</v>
      </c>
      <c r="I18" s="115">
        <v>29337</v>
      </c>
      <c r="J18" s="114">
        <v>20733</v>
      </c>
      <c r="K18" s="114">
        <v>8604</v>
      </c>
      <c r="L18" s="423">
        <v>6366</v>
      </c>
      <c r="M18" s="424">
        <v>6668</v>
      </c>
    </row>
    <row r="19" spans="1:13" ht="11.1" customHeight="1" x14ac:dyDescent="0.2">
      <c r="A19" s="422" t="s">
        <v>388</v>
      </c>
      <c r="B19" s="115">
        <v>89681</v>
      </c>
      <c r="C19" s="114">
        <v>50720</v>
      </c>
      <c r="D19" s="114">
        <v>38961</v>
      </c>
      <c r="E19" s="114">
        <v>67907</v>
      </c>
      <c r="F19" s="114">
        <v>21432</v>
      </c>
      <c r="G19" s="114">
        <v>11723</v>
      </c>
      <c r="H19" s="114">
        <v>25869</v>
      </c>
      <c r="I19" s="115">
        <v>29861</v>
      </c>
      <c r="J19" s="114">
        <v>21016</v>
      </c>
      <c r="K19" s="114">
        <v>8845</v>
      </c>
      <c r="L19" s="423">
        <v>5628</v>
      </c>
      <c r="M19" s="424">
        <v>5842</v>
      </c>
    </row>
    <row r="20" spans="1:13" ht="11.1" customHeight="1" x14ac:dyDescent="0.2">
      <c r="A20" s="422" t="s">
        <v>389</v>
      </c>
      <c r="B20" s="115">
        <v>91645</v>
      </c>
      <c r="C20" s="114">
        <v>51754</v>
      </c>
      <c r="D20" s="114">
        <v>39891</v>
      </c>
      <c r="E20" s="114">
        <v>69384</v>
      </c>
      <c r="F20" s="114">
        <v>21757</v>
      </c>
      <c r="G20" s="114">
        <v>13139</v>
      </c>
      <c r="H20" s="114">
        <v>26282</v>
      </c>
      <c r="I20" s="115">
        <v>30236</v>
      </c>
      <c r="J20" s="114">
        <v>20955</v>
      </c>
      <c r="K20" s="114">
        <v>9281</v>
      </c>
      <c r="L20" s="423">
        <v>8283</v>
      </c>
      <c r="M20" s="424">
        <v>6634</v>
      </c>
    </row>
    <row r="21" spans="1:13" s="110" customFormat="1" ht="11.1" customHeight="1" x14ac:dyDescent="0.2">
      <c r="A21" s="422" t="s">
        <v>390</v>
      </c>
      <c r="B21" s="115">
        <v>90802</v>
      </c>
      <c r="C21" s="114">
        <v>50919</v>
      </c>
      <c r="D21" s="114">
        <v>39883</v>
      </c>
      <c r="E21" s="114">
        <v>69133</v>
      </c>
      <c r="F21" s="114">
        <v>21619</v>
      </c>
      <c r="G21" s="114">
        <v>12623</v>
      </c>
      <c r="H21" s="114">
        <v>26485</v>
      </c>
      <c r="I21" s="115">
        <v>29951</v>
      </c>
      <c r="J21" s="114">
        <v>20746</v>
      </c>
      <c r="K21" s="114">
        <v>9205</v>
      </c>
      <c r="L21" s="423">
        <v>4142</v>
      </c>
      <c r="M21" s="424">
        <v>5245</v>
      </c>
    </row>
    <row r="22" spans="1:13" ht="15" customHeight="1" x14ac:dyDescent="0.2">
      <c r="A22" s="422" t="s">
        <v>393</v>
      </c>
      <c r="B22" s="115">
        <v>90520</v>
      </c>
      <c r="C22" s="114">
        <v>50701</v>
      </c>
      <c r="D22" s="114">
        <v>39819</v>
      </c>
      <c r="E22" s="114">
        <v>68577</v>
      </c>
      <c r="F22" s="114">
        <v>21639</v>
      </c>
      <c r="G22" s="114">
        <v>12073</v>
      </c>
      <c r="H22" s="114">
        <v>26818</v>
      </c>
      <c r="I22" s="115">
        <v>29530</v>
      </c>
      <c r="J22" s="114">
        <v>20519</v>
      </c>
      <c r="K22" s="114">
        <v>9011</v>
      </c>
      <c r="L22" s="423">
        <v>6374</v>
      </c>
      <c r="M22" s="424">
        <v>6738</v>
      </c>
    </row>
    <row r="23" spans="1:13" ht="11.1" customHeight="1" x14ac:dyDescent="0.2">
      <c r="A23" s="422" t="s">
        <v>388</v>
      </c>
      <c r="B23" s="115">
        <v>90514</v>
      </c>
      <c r="C23" s="114">
        <v>50917</v>
      </c>
      <c r="D23" s="114">
        <v>39597</v>
      </c>
      <c r="E23" s="114">
        <v>68403</v>
      </c>
      <c r="F23" s="114">
        <v>21877</v>
      </c>
      <c r="G23" s="114">
        <v>11400</v>
      </c>
      <c r="H23" s="114">
        <v>27362</v>
      </c>
      <c r="I23" s="115">
        <v>29942</v>
      </c>
      <c r="J23" s="114">
        <v>20835</v>
      </c>
      <c r="K23" s="114">
        <v>9107</v>
      </c>
      <c r="L23" s="423">
        <v>5272</v>
      </c>
      <c r="M23" s="424">
        <v>5481</v>
      </c>
    </row>
    <row r="24" spans="1:13" ht="11.1" customHeight="1" x14ac:dyDescent="0.2">
      <c r="A24" s="422" t="s">
        <v>389</v>
      </c>
      <c r="B24" s="115">
        <v>92188</v>
      </c>
      <c r="C24" s="114">
        <v>51727</v>
      </c>
      <c r="D24" s="114">
        <v>40461</v>
      </c>
      <c r="E24" s="114">
        <v>68648</v>
      </c>
      <c r="F24" s="114">
        <v>22019</v>
      </c>
      <c r="G24" s="114">
        <v>12662</v>
      </c>
      <c r="H24" s="114">
        <v>27724</v>
      </c>
      <c r="I24" s="115">
        <v>30152</v>
      </c>
      <c r="J24" s="114">
        <v>20706</v>
      </c>
      <c r="K24" s="114">
        <v>9446</v>
      </c>
      <c r="L24" s="423">
        <v>8554</v>
      </c>
      <c r="M24" s="424">
        <v>7050</v>
      </c>
    </row>
    <row r="25" spans="1:13" s="110" customFormat="1" ht="11.1" customHeight="1" x14ac:dyDescent="0.2">
      <c r="A25" s="422" t="s">
        <v>390</v>
      </c>
      <c r="B25" s="115">
        <v>91201</v>
      </c>
      <c r="C25" s="114">
        <v>50829</v>
      </c>
      <c r="D25" s="114">
        <v>40372</v>
      </c>
      <c r="E25" s="114">
        <v>67626</v>
      </c>
      <c r="F25" s="114">
        <v>22051</v>
      </c>
      <c r="G25" s="114">
        <v>12133</v>
      </c>
      <c r="H25" s="114">
        <v>27805</v>
      </c>
      <c r="I25" s="115">
        <v>29840</v>
      </c>
      <c r="J25" s="114">
        <v>20587</v>
      </c>
      <c r="K25" s="114">
        <v>9253</v>
      </c>
      <c r="L25" s="423">
        <v>4955</v>
      </c>
      <c r="M25" s="424">
        <v>6042</v>
      </c>
    </row>
    <row r="26" spans="1:13" ht="15" customHeight="1" x14ac:dyDescent="0.2">
      <c r="A26" s="422" t="s">
        <v>394</v>
      </c>
      <c r="B26" s="115">
        <v>91205</v>
      </c>
      <c r="C26" s="114">
        <v>50879</v>
      </c>
      <c r="D26" s="114">
        <v>40326</v>
      </c>
      <c r="E26" s="114">
        <v>67398</v>
      </c>
      <c r="F26" s="114">
        <v>22303</v>
      </c>
      <c r="G26" s="114">
        <v>11745</v>
      </c>
      <c r="H26" s="114">
        <v>28182</v>
      </c>
      <c r="I26" s="115">
        <v>29578</v>
      </c>
      <c r="J26" s="114">
        <v>20456</v>
      </c>
      <c r="K26" s="114">
        <v>9122</v>
      </c>
      <c r="L26" s="423">
        <v>6660</v>
      </c>
      <c r="M26" s="424">
        <v>6600</v>
      </c>
    </row>
    <row r="27" spans="1:13" ht="11.1" customHeight="1" x14ac:dyDescent="0.2">
      <c r="A27" s="422" t="s">
        <v>388</v>
      </c>
      <c r="B27" s="115">
        <v>91594</v>
      </c>
      <c r="C27" s="114">
        <v>51214</v>
      </c>
      <c r="D27" s="114">
        <v>40380</v>
      </c>
      <c r="E27" s="114">
        <v>67622</v>
      </c>
      <c r="F27" s="114">
        <v>22490</v>
      </c>
      <c r="G27" s="114">
        <v>11460</v>
      </c>
      <c r="H27" s="114">
        <v>28686</v>
      </c>
      <c r="I27" s="115">
        <v>30160</v>
      </c>
      <c r="J27" s="114">
        <v>20734</v>
      </c>
      <c r="K27" s="114">
        <v>9426</v>
      </c>
      <c r="L27" s="423">
        <v>5342</v>
      </c>
      <c r="M27" s="424">
        <v>4759</v>
      </c>
    </row>
    <row r="28" spans="1:13" ht="11.1" customHeight="1" x14ac:dyDescent="0.2">
      <c r="A28" s="422" t="s">
        <v>389</v>
      </c>
      <c r="B28" s="115">
        <v>92797</v>
      </c>
      <c r="C28" s="114">
        <v>51801</v>
      </c>
      <c r="D28" s="114">
        <v>40996</v>
      </c>
      <c r="E28" s="114">
        <v>70160</v>
      </c>
      <c r="F28" s="114">
        <v>22497</v>
      </c>
      <c r="G28" s="114">
        <v>12543</v>
      </c>
      <c r="H28" s="114">
        <v>28885</v>
      </c>
      <c r="I28" s="115">
        <v>30212</v>
      </c>
      <c r="J28" s="114">
        <v>20562</v>
      </c>
      <c r="K28" s="114">
        <v>9650</v>
      </c>
      <c r="L28" s="423">
        <v>8717</v>
      </c>
      <c r="M28" s="424">
        <v>7497</v>
      </c>
    </row>
    <row r="29" spans="1:13" s="110" customFormat="1" ht="11.1" customHeight="1" x14ac:dyDescent="0.2">
      <c r="A29" s="422" t="s">
        <v>390</v>
      </c>
      <c r="B29" s="115">
        <v>91894</v>
      </c>
      <c r="C29" s="114">
        <v>50934</v>
      </c>
      <c r="D29" s="114">
        <v>40960</v>
      </c>
      <c r="E29" s="114">
        <v>69229</v>
      </c>
      <c r="F29" s="114">
        <v>22627</v>
      </c>
      <c r="G29" s="114">
        <v>11974</v>
      </c>
      <c r="H29" s="114">
        <v>29100</v>
      </c>
      <c r="I29" s="115">
        <v>29907</v>
      </c>
      <c r="J29" s="114">
        <v>20403</v>
      </c>
      <c r="K29" s="114">
        <v>9504</v>
      </c>
      <c r="L29" s="423">
        <v>4240</v>
      </c>
      <c r="M29" s="424">
        <v>5202</v>
      </c>
    </row>
    <row r="30" spans="1:13" ht="15" customHeight="1" x14ac:dyDescent="0.2">
      <c r="A30" s="422" t="s">
        <v>395</v>
      </c>
      <c r="B30" s="115">
        <v>92097</v>
      </c>
      <c r="C30" s="114">
        <v>50836</v>
      </c>
      <c r="D30" s="114">
        <v>41261</v>
      </c>
      <c r="E30" s="114">
        <v>68941</v>
      </c>
      <c r="F30" s="114">
        <v>23133</v>
      </c>
      <c r="G30" s="114">
        <v>11651</v>
      </c>
      <c r="H30" s="114">
        <v>29459</v>
      </c>
      <c r="I30" s="115">
        <v>28821</v>
      </c>
      <c r="J30" s="114">
        <v>19631</v>
      </c>
      <c r="K30" s="114">
        <v>9190</v>
      </c>
      <c r="L30" s="423">
        <v>7142</v>
      </c>
      <c r="M30" s="424">
        <v>6866</v>
      </c>
    </row>
    <row r="31" spans="1:13" ht="11.1" customHeight="1" x14ac:dyDescent="0.2">
      <c r="A31" s="422" t="s">
        <v>388</v>
      </c>
      <c r="B31" s="115">
        <v>92447</v>
      </c>
      <c r="C31" s="114">
        <v>51061</v>
      </c>
      <c r="D31" s="114">
        <v>41386</v>
      </c>
      <c r="E31" s="114">
        <v>68970</v>
      </c>
      <c r="F31" s="114">
        <v>23457</v>
      </c>
      <c r="G31" s="114">
        <v>11340</v>
      </c>
      <c r="H31" s="114">
        <v>29881</v>
      </c>
      <c r="I31" s="115">
        <v>29284</v>
      </c>
      <c r="J31" s="114">
        <v>19859</v>
      </c>
      <c r="K31" s="114">
        <v>9425</v>
      </c>
      <c r="L31" s="423">
        <v>5731</v>
      </c>
      <c r="M31" s="424">
        <v>5494</v>
      </c>
    </row>
    <row r="32" spans="1:13" ht="11.1" customHeight="1" x14ac:dyDescent="0.2">
      <c r="A32" s="422" t="s">
        <v>389</v>
      </c>
      <c r="B32" s="115">
        <v>94260</v>
      </c>
      <c r="C32" s="114">
        <v>52067</v>
      </c>
      <c r="D32" s="114">
        <v>42193</v>
      </c>
      <c r="E32" s="114">
        <v>70415</v>
      </c>
      <c r="F32" s="114">
        <v>23834</v>
      </c>
      <c r="G32" s="114">
        <v>12278</v>
      </c>
      <c r="H32" s="114">
        <v>30374</v>
      </c>
      <c r="I32" s="115">
        <v>29408</v>
      </c>
      <c r="J32" s="114">
        <v>19614</v>
      </c>
      <c r="K32" s="114">
        <v>9794</v>
      </c>
      <c r="L32" s="423">
        <v>9047</v>
      </c>
      <c r="M32" s="424">
        <v>7566</v>
      </c>
    </row>
    <row r="33" spans="1:13" s="110" customFormat="1" ht="11.1" customHeight="1" x14ac:dyDescent="0.2">
      <c r="A33" s="422" t="s">
        <v>390</v>
      </c>
      <c r="B33" s="115">
        <v>93274</v>
      </c>
      <c r="C33" s="114">
        <v>51195</v>
      </c>
      <c r="D33" s="114">
        <v>42079</v>
      </c>
      <c r="E33" s="114">
        <v>69336</v>
      </c>
      <c r="F33" s="114">
        <v>23930</v>
      </c>
      <c r="G33" s="114">
        <v>11797</v>
      </c>
      <c r="H33" s="114">
        <v>30210</v>
      </c>
      <c r="I33" s="115">
        <v>29208</v>
      </c>
      <c r="J33" s="114">
        <v>19624</v>
      </c>
      <c r="K33" s="114">
        <v>9584</v>
      </c>
      <c r="L33" s="423">
        <v>4697</v>
      </c>
      <c r="M33" s="424">
        <v>5564</v>
      </c>
    </row>
    <row r="34" spans="1:13" ht="15" customHeight="1" x14ac:dyDescent="0.2">
      <c r="A34" s="422" t="s">
        <v>396</v>
      </c>
      <c r="B34" s="115">
        <v>93428</v>
      </c>
      <c r="C34" s="114">
        <v>51391</v>
      </c>
      <c r="D34" s="114">
        <v>42037</v>
      </c>
      <c r="E34" s="114">
        <v>69445</v>
      </c>
      <c r="F34" s="114">
        <v>23978</v>
      </c>
      <c r="G34" s="114">
        <v>11450</v>
      </c>
      <c r="H34" s="114">
        <v>30566</v>
      </c>
      <c r="I34" s="115">
        <v>29083</v>
      </c>
      <c r="J34" s="114">
        <v>19535</v>
      </c>
      <c r="K34" s="114">
        <v>9548</v>
      </c>
      <c r="L34" s="423">
        <v>7218</v>
      </c>
      <c r="M34" s="424">
        <v>7040</v>
      </c>
    </row>
    <row r="35" spans="1:13" ht="11.1" customHeight="1" x14ac:dyDescent="0.2">
      <c r="A35" s="422" t="s">
        <v>388</v>
      </c>
      <c r="B35" s="115">
        <v>93685</v>
      </c>
      <c r="C35" s="114">
        <v>51619</v>
      </c>
      <c r="D35" s="114">
        <v>42066</v>
      </c>
      <c r="E35" s="114">
        <v>69331</v>
      </c>
      <c r="F35" s="114">
        <v>24351</v>
      </c>
      <c r="G35" s="114">
        <v>11110</v>
      </c>
      <c r="H35" s="114">
        <v>31101</v>
      </c>
      <c r="I35" s="115">
        <v>29486</v>
      </c>
      <c r="J35" s="114">
        <v>19766</v>
      </c>
      <c r="K35" s="114">
        <v>9720</v>
      </c>
      <c r="L35" s="423">
        <v>5848</v>
      </c>
      <c r="M35" s="424">
        <v>5631</v>
      </c>
    </row>
    <row r="36" spans="1:13" ht="11.1" customHeight="1" x14ac:dyDescent="0.2">
      <c r="A36" s="422" t="s">
        <v>389</v>
      </c>
      <c r="B36" s="115">
        <v>95718</v>
      </c>
      <c r="C36" s="114">
        <v>52802</v>
      </c>
      <c r="D36" s="114">
        <v>42916</v>
      </c>
      <c r="E36" s="114">
        <v>71187</v>
      </c>
      <c r="F36" s="114">
        <v>24531</v>
      </c>
      <c r="G36" s="114">
        <v>12333</v>
      </c>
      <c r="H36" s="114">
        <v>31538</v>
      </c>
      <c r="I36" s="115">
        <v>29741</v>
      </c>
      <c r="J36" s="114">
        <v>19522</v>
      </c>
      <c r="K36" s="114">
        <v>10219</v>
      </c>
      <c r="L36" s="423">
        <v>8980</v>
      </c>
      <c r="M36" s="424">
        <v>7225</v>
      </c>
    </row>
    <row r="37" spans="1:13" s="110" customFormat="1" ht="11.1" customHeight="1" x14ac:dyDescent="0.2">
      <c r="A37" s="422" t="s">
        <v>390</v>
      </c>
      <c r="B37" s="115">
        <v>95115</v>
      </c>
      <c r="C37" s="114">
        <v>52331</v>
      </c>
      <c r="D37" s="114">
        <v>42784</v>
      </c>
      <c r="E37" s="114">
        <v>70440</v>
      </c>
      <c r="F37" s="114">
        <v>24675</v>
      </c>
      <c r="G37" s="114">
        <v>11839</v>
      </c>
      <c r="H37" s="114">
        <v>31606</v>
      </c>
      <c r="I37" s="115">
        <v>29913</v>
      </c>
      <c r="J37" s="114">
        <v>19630</v>
      </c>
      <c r="K37" s="114">
        <v>10283</v>
      </c>
      <c r="L37" s="423">
        <v>4928</v>
      </c>
      <c r="M37" s="424">
        <v>5546</v>
      </c>
    </row>
    <row r="38" spans="1:13" ht="15" customHeight="1" x14ac:dyDescent="0.2">
      <c r="A38" s="425" t="s">
        <v>397</v>
      </c>
      <c r="B38" s="115">
        <v>95587</v>
      </c>
      <c r="C38" s="114">
        <v>52638</v>
      </c>
      <c r="D38" s="114">
        <v>42949</v>
      </c>
      <c r="E38" s="114">
        <v>70728</v>
      </c>
      <c r="F38" s="114">
        <v>24859</v>
      </c>
      <c r="G38" s="114">
        <v>11497</v>
      </c>
      <c r="H38" s="114">
        <v>31980</v>
      </c>
      <c r="I38" s="115">
        <v>29963</v>
      </c>
      <c r="J38" s="114">
        <v>19693</v>
      </c>
      <c r="K38" s="114">
        <v>10270</v>
      </c>
      <c r="L38" s="423">
        <v>8587</v>
      </c>
      <c r="M38" s="424">
        <v>8346</v>
      </c>
    </row>
    <row r="39" spans="1:13" ht="11.1" customHeight="1" x14ac:dyDescent="0.2">
      <c r="A39" s="422" t="s">
        <v>388</v>
      </c>
      <c r="B39" s="115">
        <v>96733</v>
      </c>
      <c r="C39" s="114">
        <v>53268</v>
      </c>
      <c r="D39" s="114">
        <v>43465</v>
      </c>
      <c r="E39" s="114">
        <v>71387</v>
      </c>
      <c r="F39" s="114">
        <v>25346</v>
      </c>
      <c r="G39" s="114">
        <v>11156</v>
      </c>
      <c r="H39" s="114">
        <v>32791</v>
      </c>
      <c r="I39" s="115">
        <v>30456</v>
      </c>
      <c r="J39" s="114">
        <v>19992</v>
      </c>
      <c r="K39" s="114">
        <v>10464</v>
      </c>
      <c r="L39" s="423">
        <v>7430</v>
      </c>
      <c r="M39" s="424">
        <v>6297</v>
      </c>
    </row>
    <row r="40" spans="1:13" ht="11.1" customHeight="1" x14ac:dyDescent="0.2">
      <c r="A40" s="425" t="s">
        <v>389</v>
      </c>
      <c r="B40" s="115">
        <v>98599</v>
      </c>
      <c r="C40" s="114">
        <v>54379</v>
      </c>
      <c r="D40" s="114">
        <v>44220</v>
      </c>
      <c r="E40" s="114">
        <v>72803</v>
      </c>
      <c r="F40" s="114">
        <v>25796</v>
      </c>
      <c r="G40" s="114">
        <v>12496</v>
      </c>
      <c r="H40" s="114">
        <v>32977</v>
      </c>
      <c r="I40" s="115">
        <v>30601</v>
      </c>
      <c r="J40" s="114">
        <v>19719</v>
      </c>
      <c r="K40" s="114">
        <v>10882</v>
      </c>
      <c r="L40" s="423">
        <v>10185</v>
      </c>
      <c r="M40" s="424">
        <v>7824</v>
      </c>
    </row>
    <row r="41" spans="1:13" s="110" customFormat="1" ht="11.1" customHeight="1" x14ac:dyDescent="0.2">
      <c r="A41" s="422" t="s">
        <v>390</v>
      </c>
      <c r="B41" s="115">
        <v>98241</v>
      </c>
      <c r="C41" s="114">
        <v>54010</v>
      </c>
      <c r="D41" s="114">
        <v>44231</v>
      </c>
      <c r="E41" s="114">
        <v>72338</v>
      </c>
      <c r="F41" s="114">
        <v>25903</v>
      </c>
      <c r="G41" s="114">
        <v>12056</v>
      </c>
      <c r="H41" s="114">
        <v>33285</v>
      </c>
      <c r="I41" s="115">
        <v>30451</v>
      </c>
      <c r="J41" s="114">
        <v>19644</v>
      </c>
      <c r="K41" s="114">
        <v>10807</v>
      </c>
      <c r="L41" s="423">
        <v>5312</v>
      </c>
      <c r="M41" s="424">
        <v>5791</v>
      </c>
    </row>
    <row r="42" spans="1:13" ht="15" customHeight="1" x14ac:dyDescent="0.2">
      <c r="A42" s="422" t="s">
        <v>398</v>
      </c>
      <c r="B42" s="115">
        <v>98761</v>
      </c>
      <c r="C42" s="114">
        <v>54238</v>
      </c>
      <c r="D42" s="114">
        <v>44523</v>
      </c>
      <c r="E42" s="114">
        <v>72448</v>
      </c>
      <c r="F42" s="114">
        <v>26313</v>
      </c>
      <c r="G42" s="114">
        <v>11654</v>
      </c>
      <c r="H42" s="114">
        <v>33723</v>
      </c>
      <c r="I42" s="115">
        <v>30320</v>
      </c>
      <c r="J42" s="114">
        <v>19618</v>
      </c>
      <c r="K42" s="114">
        <v>10702</v>
      </c>
      <c r="L42" s="423">
        <v>7972</v>
      </c>
      <c r="M42" s="424">
        <v>7462</v>
      </c>
    </row>
    <row r="43" spans="1:13" ht="11.1" customHeight="1" x14ac:dyDescent="0.2">
      <c r="A43" s="422" t="s">
        <v>388</v>
      </c>
      <c r="B43" s="115">
        <v>99353</v>
      </c>
      <c r="C43" s="114">
        <v>54784</v>
      </c>
      <c r="D43" s="114">
        <v>44569</v>
      </c>
      <c r="E43" s="114">
        <v>72787</v>
      </c>
      <c r="F43" s="114">
        <v>26566</v>
      </c>
      <c r="G43" s="114">
        <v>11224</v>
      </c>
      <c r="H43" s="114">
        <v>34278</v>
      </c>
      <c r="I43" s="115">
        <v>30694</v>
      </c>
      <c r="J43" s="114">
        <v>19744</v>
      </c>
      <c r="K43" s="114">
        <v>10950</v>
      </c>
      <c r="L43" s="423">
        <v>7054</v>
      </c>
      <c r="M43" s="424">
        <v>6659</v>
      </c>
    </row>
    <row r="44" spans="1:13" ht="11.1" customHeight="1" x14ac:dyDescent="0.2">
      <c r="A44" s="422" t="s">
        <v>389</v>
      </c>
      <c r="B44" s="115">
        <v>102204</v>
      </c>
      <c r="C44" s="114">
        <v>56349</v>
      </c>
      <c r="D44" s="114">
        <v>45855</v>
      </c>
      <c r="E44" s="114">
        <v>75099</v>
      </c>
      <c r="F44" s="114">
        <v>27105</v>
      </c>
      <c r="G44" s="114">
        <v>12636</v>
      </c>
      <c r="H44" s="114">
        <v>34883</v>
      </c>
      <c r="I44" s="115">
        <v>30585</v>
      </c>
      <c r="J44" s="114">
        <v>19249</v>
      </c>
      <c r="K44" s="114">
        <v>11336</v>
      </c>
      <c r="L44" s="423">
        <v>10417</v>
      </c>
      <c r="M44" s="424">
        <v>8185</v>
      </c>
    </row>
    <row r="45" spans="1:13" s="110" customFormat="1" ht="11.1" customHeight="1" x14ac:dyDescent="0.2">
      <c r="A45" s="422" t="s">
        <v>390</v>
      </c>
      <c r="B45" s="115">
        <v>101895</v>
      </c>
      <c r="C45" s="114">
        <v>56046</v>
      </c>
      <c r="D45" s="114">
        <v>45849</v>
      </c>
      <c r="E45" s="114">
        <v>74638</v>
      </c>
      <c r="F45" s="114">
        <v>27257</v>
      </c>
      <c r="G45" s="114">
        <v>12218</v>
      </c>
      <c r="H45" s="114">
        <v>35062</v>
      </c>
      <c r="I45" s="115">
        <v>30364</v>
      </c>
      <c r="J45" s="114">
        <v>19252</v>
      </c>
      <c r="K45" s="114">
        <v>11112</v>
      </c>
      <c r="L45" s="423">
        <v>5599</v>
      </c>
      <c r="M45" s="424">
        <v>5955</v>
      </c>
    </row>
    <row r="46" spans="1:13" ht="15" customHeight="1" x14ac:dyDescent="0.2">
      <c r="A46" s="422" t="s">
        <v>399</v>
      </c>
      <c r="B46" s="115">
        <v>102092</v>
      </c>
      <c r="C46" s="114">
        <v>56316</v>
      </c>
      <c r="D46" s="114">
        <v>45776</v>
      </c>
      <c r="E46" s="114">
        <v>74576</v>
      </c>
      <c r="F46" s="114">
        <v>27516</v>
      </c>
      <c r="G46" s="114">
        <v>11884</v>
      </c>
      <c r="H46" s="114">
        <v>35284</v>
      </c>
      <c r="I46" s="115">
        <v>29962</v>
      </c>
      <c r="J46" s="114">
        <v>18950</v>
      </c>
      <c r="K46" s="114">
        <v>11012</v>
      </c>
      <c r="L46" s="423">
        <v>7858</v>
      </c>
      <c r="M46" s="424">
        <v>7480</v>
      </c>
    </row>
    <row r="47" spans="1:13" ht="11.1" customHeight="1" x14ac:dyDescent="0.2">
      <c r="A47" s="422" t="s">
        <v>388</v>
      </c>
      <c r="B47" s="115">
        <v>102240</v>
      </c>
      <c r="C47" s="114">
        <v>56528</v>
      </c>
      <c r="D47" s="114">
        <v>45712</v>
      </c>
      <c r="E47" s="114">
        <v>74627</v>
      </c>
      <c r="F47" s="114">
        <v>27613</v>
      </c>
      <c r="G47" s="114">
        <v>11524</v>
      </c>
      <c r="H47" s="114">
        <v>35658</v>
      </c>
      <c r="I47" s="115">
        <v>30248</v>
      </c>
      <c r="J47" s="114">
        <v>18991</v>
      </c>
      <c r="K47" s="114">
        <v>11257</v>
      </c>
      <c r="L47" s="423">
        <v>6644</v>
      </c>
      <c r="M47" s="424">
        <v>6861</v>
      </c>
    </row>
    <row r="48" spans="1:13" ht="11.1" customHeight="1" x14ac:dyDescent="0.2">
      <c r="A48" s="422" t="s">
        <v>389</v>
      </c>
      <c r="B48" s="115">
        <v>104008</v>
      </c>
      <c r="C48" s="114">
        <v>57556</v>
      </c>
      <c r="D48" s="114">
        <v>46452</v>
      </c>
      <c r="E48" s="114">
        <v>76244</v>
      </c>
      <c r="F48" s="114">
        <v>27764</v>
      </c>
      <c r="G48" s="114">
        <v>12830</v>
      </c>
      <c r="H48" s="114">
        <v>35967</v>
      </c>
      <c r="I48" s="115">
        <v>30189</v>
      </c>
      <c r="J48" s="114">
        <v>18647</v>
      </c>
      <c r="K48" s="114">
        <v>11542</v>
      </c>
      <c r="L48" s="423">
        <v>9815</v>
      </c>
      <c r="M48" s="424">
        <v>8002</v>
      </c>
    </row>
    <row r="49" spans="1:17" s="110" customFormat="1" ht="11.1" customHeight="1" x14ac:dyDescent="0.2">
      <c r="A49" s="422" t="s">
        <v>390</v>
      </c>
      <c r="B49" s="115">
        <v>103143</v>
      </c>
      <c r="C49" s="114">
        <v>56834</v>
      </c>
      <c r="D49" s="114">
        <v>46309</v>
      </c>
      <c r="E49" s="114">
        <v>75128</v>
      </c>
      <c r="F49" s="114">
        <v>28015</v>
      </c>
      <c r="G49" s="114">
        <v>12329</v>
      </c>
      <c r="H49" s="114">
        <v>35989</v>
      </c>
      <c r="I49" s="115">
        <v>29958</v>
      </c>
      <c r="J49" s="114">
        <v>18609</v>
      </c>
      <c r="K49" s="114">
        <v>11349</v>
      </c>
      <c r="L49" s="423">
        <v>5850</v>
      </c>
      <c r="M49" s="424">
        <v>6780</v>
      </c>
    </row>
    <row r="50" spans="1:17" ht="15" customHeight="1" x14ac:dyDescent="0.2">
      <c r="A50" s="422" t="s">
        <v>400</v>
      </c>
      <c r="B50" s="143">
        <v>102611</v>
      </c>
      <c r="C50" s="144">
        <v>56480</v>
      </c>
      <c r="D50" s="144">
        <v>46131</v>
      </c>
      <c r="E50" s="144">
        <v>74505</v>
      </c>
      <c r="F50" s="144">
        <v>28106</v>
      </c>
      <c r="G50" s="144">
        <v>11850</v>
      </c>
      <c r="H50" s="144">
        <v>36112</v>
      </c>
      <c r="I50" s="143">
        <v>28892</v>
      </c>
      <c r="J50" s="144">
        <v>18006</v>
      </c>
      <c r="K50" s="144">
        <v>10886</v>
      </c>
      <c r="L50" s="426">
        <v>7871</v>
      </c>
      <c r="M50" s="427">
        <v>8451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0.50836500411393648</v>
      </c>
      <c r="C6" s="480">
        <f>'Tabelle 3.3'!J11</f>
        <v>-3.5711901742206797</v>
      </c>
      <c r="D6" s="481">
        <f t="shared" ref="D6:E9" si="0">IF(OR(AND(B6&gt;=-50,B6&lt;=50),ISNUMBER(B6)=FALSE),B6,"")</f>
        <v>0.50836500411393648</v>
      </c>
      <c r="E6" s="481">
        <f t="shared" si="0"/>
        <v>-3.5711901742206797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0.53680001360515106</v>
      </c>
      <c r="C7" s="480">
        <f>'Tabelle 3.1'!J23</f>
        <v>-3.4559128396490926</v>
      </c>
      <c r="D7" s="481">
        <f t="shared" si="0"/>
        <v>0.53680001360515106</v>
      </c>
      <c r="E7" s="481">
        <f>IF(OR(AND(C7&gt;=-50,C7&lt;=50),ISNUMBER(C7)=FALSE),C7,"")</f>
        <v>-3.4559128396490926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0.50836500411393648</v>
      </c>
      <c r="C14" s="480">
        <f>'Tabelle 3.3'!J11</f>
        <v>-3.5711901742206797</v>
      </c>
      <c r="D14" s="481">
        <f>IF(OR(AND(B14&gt;=-50,B14&lt;=50),ISNUMBER(B14)=FALSE),B14,"")</f>
        <v>0.50836500411393648</v>
      </c>
      <c r="E14" s="481">
        <f>IF(OR(AND(C14&gt;=-50,C14&lt;=50),ISNUMBER(C14)=FALSE),C14,"")</f>
        <v>-3.5711901742206797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2.1739130434782608</v>
      </c>
      <c r="C15" s="480">
        <f>'Tabelle 3.3'!J12</f>
        <v>4.8223350253807107</v>
      </c>
      <c r="D15" s="481">
        <f t="shared" ref="D15:E45" si="3">IF(OR(AND(B15&gt;=-50,B15&lt;=50),ISNUMBER(B15)=FALSE),B15,"")</f>
        <v>2.1739130434782608</v>
      </c>
      <c r="E15" s="481">
        <f t="shared" si="3"/>
        <v>4.8223350253807107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4.0718562874251498</v>
      </c>
      <c r="C16" s="480">
        <f>'Tabelle 3.3'!J13</f>
        <v>-5.6122448979591839</v>
      </c>
      <c r="D16" s="481">
        <f t="shared" si="3"/>
        <v>4.0718562874251498</v>
      </c>
      <c r="E16" s="481">
        <f t="shared" si="3"/>
        <v>-5.6122448979591839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-3.0856189770200149</v>
      </c>
      <c r="C17" s="480">
        <f>'Tabelle 3.3'!J14</f>
        <v>-9.1021825396825395</v>
      </c>
      <c r="D17" s="481">
        <f t="shared" si="3"/>
        <v>-3.0856189770200149</v>
      </c>
      <c r="E17" s="481">
        <f t="shared" si="3"/>
        <v>-9.1021825396825395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-3.1652557968347441</v>
      </c>
      <c r="C18" s="480">
        <f>'Tabelle 3.3'!J15</f>
        <v>-3.4946236559139785</v>
      </c>
      <c r="D18" s="481">
        <f t="shared" si="3"/>
        <v>-3.1652557968347441</v>
      </c>
      <c r="E18" s="481">
        <f t="shared" si="3"/>
        <v>-3.4946236559139785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-3.7414484548242508</v>
      </c>
      <c r="C19" s="480">
        <f>'Tabelle 3.3'!J16</f>
        <v>-11.680517082179133</v>
      </c>
      <c r="D19" s="481">
        <f t="shared" si="3"/>
        <v>-3.7414484548242508</v>
      </c>
      <c r="E19" s="481">
        <f t="shared" si="3"/>
        <v>-11.680517082179133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-0.59161301548634071</v>
      </c>
      <c r="C20" s="480">
        <f>'Tabelle 3.3'!J17</f>
        <v>-10</v>
      </c>
      <c r="D20" s="481">
        <f t="shared" si="3"/>
        <v>-0.59161301548634071</v>
      </c>
      <c r="E20" s="481">
        <f t="shared" si="3"/>
        <v>-10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4.6997755331088662</v>
      </c>
      <c r="C21" s="480">
        <f>'Tabelle 3.3'!J18</f>
        <v>-2.1058622652248151</v>
      </c>
      <c r="D21" s="481">
        <f t="shared" si="3"/>
        <v>4.6997755331088662</v>
      </c>
      <c r="E21" s="481">
        <f t="shared" si="3"/>
        <v>-2.1058622652248151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1.7996357012750455</v>
      </c>
      <c r="C22" s="480">
        <f>'Tabelle 3.3'!J19</f>
        <v>-3.6900369003690039</v>
      </c>
      <c r="D22" s="481">
        <f t="shared" si="3"/>
        <v>1.7996357012750455</v>
      </c>
      <c r="E22" s="481">
        <f t="shared" si="3"/>
        <v>-3.6900369003690039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-6.8256578947368425</v>
      </c>
      <c r="C23" s="480">
        <f>'Tabelle 3.3'!J20</f>
        <v>-1.9133151112846545</v>
      </c>
      <c r="D23" s="481">
        <f t="shared" si="3"/>
        <v>-6.8256578947368425</v>
      </c>
      <c r="E23" s="481">
        <f t="shared" si="3"/>
        <v>-1.9133151112846545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-0.10712372790573112</v>
      </c>
      <c r="C24" s="480">
        <f>'Tabelle 3.3'!J21</f>
        <v>-13.316214233308877</v>
      </c>
      <c r="D24" s="481">
        <f t="shared" si="3"/>
        <v>-0.10712372790573112</v>
      </c>
      <c r="E24" s="481">
        <f t="shared" si="3"/>
        <v>-13.316214233308877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0.33707865168539325</v>
      </c>
      <c r="C25" s="480">
        <f>'Tabelle 3.3'!J22</f>
        <v>9.1254752851711025</v>
      </c>
      <c r="D25" s="481">
        <f t="shared" si="3"/>
        <v>0.33707865168539325</v>
      </c>
      <c r="E25" s="481">
        <f t="shared" si="3"/>
        <v>9.1254752851711025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-1.6703786191536749</v>
      </c>
      <c r="C26" s="480">
        <f>'Tabelle 3.3'!J23</f>
        <v>3.75</v>
      </c>
      <c r="D26" s="481">
        <f t="shared" si="3"/>
        <v>-1.6703786191536749</v>
      </c>
      <c r="E26" s="481">
        <f t="shared" si="3"/>
        <v>3.75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7.6309226932668333</v>
      </c>
      <c r="C27" s="480">
        <f>'Tabelle 3.3'!J24</f>
        <v>-1.9759036144578312</v>
      </c>
      <c r="D27" s="481">
        <f t="shared" si="3"/>
        <v>7.6309226932668333</v>
      </c>
      <c r="E27" s="481">
        <f t="shared" si="3"/>
        <v>-1.9759036144578312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3.0907278165503489</v>
      </c>
      <c r="C28" s="480">
        <f>'Tabelle 3.3'!J25</f>
        <v>0.62451209992193601</v>
      </c>
      <c r="D28" s="481">
        <f t="shared" si="3"/>
        <v>3.0907278165503489</v>
      </c>
      <c r="E28" s="481">
        <f t="shared" si="3"/>
        <v>0.62451209992193601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5.9171597633136095</v>
      </c>
      <c r="C29" s="480">
        <f>'Tabelle 3.3'!J26</f>
        <v>-5.2</v>
      </c>
      <c r="D29" s="481">
        <f t="shared" si="3"/>
        <v>5.9171597633136095</v>
      </c>
      <c r="E29" s="481">
        <f t="shared" si="3"/>
        <v>-5.2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1.4061872237846524</v>
      </c>
      <c r="C30" s="480">
        <f>'Tabelle 3.3'!J27</f>
        <v>5.49597855227882</v>
      </c>
      <c r="D30" s="481">
        <f t="shared" si="3"/>
        <v>1.4061872237846524</v>
      </c>
      <c r="E30" s="481">
        <f t="shared" si="3"/>
        <v>5.49597855227882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4.3875685557586834</v>
      </c>
      <c r="C31" s="480">
        <f>'Tabelle 3.3'!J28</f>
        <v>0.64377682403433478</v>
      </c>
      <c r="D31" s="481">
        <f t="shared" si="3"/>
        <v>4.3875685557586834</v>
      </c>
      <c r="E31" s="481">
        <f t="shared" si="3"/>
        <v>0.64377682403433478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3.1905313263862087</v>
      </c>
      <c r="C32" s="480">
        <f>'Tabelle 3.3'!J29</f>
        <v>-0.23952095808383234</v>
      </c>
      <c r="D32" s="481">
        <f t="shared" si="3"/>
        <v>3.1905313263862087</v>
      </c>
      <c r="E32" s="481">
        <f t="shared" si="3"/>
        <v>-0.23952095808383234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2.1851046790985014</v>
      </c>
      <c r="C33" s="480">
        <f>'Tabelle 3.3'!J30</f>
        <v>3.125</v>
      </c>
      <c r="D33" s="481">
        <f t="shared" si="3"/>
        <v>2.1851046790985014</v>
      </c>
      <c r="E33" s="481">
        <f t="shared" si="3"/>
        <v>3.125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1.9722650231124808</v>
      </c>
      <c r="C34" s="480">
        <f>'Tabelle 3.3'!J31</f>
        <v>-4.3365881677197011</v>
      </c>
      <c r="D34" s="481">
        <f t="shared" si="3"/>
        <v>1.9722650231124808</v>
      </c>
      <c r="E34" s="481">
        <f t="shared" si="3"/>
        <v>-4.3365881677197011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2.1739130434782608</v>
      </c>
      <c r="C37" s="480">
        <f>'Tabelle 3.3'!J34</f>
        <v>4.8223350253807107</v>
      </c>
      <c r="D37" s="481">
        <f t="shared" si="3"/>
        <v>2.1739130434782608</v>
      </c>
      <c r="E37" s="481">
        <f t="shared" si="3"/>
        <v>4.8223350253807107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-1.4475154223539126</v>
      </c>
      <c r="C38" s="480">
        <f>'Tabelle 3.3'!J35</f>
        <v>-6.9340016708437764</v>
      </c>
      <c r="D38" s="481">
        <f t="shared" si="3"/>
        <v>-1.4475154223539126</v>
      </c>
      <c r="E38" s="481">
        <f t="shared" si="3"/>
        <v>-6.9340016708437764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1.8271874896464897</v>
      </c>
      <c r="C39" s="480">
        <f>'Tabelle 3.3'!J36</f>
        <v>-2.8581121194131116</v>
      </c>
      <c r="D39" s="481">
        <f t="shared" si="3"/>
        <v>1.8271874896464897</v>
      </c>
      <c r="E39" s="481">
        <f t="shared" si="3"/>
        <v>-2.8581121194131116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1.8271874896464897</v>
      </c>
      <c r="C45" s="480">
        <f>'Tabelle 3.3'!J36</f>
        <v>-2.8581121194131116</v>
      </c>
      <c r="D45" s="481">
        <f t="shared" si="3"/>
        <v>1.8271874896464897</v>
      </c>
      <c r="E45" s="481">
        <f t="shared" si="3"/>
        <v>-2.8581121194131116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91205</v>
      </c>
      <c r="C51" s="487">
        <v>20456</v>
      </c>
      <c r="D51" s="487">
        <v>9122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91594</v>
      </c>
      <c r="C52" s="487">
        <v>20734</v>
      </c>
      <c r="D52" s="487">
        <v>9426</v>
      </c>
      <c r="E52" s="488">
        <f t="shared" ref="E52:G70" si="11">IF($A$51=37802,IF(COUNTBLANK(B$51:B$70)&gt;0,#N/A,B52/B$51*100),IF(COUNTBLANK(B$51:B$75)&gt;0,#N/A,B52/B$51*100))</f>
        <v>100.42651170440217</v>
      </c>
      <c r="F52" s="488">
        <f t="shared" si="11"/>
        <v>101.35901447008213</v>
      </c>
      <c r="G52" s="488">
        <f t="shared" si="11"/>
        <v>103.33260249945187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92797</v>
      </c>
      <c r="C53" s="487">
        <v>20562</v>
      </c>
      <c r="D53" s="487">
        <v>9650</v>
      </c>
      <c r="E53" s="488">
        <f t="shared" si="11"/>
        <v>101.74551833781042</v>
      </c>
      <c r="F53" s="488">
        <f t="shared" si="11"/>
        <v>100.51818537348456</v>
      </c>
      <c r="G53" s="488">
        <f t="shared" si="11"/>
        <v>105.78820434115326</v>
      </c>
      <c r="H53" s="489">
        <f>IF(ISERROR(L53)=TRUE,IF(MONTH(A53)=MONTH(MAX(A$51:A$75)),A53,""),"")</f>
        <v>41883</v>
      </c>
      <c r="I53" s="488">
        <f t="shared" si="12"/>
        <v>101.74551833781042</v>
      </c>
      <c r="J53" s="488">
        <f t="shared" si="10"/>
        <v>100.51818537348456</v>
      </c>
      <c r="K53" s="488">
        <f t="shared" si="10"/>
        <v>105.78820434115326</v>
      </c>
      <c r="L53" s="488" t="e">
        <f t="shared" si="13"/>
        <v>#N/A</v>
      </c>
    </row>
    <row r="54" spans="1:14" ht="15" customHeight="1" x14ac:dyDescent="0.2">
      <c r="A54" s="490" t="s">
        <v>463</v>
      </c>
      <c r="B54" s="487">
        <v>91894</v>
      </c>
      <c r="C54" s="487">
        <v>20403</v>
      </c>
      <c r="D54" s="487">
        <v>9504</v>
      </c>
      <c r="E54" s="488">
        <f t="shared" si="11"/>
        <v>100.7554410394167</v>
      </c>
      <c r="F54" s="488">
        <f t="shared" si="11"/>
        <v>99.740907313257722</v>
      </c>
      <c r="G54" s="488">
        <f t="shared" si="11"/>
        <v>104.18767814075861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92097</v>
      </c>
      <c r="C55" s="487">
        <v>19631</v>
      </c>
      <c r="D55" s="487">
        <v>9190</v>
      </c>
      <c r="E55" s="488">
        <f t="shared" si="11"/>
        <v>100.97801655610988</v>
      </c>
      <c r="F55" s="488">
        <f t="shared" si="11"/>
        <v>95.966953461087215</v>
      </c>
      <c r="G55" s="488">
        <f t="shared" si="11"/>
        <v>100.74545055908793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92447</v>
      </c>
      <c r="C56" s="487">
        <v>19859</v>
      </c>
      <c r="D56" s="487">
        <v>9425</v>
      </c>
      <c r="E56" s="488">
        <f t="shared" si="11"/>
        <v>101.36176744696014</v>
      </c>
      <c r="F56" s="488">
        <f t="shared" si="11"/>
        <v>97.081540868204925</v>
      </c>
      <c r="G56" s="488">
        <f t="shared" si="11"/>
        <v>103.32163999122999</v>
      </c>
      <c r="H56" s="489" t="str">
        <f t="shared" si="14"/>
        <v/>
      </c>
      <c r="I56" s="488" t="str">
        <f t="shared" si="12"/>
        <v/>
      </c>
      <c r="J56" s="488" t="str">
        <f t="shared" si="10"/>
        <v/>
      </c>
      <c r="K56" s="488" t="str">
        <f t="shared" si="10"/>
        <v/>
      </c>
      <c r="L56" s="488" t="e">
        <f t="shared" si="13"/>
        <v>#N/A</v>
      </c>
    </row>
    <row r="57" spans="1:14" ht="15" customHeight="1" x14ac:dyDescent="0.2">
      <c r="A57" s="490">
        <v>42248</v>
      </c>
      <c r="B57" s="487">
        <v>94260</v>
      </c>
      <c r="C57" s="487">
        <v>19614</v>
      </c>
      <c r="D57" s="487">
        <v>9794</v>
      </c>
      <c r="E57" s="488">
        <f t="shared" si="11"/>
        <v>103.34959706156461</v>
      </c>
      <c r="F57" s="488">
        <f t="shared" si="11"/>
        <v>95.883848259679311</v>
      </c>
      <c r="G57" s="488">
        <f t="shared" si="11"/>
        <v>107.36680552510414</v>
      </c>
      <c r="H57" s="489">
        <f t="shared" si="14"/>
        <v>42248</v>
      </c>
      <c r="I57" s="488">
        <f t="shared" si="12"/>
        <v>103.34959706156461</v>
      </c>
      <c r="J57" s="488">
        <f t="shared" si="10"/>
        <v>95.883848259679311</v>
      </c>
      <c r="K57" s="488">
        <f t="shared" si="10"/>
        <v>107.36680552510414</v>
      </c>
      <c r="L57" s="488" t="e">
        <f t="shared" si="13"/>
        <v>#N/A</v>
      </c>
    </row>
    <row r="58" spans="1:14" ht="15" customHeight="1" x14ac:dyDescent="0.2">
      <c r="A58" s="490" t="s">
        <v>466</v>
      </c>
      <c r="B58" s="487">
        <v>93274</v>
      </c>
      <c r="C58" s="487">
        <v>19624</v>
      </c>
      <c r="D58" s="487">
        <v>9584</v>
      </c>
      <c r="E58" s="488">
        <f t="shared" si="11"/>
        <v>102.26851598048353</v>
      </c>
      <c r="F58" s="488">
        <f t="shared" si="11"/>
        <v>95.932733672272192</v>
      </c>
      <c r="G58" s="488">
        <f t="shared" si="11"/>
        <v>105.06467879850909</v>
      </c>
      <c r="H58" s="489" t="str">
        <f t="shared" si="14"/>
        <v/>
      </c>
      <c r="I58" s="488" t="str">
        <f t="shared" si="12"/>
        <v/>
      </c>
      <c r="J58" s="488" t="str">
        <f t="shared" si="10"/>
        <v/>
      </c>
      <c r="K58" s="488" t="str">
        <f t="shared" si="10"/>
        <v/>
      </c>
      <c r="L58" s="488" t="e">
        <f t="shared" si="13"/>
        <v>#N/A</v>
      </c>
    </row>
    <row r="59" spans="1:14" ht="15" customHeight="1" x14ac:dyDescent="0.2">
      <c r="A59" s="490" t="s">
        <v>467</v>
      </c>
      <c r="B59" s="487">
        <v>93428</v>
      </c>
      <c r="C59" s="487">
        <v>19535</v>
      </c>
      <c r="D59" s="487">
        <v>9548</v>
      </c>
      <c r="E59" s="488">
        <f t="shared" si="11"/>
        <v>102.43736637245766</v>
      </c>
      <c r="F59" s="488">
        <f t="shared" si="11"/>
        <v>95.49765350019554</v>
      </c>
      <c r="G59" s="488">
        <f t="shared" si="11"/>
        <v>104.67002850252139</v>
      </c>
      <c r="H59" s="489" t="str">
        <f t="shared" si="14"/>
        <v/>
      </c>
      <c r="I59" s="488" t="str">
        <f t="shared" si="12"/>
        <v/>
      </c>
      <c r="J59" s="488" t="str">
        <f t="shared" si="10"/>
        <v/>
      </c>
      <c r="K59" s="488" t="str">
        <f t="shared" si="10"/>
        <v/>
      </c>
      <c r="L59" s="488" t="e">
        <f t="shared" si="13"/>
        <v>#N/A</v>
      </c>
    </row>
    <row r="60" spans="1:14" ht="15" customHeight="1" x14ac:dyDescent="0.2">
      <c r="A60" s="490" t="s">
        <v>468</v>
      </c>
      <c r="B60" s="487">
        <v>93685</v>
      </c>
      <c r="C60" s="487">
        <v>19766</v>
      </c>
      <c r="D60" s="487">
        <v>9720</v>
      </c>
      <c r="E60" s="488">
        <f t="shared" si="11"/>
        <v>102.71914916945344</v>
      </c>
      <c r="F60" s="488">
        <f t="shared" si="11"/>
        <v>96.626906531091123</v>
      </c>
      <c r="G60" s="488">
        <f t="shared" si="11"/>
        <v>106.55557991668493</v>
      </c>
      <c r="H60" s="489" t="str">
        <f t="shared" si="14"/>
        <v/>
      </c>
      <c r="I60" s="488" t="str">
        <f t="shared" si="12"/>
        <v/>
      </c>
      <c r="J60" s="488" t="str">
        <f t="shared" si="10"/>
        <v/>
      </c>
      <c r="K60" s="488" t="str">
        <f t="shared" si="10"/>
        <v/>
      </c>
      <c r="L60" s="488" t="e">
        <f t="shared" si="13"/>
        <v>#N/A</v>
      </c>
    </row>
    <row r="61" spans="1:14" ht="15" customHeight="1" x14ac:dyDescent="0.2">
      <c r="A61" s="490">
        <v>42614</v>
      </c>
      <c r="B61" s="487">
        <v>95718</v>
      </c>
      <c r="C61" s="487">
        <v>19522</v>
      </c>
      <c r="D61" s="487">
        <v>10219</v>
      </c>
      <c r="E61" s="488">
        <f t="shared" si="11"/>
        <v>104.94819362973521</v>
      </c>
      <c r="F61" s="488">
        <f t="shared" si="11"/>
        <v>95.4341024638248</v>
      </c>
      <c r="G61" s="488">
        <f t="shared" si="11"/>
        <v>112.02587151940364</v>
      </c>
      <c r="H61" s="489">
        <f t="shared" si="14"/>
        <v>42614</v>
      </c>
      <c r="I61" s="488">
        <f t="shared" si="12"/>
        <v>104.94819362973521</v>
      </c>
      <c r="J61" s="488">
        <f t="shared" si="10"/>
        <v>95.4341024638248</v>
      </c>
      <c r="K61" s="488">
        <f t="shared" si="10"/>
        <v>112.02587151940364</v>
      </c>
      <c r="L61" s="488" t="e">
        <f t="shared" si="13"/>
        <v>#N/A</v>
      </c>
    </row>
    <row r="62" spans="1:14" ht="15" customHeight="1" x14ac:dyDescent="0.2">
      <c r="A62" s="490" t="s">
        <v>469</v>
      </c>
      <c r="B62" s="487">
        <v>95115</v>
      </c>
      <c r="C62" s="487">
        <v>19630</v>
      </c>
      <c r="D62" s="487">
        <v>10283</v>
      </c>
      <c r="E62" s="488">
        <f t="shared" si="11"/>
        <v>104.28704566635601</v>
      </c>
      <c r="F62" s="488">
        <f t="shared" si="11"/>
        <v>95.962064919827924</v>
      </c>
      <c r="G62" s="488">
        <f t="shared" si="11"/>
        <v>112.72747204560403</v>
      </c>
      <c r="H62" s="489" t="str">
        <f t="shared" si="14"/>
        <v/>
      </c>
      <c r="I62" s="488" t="str">
        <f t="shared" si="12"/>
        <v/>
      </c>
      <c r="J62" s="488" t="str">
        <f t="shared" si="10"/>
        <v/>
      </c>
      <c r="K62" s="488" t="str">
        <f t="shared" si="10"/>
        <v/>
      </c>
      <c r="L62" s="488" t="e">
        <f t="shared" si="13"/>
        <v>#N/A</v>
      </c>
    </row>
    <row r="63" spans="1:14" ht="15" customHeight="1" x14ac:dyDescent="0.2">
      <c r="A63" s="490" t="s">
        <v>470</v>
      </c>
      <c r="B63" s="487">
        <v>95587</v>
      </c>
      <c r="C63" s="487">
        <v>19693</v>
      </c>
      <c r="D63" s="487">
        <v>10270</v>
      </c>
      <c r="E63" s="488">
        <f t="shared" si="11"/>
        <v>104.80456115344555</v>
      </c>
      <c r="F63" s="488">
        <f t="shared" si="11"/>
        <v>96.270043019163083</v>
      </c>
      <c r="G63" s="488">
        <f t="shared" si="11"/>
        <v>112.58495943871958</v>
      </c>
      <c r="H63" s="489" t="str">
        <f t="shared" si="14"/>
        <v/>
      </c>
      <c r="I63" s="488" t="str">
        <f t="shared" si="12"/>
        <v/>
      </c>
      <c r="J63" s="488" t="str">
        <f t="shared" si="10"/>
        <v/>
      </c>
      <c r="K63" s="488" t="str">
        <f t="shared" si="10"/>
        <v/>
      </c>
      <c r="L63" s="488" t="e">
        <f t="shared" si="13"/>
        <v>#N/A</v>
      </c>
    </row>
    <row r="64" spans="1:14" ht="15" customHeight="1" x14ac:dyDescent="0.2">
      <c r="A64" s="490" t="s">
        <v>471</v>
      </c>
      <c r="B64" s="487">
        <v>96733</v>
      </c>
      <c r="C64" s="487">
        <v>19992</v>
      </c>
      <c r="D64" s="487">
        <v>10464</v>
      </c>
      <c r="E64" s="488">
        <f t="shared" si="11"/>
        <v>106.06107121320103</v>
      </c>
      <c r="F64" s="488">
        <f t="shared" si="11"/>
        <v>97.731716855690266</v>
      </c>
      <c r="G64" s="488">
        <f t="shared" si="11"/>
        <v>114.71168603376452</v>
      </c>
      <c r="H64" s="489" t="str">
        <f t="shared" si="14"/>
        <v/>
      </c>
      <c r="I64" s="488" t="str">
        <f t="shared" si="12"/>
        <v/>
      </c>
      <c r="J64" s="488" t="str">
        <f t="shared" si="10"/>
        <v/>
      </c>
      <c r="K64" s="488" t="str">
        <f t="shared" si="10"/>
        <v/>
      </c>
      <c r="L64" s="488" t="e">
        <f t="shared" si="13"/>
        <v>#N/A</v>
      </c>
    </row>
    <row r="65" spans="1:12" ht="15" customHeight="1" x14ac:dyDescent="0.2">
      <c r="A65" s="490">
        <v>42979</v>
      </c>
      <c r="B65" s="487">
        <v>98599</v>
      </c>
      <c r="C65" s="487">
        <v>19719</v>
      </c>
      <c r="D65" s="487">
        <v>10882</v>
      </c>
      <c r="E65" s="488">
        <f t="shared" si="11"/>
        <v>108.10701167699139</v>
      </c>
      <c r="F65" s="488">
        <f t="shared" si="11"/>
        <v>96.397145091904576</v>
      </c>
      <c r="G65" s="488">
        <f t="shared" si="11"/>
        <v>119.29401447051085</v>
      </c>
      <c r="H65" s="489">
        <f t="shared" si="14"/>
        <v>42979</v>
      </c>
      <c r="I65" s="488">
        <f t="shared" si="12"/>
        <v>108.10701167699139</v>
      </c>
      <c r="J65" s="488">
        <f t="shared" si="10"/>
        <v>96.397145091904576</v>
      </c>
      <c r="K65" s="488">
        <f t="shared" si="10"/>
        <v>119.29401447051085</v>
      </c>
      <c r="L65" s="488" t="e">
        <f t="shared" si="13"/>
        <v>#N/A</v>
      </c>
    </row>
    <row r="66" spans="1:12" ht="15" customHeight="1" x14ac:dyDescent="0.2">
      <c r="A66" s="490" t="s">
        <v>472</v>
      </c>
      <c r="B66" s="487">
        <v>98241</v>
      </c>
      <c r="C66" s="487">
        <v>19644</v>
      </c>
      <c r="D66" s="487">
        <v>10807</v>
      </c>
      <c r="E66" s="488">
        <f t="shared" si="11"/>
        <v>107.7144893372074</v>
      </c>
      <c r="F66" s="488">
        <f t="shared" si="11"/>
        <v>96.030504497457954</v>
      </c>
      <c r="G66" s="488">
        <f t="shared" si="11"/>
        <v>118.47182635386977</v>
      </c>
      <c r="H66" s="489" t="str">
        <f t="shared" si="14"/>
        <v/>
      </c>
      <c r="I66" s="488" t="str">
        <f t="shared" si="12"/>
        <v/>
      </c>
      <c r="J66" s="488" t="str">
        <f t="shared" si="10"/>
        <v/>
      </c>
      <c r="K66" s="488" t="str">
        <f t="shared" si="10"/>
        <v/>
      </c>
      <c r="L66" s="488" t="e">
        <f t="shared" si="13"/>
        <v>#N/A</v>
      </c>
    </row>
    <row r="67" spans="1:12" ht="15" customHeight="1" x14ac:dyDescent="0.2">
      <c r="A67" s="490" t="s">
        <v>473</v>
      </c>
      <c r="B67" s="487">
        <v>98761</v>
      </c>
      <c r="C67" s="487">
        <v>19618</v>
      </c>
      <c r="D67" s="487">
        <v>10702</v>
      </c>
      <c r="E67" s="488">
        <f t="shared" si="11"/>
        <v>108.28463351789924</v>
      </c>
      <c r="F67" s="488">
        <f t="shared" si="11"/>
        <v>95.903402424716461</v>
      </c>
      <c r="G67" s="488">
        <f t="shared" si="11"/>
        <v>117.32076299057223</v>
      </c>
      <c r="H67" s="489" t="str">
        <f t="shared" si="14"/>
        <v/>
      </c>
      <c r="I67" s="488" t="str">
        <f t="shared" si="12"/>
        <v/>
      </c>
      <c r="J67" s="488" t="str">
        <f t="shared" si="12"/>
        <v/>
      </c>
      <c r="K67" s="488" t="str">
        <f t="shared" si="12"/>
        <v/>
      </c>
      <c r="L67" s="488" t="e">
        <f t="shared" si="13"/>
        <v>#N/A</v>
      </c>
    </row>
    <row r="68" spans="1:12" ht="15" customHeight="1" x14ac:dyDescent="0.2">
      <c r="A68" s="490" t="s">
        <v>474</v>
      </c>
      <c r="B68" s="487">
        <v>99353</v>
      </c>
      <c r="C68" s="487">
        <v>19744</v>
      </c>
      <c r="D68" s="487">
        <v>10950</v>
      </c>
      <c r="E68" s="488">
        <f t="shared" si="11"/>
        <v>108.93372073899457</v>
      </c>
      <c r="F68" s="488">
        <f t="shared" si="11"/>
        <v>96.519358623386779</v>
      </c>
      <c r="G68" s="488">
        <f t="shared" si="11"/>
        <v>120.03946502959877</v>
      </c>
      <c r="H68" s="489" t="str">
        <f t="shared" si="14"/>
        <v/>
      </c>
      <c r="I68" s="488" t="str">
        <f t="shared" si="12"/>
        <v/>
      </c>
      <c r="J68" s="488" t="str">
        <f t="shared" si="12"/>
        <v/>
      </c>
      <c r="K68" s="488" t="str">
        <f t="shared" si="12"/>
        <v/>
      </c>
      <c r="L68" s="488" t="e">
        <f t="shared" si="13"/>
        <v>#N/A</v>
      </c>
    </row>
    <row r="69" spans="1:12" ht="15" customHeight="1" x14ac:dyDescent="0.2">
      <c r="A69" s="490">
        <v>43344</v>
      </c>
      <c r="B69" s="487">
        <v>102204</v>
      </c>
      <c r="C69" s="487">
        <v>19249</v>
      </c>
      <c r="D69" s="487">
        <v>11336</v>
      </c>
      <c r="E69" s="488">
        <f t="shared" si="11"/>
        <v>112.0596458527493</v>
      </c>
      <c r="F69" s="488">
        <f t="shared" si="11"/>
        <v>94.099530700039111</v>
      </c>
      <c r="G69" s="488">
        <f t="shared" si="11"/>
        <v>124.2709932032449</v>
      </c>
      <c r="H69" s="489">
        <f t="shared" si="14"/>
        <v>43344</v>
      </c>
      <c r="I69" s="488">
        <f t="shared" si="12"/>
        <v>112.0596458527493</v>
      </c>
      <c r="J69" s="488">
        <f t="shared" si="12"/>
        <v>94.099530700039111</v>
      </c>
      <c r="K69" s="488">
        <f t="shared" si="12"/>
        <v>124.2709932032449</v>
      </c>
      <c r="L69" s="488" t="e">
        <f t="shared" si="13"/>
        <v>#N/A</v>
      </c>
    </row>
    <row r="70" spans="1:12" ht="15" customHeight="1" x14ac:dyDescent="0.2">
      <c r="A70" s="490" t="s">
        <v>475</v>
      </c>
      <c r="B70" s="487">
        <v>101895</v>
      </c>
      <c r="C70" s="487">
        <v>19252</v>
      </c>
      <c r="D70" s="487">
        <v>11112</v>
      </c>
      <c r="E70" s="488">
        <f t="shared" si="11"/>
        <v>111.72084863768434</v>
      </c>
      <c r="F70" s="488">
        <f t="shared" si="11"/>
        <v>94.114196323816969</v>
      </c>
      <c r="G70" s="488">
        <f t="shared" si="11"/>
        <v>121.81539136154352</v>
      </c>
      <c r="H70" s="489" t="str">
        <f t="shared" si="14"/>
        <v/>
      </c>
      <c r="I70" s="488" t="str">
        <f t="shared" si="12"/>
        <v/>
      </c>
      <c r="J70" s="488" t="str">
        <f t="shared" si="12"/>
        <v/>
      </c>
      <c r="K70" s="488" t="str">
        <f t="shared" si="12"/>
        <v/>
      </c>
      <c r="L70" s="488" t="e">
        <f t="shared" si="13"/>
        <v>#N/A</v>
      </c>
    </row>
    <row r="71" spans="1:12" ht="15" customHeight="1" x14ac:dyDescent="0.2">
      <c r="A71" s="490" t="s">
        <v>476</v>
      </c>
      <c r="B71" s="487">
        <v>102092</v>
      </c>
      <c r="C71" s="487">
        <v>18950</v>
      </c>
      <c r="D71" s="487">
        <v>11012</v>
      </c>
      <c r="E71" s="491">
        <f t="shared" ref="E71:G75" si="15">IF($A$51=37802,IF(COUNTBLANK(B$51:B$70)&gt;0,#N/A,IF(ISBLANK(B71)=FALSE,B71/B$51*100,#N/A)),IF(COUNTBLANK(B$51:B$75)&gt;0,#N/A,B71/B$51*100))</f>
        <v>111.9368455676772</v>
      </c>
      <c r="F71" s="491">
        <f t="shared" si="15"/>
        <v>92.637856863511928</v>
      </c>
      <c r="G71" s="491">
        <f t="shared" si="15"/>
        <v>120.71914053935539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102240</v>
      </c>
      <c r="C72" s="487">
        <v>18991</v>
      </c>
      <c r="D72" s="487">
        <v>11257</v>
      </c>
      <c r="E72" s="491">
        <f t="shared" si="15"/>
        <v>112.09911737295104</v>
      </c>
      <c r="F72" s="491">
        <f t="shared" si="15"/>
        <v>92.838287055142743</v>
      </c>
      <c r="G72" s="491">
        <f t="shared" si="15"/>
        <v>123.40495505371629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104008</v>
      </c>
      <c r="C73" s="487">
        <v>18647</v>
      </c>
      <c r="D73" s="487">
        <v>11542</v>
      </c>
      <c r="E73" s="491">
        <f t="shared" si="15"/>
        <v>114.03760758730333</v>
      </c>
      <c r="F73" s="491">
        <f t="shared" si="15"/>
        <v>91.156628861947596</v>
      </c>
      <c r="G73" s="491">
        <f t="shared" si="15"/>
        <v>126.52926989695241</v>
      </c>
      <c r="H73" s="492">
        <f>IF(A$51=37802,IF(ISERROR(L73)=TRUE,IF(ISBLANK(A73)=FALSE,IF(MONTH(A73)=MONTH(MAX(A$51:A$75)),A73,""),""),""),IF(ISERROR(L73)=TRUE,IF(MONTH(A73)=MONTH(MAX(A$51:A$75)),A73,""),""))</f>
        <v>43709</v>
      </c>
      <c r="I73" s="488">
        <f t="shared" si="12"/>
        <v>114.03760758730333</v>
      </c>
      <c r="J73" s="488">
        <f t="shared" si="12"/>
        <v>91.156628861947596</v>
      </c>
      <c r="K73" s="488">
        <f t="shared" si="12"/>
        <v>126.52926989695241</v>
      </c>
      <c r="L73" s="488" t="e">
        <f t="shared" si="13"/>
        <v>#N/A</v>
      </c>
    </row>
    <row r="74" spans="1:12" ht="15" customHeight="1" x14ac:dyDescent="0.2">
      <c r="A74" s="490" t="s">
        <v>478</v>
      </c>
      <c r="B74" s="487">
        <v>103143</v>
      </c>
      <c r="C74" s="487">
        <v>18609</v>
      </c>
      <c r="D74" s="487">
        <v>11349</v>
      </c>
      <c r="E74" s="491">
        <f t="shared" si="15"/>
        <v>113.08919467134477</v>
      </c>
      <c r="F74" s="491">
        <f t="shared" si="15"/>
        <v>90.970864294094639</v>
      </c>
      <c r="G74" s="491">
        <f t="shared" si="15"/>
        <v>124.41350581012935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102611</v>
      </c>
      <c r="C75" s="493">
        <v>18006</v>
      </c>
      <c r="D75" s="493">
        <v>10886</v>
      </c>
      <c r="E75" s="491">
        <f t="shared" si="15"/>
        <v>112.50589331725234</v>
      </c>
      <c r="F75" s="491">
        <f t="shared" si="15"/>
        <v>88.023073914743847</v>
      </c>
      <c r="G75" s="491">
        <f t="shared" si="15"/>
        <v>119.33786450339838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114.03760758730333</v>
      </c>
      <c r="J77" s="488">
        <f>IF(J75&lt;&gt;"",J75,IF(J74&lt;&gt;"",J74,IF(J73&lt;&gt;"",J73,IF(J72&lt;&gt;"",J72,IF(J71&lt;&gt;"",J71,IF(J70&lt;&gt;"",J70,""))))))</f>
        <v>91.156628861947596</v>
      </c>
      <c r="K77" s="488">
        <f>IF(K75&lt;&gt;"",K75,IF(K74&lt;&gt;"",K74,IF(K73&lt;&gt;"",K73,IF(K72&lt;&gt;"",K72,IF(K71&lt;&gt;"",K71,IF(K70&lt;&gt;"",K70,""))))))</f>
        <v>126.52926989695241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+14,0%</v>
      </c>
      <c r="J79" s="488" t="str">
        <f>"GeB - ausschließlich: "&amp;IF(J77&gt;100,"+","")&amp;TEXT(J77-100,"0,0")&amp;"%"</f>
        <v>GeB - ausschließlich: -8,8%</v>
      </c>
      <c r="K79" s="488" t="str">
        <f>"GeB - im Nebenjob: "&amp;IF(K77&gt;100,"+","")&amp;TEXT(K77-100,"0,0")&amp;"%"</f>
        <v>GeB - im Nebenjob: +26,5%</v>
      </c>
    </row>
    <row r="81" spans="9:9" ht="15" customHeight="1" x14ac:dyDescent="0.2">
      <c r="I81" s="488" t="str">
        <f>IF(ISERROR(HLOOKUP(1,I$78:K$79,2,FALSE)),"",HLOOKUP(1,I$78:K$79,2,FALSE))</f>
        <v>GeB - im Nebenjob: +26,5%</v>
      </c>
    </row>
    <row r="82" spans="9:9" ht="15" customHeight="1" x14ac:dyDescent="0.2">
      <c r="I82" s="488" t="str">
        <f>IF(ISERROR(HLOOKUP(2,I$78:K$79,2,FALSE)),"",HLOOKUP(2,I$78:K$79,2,FALSE))</f>
        <v>SvB: +14,0%</v>
      </c>
    </row>
    <row r="83" spans="9:9" ht="15" customHeight="1" x14ac:dyDescent="0.2">
      <c r="I83" s="488" t="str">
        <f>IF(ISERROR(HLOOKUP(3,I$78:K$79,2,FALSE)),"",HLOOKUP(3,I$78:K$79,2,FALSE))</f>
        <v>GeB - ausschließlich: -8,8%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102611</v>
      </c>
      <c r="E12" s="114">
        <v>103143</v>
      </c>
      <c r="F12" s="114">
        <v>104008</v>
      </c>
      <c r="G12" s="114">
        <v>102240</v>
      </c>
      <c r="H12" s="114">
        <v>102092</v>
      </c>
      <c r="I12" s="115">
        <v>519</v>
      </c>
      <c r="J12" s="116">
        <v>0.50836500411393648</v>
      </c>
      <c r="N12" s="117"/>
    </row>
    <row r="13" spans="1:15" s="110" customFormat="1" ht="13.5" customHeight="1" x14ac:dyDescent="0.2">
      <c r="A13" s="118" t="s">
        <v>105</v>
      </c>
      <c r="B13" s="119" t="s">
        <v>106</v>
      </c>
      <c r="C13" s="113">
        <v>55.04283166522108</v>
      </c>
      <c r="D13" s="114">
        <v>56480</v>
      </c>
      <c r="E13" s="114">
        <v>56834</v>
      </c>
      <c r="F13" s="114">
        <v>57556</v>
      </c>
      <c r="G13" s="114">
        <v>56528</v>
      </c>
      <c r="H13" s="114">
        <v>56316</v>
      </c>
      <c r="I13" s="115">
        <v>164</v>
      </c>
      <c r="J13" s="116">
        <v>0.29121386462106685</v>
      </c>
    </row>
    <row r="14" spans="1:15" s="110" customFormat="1" ht="13.5" customHeight="1" x14ac:dyDescent="0.2">
      <c r="A14" s="120"/>
      <c r="B14" s="119" t="s">
        <v>107</v>
      </c>
      <c r="C14" s="113">
        <v>44.95716833477892</v>
      </c>
      <c r="D14" s="114">
        <v>46131</v>
      </c>
      <c r="E14" s="114">
        <v>46309</v>
      </c>
      <c r="F14" s="114">
        <v>46452</v>
      </c>
      <c r="G14" s="114">
        <v>45712</v>
      </c>
      <c r="H14" s="114">
        <v>45776</v>
      </c>
      <c r="I14" s="115">
        <v>355</v>
      </c>
      <c r="J14" s="116">
        <v>0.77551555400209715</v>
      </c>
    </row>
    <row r="15" spans="1:15" s="110" customFormat="1" ht="13.5" customHeight="1" x14ac:dyDescent="0.2">
      <c r="A15" s="118" t="s">
        <v>105</v>
      </c>
      <c r="B15" s="121" t="s">
        <v>108</v>
      </c>
      <c r="C15" s="113">
        <v>11.548469462338346</v>
      </c>
      <c r="D15" s="114">
        <v>11850</v>
      </c>
      <c r="E15" s="114">
        <v>12329</v>
      </c>
      <c r="F15" s="114">
        <v>12830</v>
      </c>
      <c r="G15" s="114">
        <v>11524</v>
      </c>
      <c r="H15" s="114">
        <v>11884</v>
      </c>
      <c r="I15" s="115">
        <v>-34</v>
      </c>
      <c r="J15" s="116">
        <v>-0.28609895658027601</v>
      </c>
    </row>
    <row r="16" spans="1:15" s="110" customFormat="1" ht="13.5" customHeight="1" x14ac:dyDescent="0.2">
      <c r="A16" s="118"/>
      <c r="B16" s="121" t="s">
        <v>109</v>
      </c>
      <c r="C16" s="113">
        <v>65.804835738858401</v>
      </c>
      <c r="D16" s="114">
        <v>67523</v>
      </c>
      <c r="E16" s="114">
        <v>67850</v>
      </c>
      <c r="F16" s="114">
        <v>68414</v>
      </c>
      <c r="G16" s="114">
        <v>68355</v>
      </c>
      <c r="H16" s="114">
        <v>68249</v>
      </c>
      <c r="I16" s="115">
        <v>-726</v>
      </c>
      <c r="J16" s="116">
        <v>-1.0637518498439538</v>
      </c>
    </row>
    <row r="17" spans="1:10" s="110" customFormat="1" ht="13.5" customHeight="1" x14ac:dyDescent="0.2">
      <c r="A17" s="118"/>
      <c r="B17" s="121" t="s">
        <v>110</v>
      </c>
      <c r="C17" s="113">
        <v>21.249183810702558</v>
      </c>
      <c r="D17" s="114">
        <v>21804</v>
      </c>
      <c r="E17" s="114">
        <v>21517</v>
      </c>
      <c r="F17" s="114">
        <v>21345</v>
      </c>
      <c r="G17" s="114">
        <v>20985</v>
      </c>
      <c r="H17" s="114">
        <v>20596</v>
      </c>
      <c r="I17" s="115">
        <v>1208</v>
      </c>
      <c r="J17" s="116">
        <v>5.8652165469023112</v>
      </c>
    </row>
    <row r="18" spans="1:10" s="110" customFormat="1" ht="13.5" customHeight="1" x14ac:dyDescent="0.2">
      <c r="A18" s="120"/>
      <c r="B18" s="121" t="s">
        <v>111</v>
      </c>
      <c r="C18" s="113">
        <v>1.3975109881006909</v>
      </c>
      <c r="D18" s="114">
        <v>1434</v>
      </c>
      <c r="E18" s="114">
        <v>1447</v>
      </c>
      <c r="F18" s="114">
        <v>1419</v>
      </c>
      <c r="G18" s="114">
        <v>1376</v>
      </c>
      <c r="H18" s="114">
        <v>1363</v>
      </c>
      <c r="I18" s="115">
        <v>71</v>
      </c>
      <c r="J18" s="116">
        <v>5.2090975788701392</v>
      </c>
    </row>
    <row r="19" spans="1:10" s="110" customFormat="1" ht="13.5" customHeight="1" x14ac:dyDescent="0.2">
      <c r="A19" s="120"/>
      <c r="B19" s="121" t="s">
        <v>112</v>
      </c>
      <c r="C19" s="113">
        <v>0.34401769790763176</v>
      </c>
      <c r="D19" s="114">
        <v>353</v>
      </c>
      <c r="E19" s="114">
        <v>340</v>
      </c>
      <c r="F19" s="114">
        <v>351</v>
      </c>
      <c r="G19" s="114">
        <v>303</v>
      </c>
      <c r="H19" s="114">
        <v>292</v>
      </c>
      <c r="I19" s="115">
        <v>61</v>
      </c>
      <c r="J19" s="116">
        <v>20.890410958904109</v>
      </c>
    </row>
    <row r="20" spans="1:10" s="110" customFormat="1" ht="13.5" customHeight="1" x14ac:dyDescent="0.2">
      <c r="A20" s="118" t="s">
        <v>113</v>
      </c>
      <c r="B20" s="122" t="s">
        <v>114</v>
      </c>
      <c r="C20" s="113">
        <v>72.609174454980462</v>
      </c>
      <c r="D20" s="114">
        <v>74505</v>
      </c>
      <c r="E20" s="114">
        <v>75128</v>
      </c>
      <c r="F20" s="114">
        <v>76244</v>
      </c>
      <c r="G20" s="114">
        <v>74627</v>
      </c>
      <c r="H20" s="114">
        <v>74576</v>
      </c>
      <c r="I20" s="115">
        <v>-71</v>
      </c>
      <c r="J20" s="116">
        <v>-9.5204891654151469E-2</v>
      </c>
    </row>
    <row r="21" spans="1:10" s="110" customFormat="1" ht="13.5" customHeight="1" x14ac:dyDescent="0.2">
      <c r="A21" s="120"/>
      <c r="B21" s="122" t="s">
        <v>115</v>
      </c>
      <c r="C21" s="113">
        <v>27.390825545019538</v>
      </c>
      <c r="D21" s="114">
        <v>28106</v>
      </c>
      <c r="E21" s="114">
        <v>28015</v>
      </c>
      <c r="F21" s="114">
        <v>27764</v>
      </c>
      <c r="G21" s="114">
        <v>27613</v>
      </c>
      <c r="H21" s="114">
        <v>27516</v>
      </c>
      <c r="I21" s="115">
        <v>590</v>
      </c>
      <c r="J21" s="116">
        <v>2.1442070068323886</v>
      </c>
    </row>
    <row r="22" spans="1:10" s="110" customFormat="1" ht="13.5" customHeight="1" x14ac:dyDescent="0.2">
      <c r="A22" s="118" t="s">
        <v>113</v>
      </c>
      <c r="B22" s="122" t="s">
        <v>116</v>
      </c>
      <c r="C22" s="113">
        <v>90.704700275798885</v>
      </c>
      <c r="D22" s="114">
        <v>93073</v>
      </c>
      <c r="E22" s="114">
        <v>93726</v>
      </c>
      <c r="F22" s="114">
        <v>94515</v>
      </c>
      <c r="G22" s="114">
        <v>93059</v>
      </c>
      <c r="H22" s="114">
        <v>93060</v>
      </c>
      <c r="I22" s="115">
        <v>13</v>
      </c>
      <c r="J22" s="116">
        <v>1.3969482054588438E-2</v>
      </c>
    </row>
    <row r="23" spans="1:10" s="110" customFormat="1" ht="13.5" customHeight="1" x14ac:dyDescent="0.2">
      <c r="A23" s="123"/>
      <c r="B23" s="124" t="s">
        <v>117</v>
      </c>
      <c r="C23" s="125">
        <v>9.2660630926508851</v>
      </c>
      <c r="D23" s="114">
        <v>9508</v>
      </c>
      <c r="E23" s="114">
        <v>9383</v>
      </c>
      <c r="F23" s="114">
        <v>9463</v>
      </c>
      <c r="G23" s="114">
        <v>9153</v>
      </c>
      <c r="H23" s="114">
        <v>9005</v>
      </c>
      <c r="I23" s="115">
        <v>503</v>
      </c>
      <c r="J23" s="116">
        <v>5.5857856746252086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28892</v>
      </c>
      <c r="E26" s="114">
        <v>29958</v>
      </c>
      <c r="F26" s="114">
        <v>30189</v>
      </c>
      <c r="G26" s="114">
        <v>30248</v>
      </c>
      <c r="H26" s="140">
        <v>29962</v>
      </c>
      <c r="I26" s="115">
        <v>-1070</v>
      </c>
      <c r="J26" s="116">
        <v>-3.5711901742206797</v>
      </c>
    </row>
    <row r="27" spans="1:10" s="110" customFormat="1" ht="13.5" customHeight="1" x14ac:dyDescent="0.2">
      <c r="A27" s="118" t="s">
        <v>105</v>
      </c>
      <c r="B27" s="119" t="s">
        <v>106</v>
      </c>
      <c r="C27" s="113">
        <v>39.613041672435273</v>
      </c>
      <c r="D27" s="115">
        <v>11445</v>
      </c>
      <c r="E27" s="114">
        <v>11810</v>
      </c>
      <c r="F27" s="114">
        <v>11959</v>
      </c>
      <c r="G27" s="114">
        <v>11964</v>
      </c>
      <c r="H27" s="140">
        <v>11788</v>
      </c>
      <c r="I27" s="115">
        <v>-343</v>
      </c>
      <c r="J27" s="116">
        <v>-2.9097387173396676</v>
      </c>
    </row>
    <row r="28" spans="1:10" s="110" customFormat="1" ht="13.5" customHeight="1" x14ac:dyDescent="0.2">
      <c r="A28" s="120"/>
      <c r="B28" s="119" t="s">
        <v>107</v>
      </c>
      <c r="C28" s="113">
        <v>60.386958327564727</v>
      </c>
      <c r="D28" s="115">
        <v>17447</v>
      </c>
      <c r="E28" s="114">
        <v>18148</v>
      </c>
      <c r="F28" s="114">
        <v>18230</v>
      </c>
      <c r="G28" s="114">
        <v>18284</v>
      </c>
      <c r="H28" s="140">
        <v>18174</v>
      </c>
      <c r="I28" s="115">
        <v>-727</v>
      </c>
      <c r="J28" s="116">
        <v>-4.0002200946406958</v>
      </c>
    </row>
    <row r="29" spans="1:10" s="110" customFormat="1" ht="13.5" customHeight="1" x14ac:dyDescent="0.2">
      <c r="A29" s="118" t="s">
        <v>105</v>
      </c>
      <c r="B29" s="121" t="s">
        <v>108</v>
      </c>
      <c r="C29" s="113">
        <v>15.166828187733628</v>
      </c>
      <c r="D29" s="115">
        <v>4382</v>
      </c>
      <c r="E29" s="114">
        <v>4608</v>
      </c>
      <c r="F29" s="114">
        <v>4689</v>
      </c>
      <c r="G29" s="114">
        <v>4794</v>
      </c>
      <c r="H29" s="140">
        <v>4662</v>
      </c>
      <c r="I29" s="115">
        <v>-280</v>
      </c>
      <c r="J29" s="116">
        <v>-6.0060060060060056</v>
      </c>
    </row>
    <row r="30" spans="1:10" s="110" customFormat="1" ht="13.5" customHeight="1" x14ac:dyDescent="0.2">
      <c r="A30" s="118"/>
      <c r="B30" s="121" t="s">
        <v>109</v>
      </c>
      <c r="C30" s="113">
        <v>47.670635470026305</v>
      </c>
      <c r="D30" s="115">
        <v>13773</v>
      </c>
      <c r="E30" s="114">
        <v>14394</v>
      </c>
      <c r="F30" s="114">
        <v>14636</v>
      </c>
      <c r="G30" s="114">
        <v>14669</v>
      </c>
      <c r="H30" s="140">
        <v>14604</v>
      </c>
      <c r="I30" s="115">
        <v>-831</v>
      </c>
      <c r="J30" s="116">
        <v>-5.6902218570254721</v>
      </c>
    </row>
    <row r="31" spans="1:10" s="110" customFormat="1" ht="13.5" customHeight="1" x14ac:dyDescent="0.2">
      <c r="A31" s="118"/>
      <c r="B31" s="121" t="s">
        <v>110</v>
      </c>
      <c r="C31" s="113">
        <v>20.794683649453138</v>
      </c>
      <c r="D31" s="115">
        <v>6008</v>
      </c>
      <c r="E31" s="114">
        <v>6105</v>
      </c>
      <c r="F31" s="114">
        <v>6104</v>
      </c>
      <c r="G31" s="114">
        <v>6043</v>
      </c>
      <c r="H31" s="140">
        <v>6007</v>
      </c>
      <c r="I31" s="115">
        <v>1</v>
      </c>
      <c r="J31" s="116">
        <v>1.66472448809722E-2</v>
      </c>
    </row>
    <row r="32" spans="1:10" s="110" customFormat="1" ht="13.5" customHeight="1" x14ac:dyDescent="0.2">
      <c r="A32" s="120"/>
      <c r="B32" s="121" t="s">
        <v>111</v>
      </c>
      <c r="C32" s="113">
        <v>16.367852692786929</v>
      </c>
      <c r="D32" s="115">
        <v>4729</v>
      </c>
      <c r="E32" s="114">
        <v>4851</v>
      </c>
      <c r="F32" s="114">
        <v>4760</v>
      </c>
      <c r="G32" s="114">
        <v>4742</v>
      </c>
      <c r="H32" s="140">
        <v>4689</v>
      </c>
      <c r="I32" s="115">
        <v>40</v>
      </c>
      <c r="J32" s="116">
        <v>0.85306035402004687</v>
      </c>
    </row>
    <row r="33" spans="1:10" s="110" customFormat="1" ht="13.5" customHeight="1" x14ac:dyDescent="0.2">
      <c r="A33" s="120"/>
      <c r="B33" s="121" t="s">
        <v>112</v>
      </c>
      <c r="C33" s="113">
        <v>1.5090682541880105</v>
      </c>
      <c r="D33" s="115">
        <v>436</v>
      </c>
      <c r="E33" s="114">
        <v>438</v>
      </c>
      <c r="F33" s="114">
        <v>450</v>
      </c>
      <c r="G33" s="114">
        <v>409</v>
      </c>
      <c r="H33" s="140">
        <v>425</v>
      </c>
      <c r="I33" s="115">
        <v>11</v>
      </c>
      <c r="J33" s="116">
        <v>2.5882352941176472</v>
      </c>
    </row>
    <row r="34" spans="1:10" s="110" customFormat="1" ht="13.5" customHeight="1" x14ac:dyDescent="0.2">
      <c r="A34" s="118" t="s">
        <v>113</v>
      </c>
      <c r="B34" s="122" t="s">
        <v>116</v>
      </c>
      <c r="C34" s="113">
        <v>91.544372144538286</v>
      </c>
      <c r="D34" s="115">
        <v>26449</v>
      </c>
      <c r="E34" s="114">
        <v>27493</v>
      </c>
      <c r="F34" s="114">
        <v>27703</v>
      </c>
      <c r="G34" s="114">
        <v>27840</v>
      </c>
      <c r="H34" s="140">
        <v>27570</v>
      </c>
      <c r="I34" s="115">
        <v>-1121</v>
      </c>
      <c r="J34" s="116">
        <v>-4.0660137830975698</v>
      </c>
    </row>
    <row r="35" spans="1:10" s="110" customFormat="1" ht="13.5" customHeight="1" x14ac:dyDescent="0.2">
      <c r="A35" s="118"/>
      <c r="B35" s="119" t="s">
        <v>117</v>
      </c>
      <c r="C35" s="113">
        <v>8.3275647237989752</v>
      </c>
      <c r="D35" s="115">
        <v>2406</v>
      </c>
      <c r="E35" s="114">
        <v>2430</v>
      </c>
      <c r="F35" s="114">
        <v>2447</v>
      </c>
      <c r="G35" s="114">
        <v>2377</v>
      </c>
      <c r="H35" s="140">
        <v>2360</v>
      </c>
      <c r="I35" s="115">
        <v>46</v>
      </c>
      <c r="J35" s="116">
        <v>1.9491525423728813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18006</v>
      </c>
      <c r="E37" s="114">
        <v>18609</v>
      </c>
      <c r="F37" s="114">
        <v>18647</v>
      </c>
      <c r="G37" s="114">
        <v>18991</v>
      </c>
      <c r="H37" s="140">
        <v>18950</v>
      </c>
      <c r="I37" s="115">
        <v>-944</v>
      </c>
      <c r="J37" s="116">
        <v>-4.9815303430079156</v>
      </c>
    </row>
    <row r="38" spans="1:10" s="110" customFormat="1" ht="13.5" customHeight="1" x14ac:dyDescent="0.2">
      <c r="A38" s="118" t="s">
        <v>105</v>
      </c>
      <c r="B38" s="119" t="s">
        <v>106</v>
      </c>
      <c r="C38" s="113">
        <v>35.45484838387204</v>
      </c>
      <c r="D38" s="115">
        <v>6384</v>
      </c>
      <c r="E38" s="114">
        <v>6559</v>
      </c>
      <c r="F38" s="114">
        <v>6558</v>
      </c>
      <c r="G38" s="114">
        <v>6696</v>
      </c>
      <c r="H38" s="140">
        <v>6644</v>
      </c>
      <c r="I38" s="115">
        <v>-260</v>
      </c>
      <c r="J38" s="116">
        <v>-3.9133052378085491</v>
      </c>
    </row>
    <row r="39" spans="1:10" s="110" customFormat="1" ht="13.5" customHeight="1" x14ac:dyDescent="0.2">
      <c r="A39" s="120"/>
      <c r="B39" s="119" t="s">
        <v>107</v>
      </c>
      <c r="C39" s="113">
        <v>64.545151616127953</v>
      </c>
      <c r="D39" s="115">
        <v>11622</v>
      </c>
      <c r="E39" s="114">
        <v>12050</v>
      </c>
      <c r="F39" s="114">
        <v>12089</v>
      </c>
      <c r="G39" s="114">
        <v>12295</v>
      </c>
      <c r="H39" s="140">
        <v>12306</v>
      </c>
      <c r="I39" s="115">
        <v>-684</v>
      </c>
      <c r="J39" s="116">
        <v>-5.5582642613359337</v>
      </c>
    </row>
    <row r="40" spans="1:10" s="110" customFormat="1" ht="13.5" customHeight="1" x14ac:dyDescent="0.2">
      <c r="A40" s="118" t="s">
        <v>105</v>
      </c>
      <c r="B40" s="121" t="s">
        <v>108</v>
      </c>
      <c r="C40" s="113">
        <v>17.416416749972232</v>
      </c>
      <c r="D40" s="115">
        <v>3136</v>
      </c>
      <c r="E40" s="114">
        <v>3230</v>
      </c>
      <c r="F40" s="114">
        <v>3222</v>
      </c>
      <c r="G40" s="114">
        <v>3489</v>
      </c>
      <c r="H40" s="140">
        <v>3348</v>
      </c>
      <c r="I40" s="115">
        <v>-212</v>
      </c>
      <c r="J40" s="116">
        <v>-6.3321385902031064</v>
      </c>
    </row>
    <row r="41" spans="1:10" s="110" customFormat="1" ht="13.5" customHeight="1" x14ac:dyDescent="0.2">
      <c r="A41" s="118"/>
      <c r="B41" s="121" t="s">
        <v>109</v>
      </c>
      <c r="C41" s="113">
        <v>35.16605575919138</v>
      </c>
      <c r="D41" s="115">
        <v>6332</v>
      </c>
      <c r="E41" s="114">
        <v>6622</v>
      </c>
      <c r="F41" s="114">
        <v>6745</v>
      </c>
      <c r="G41" s="114">
        <v>6855</v>
      </c>
      <c r="H41" s="140">
        <v>6965</v>
      </c>
      <c r="I41" s="115">
        <v>-633</v>
      </c>
      <c r="J41" s="116">
        <v>-9.0882986360373295</v>
      </c>
    </row>
    <row r="42" spans="1:10" s="110" customFormat="1" ht="13.5" customHeight="1" x14ac:dyDescent="0.2">
      <c r="A42" s="118"/>
      <c r="B42" s="121" t="s">
        <v>110</v>
      </c>
      <c r="C42" s="113">
        <v>21.870487615239366</v>
      </c>
      <c r="D42" s="115">
        <v>3938</v>
      </c>
      <c r="E42" s="114">
        <v>4020</v>
      </c>
      <c r="F42" s="114">
        <v>4032</v>
      </c>
      <c r="G42" s="114">
        <v>4019</v>
      </c>
      <c r="H42" s="140">
        <v>4062</v>
      </c>
      <c r="I42" s="115">
        <v>-124</v>
      </c>
      <c r="J42" s="116">
        <v>-3.0526834071885771</v>
      </c>
    </row>
    <row r="43" spans="1:10" s="110" customFormat="1" ht="13.5" customHeight="1" x14ac:dyDescent="0.2">
      <c r="A43" s="120"/>
      <c r="B43" s="121" t="s">
        <v>111</v>
      </c>
      <c r="C43" s="113">
        <v>25.547039875597022</v>
      </c>
      <c r="D43" s="115">
        <v>4600</v>
      </c>
      <c r="E43" s="114">
        <v>4737</v>
      </c>
      <c r="F43" s="114">
        <v>4648</v>
      </c>
      <c r="G43" s="114">
        <v>4628</v>
      </c>
      <c r="H43" s="140">
        <v>4575</v>
      </c>
      <c r="I43" s="115">
        <v>25</v>
      </c>
      <c r="J43" s="116">
        <v>0.54644808743169404</v>
      </c>
    </row>
    <row r="44" spans="1:10" s="110" customFormat="1" ht="13.5" customHeight="1" x14ac:dyDescent="0.2">
      <c r="A44" s="120"/>
      <c r="B44" s="121" t="s">
        <v>112</v>
      </c>
      <c r="C44" s="113">
        <v>2.2048206153504388</v>
      </c>
      <c r="D44" s="115">
        <v>397</v>
      </c>
      <c r="E44" s="114">
        <v>407</v>
      </c>
      <c r="F44" s="114">
        <v>423</v>
      </c>
      <c r="G44" s="114">
        <v>389</v>
      </c>
      <c r="H44" s="140">
        <v>401</v>
      </c>
      <c r="I44" s="115">
        <v>-4</v>
      </c>
      <c r="J44" s="116">
        <v>-0.99750623441396513</v>
      </c>
    </row>
    <row r="45" spans="1:10" s="110" customFormat="1" ht="13.5" customHeight="1" x14ac:dyDescent="0.2">
      <c r="A45" s="118" t="s">
        <v>113</v>
      </c>
      <c r="B45" s="122" t="s">
        <v>116</v>
      </c>
      <c r="C45" s="113">
        <v>91.025213817616347</v>
      </c>
      <c r="D45" s="115">
        <v>16390</v>
      </c>
      <c r="E45" s="114">
        <v>16951</v>
      </c>
      <c r="F45" s="114">
        <v>16979</v>
      </c>
      <c r="G45" s="114">
        <v>17363</v>
      </c>
      <c r="H45" s="140">
        <v>17283</v>
      </c>
      <c r="I45" s="115">
        <v>-893</v>
      </c>
      <c r="J45" s="116">
        <v>-5.1669270381299546</v>
      </c>
    </row>
    <row r="46" spans="1:10" s="110" customFormat="1" ht="13.5" customHeight="1" x14ac:dyDescent="0.2">
      <c r="A46" s="118"/>
      <c r="B46" s="119" t="s">
        <v>117</v>
      </c>
      <c r="C46" s="113">
        <v>8.7692991225147168</v>
      </c>
      <c r="D46" s="115">
        <v>1579</v>
      </c>
      <c r="E46" s="114">
        <v>1623</v>
      </c>
      <c r="F46" s="114">
        <v>1629</v>
      </c>
      <c r="G46" s="114">
        <v>1597</v>
      </c>
      <c r="H46" s="140">
        <v>1635</v>
      </c>
      <c r="I46" s="115">
        <v>-56</v>
      </c>
      <c r="J46" s="116">
        <v>-3.4250764525993884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10886</v>
      </c>
      <c r="E48" s="114">
        <v>11349</v>
      </c>
      <c r="F48" s="114">
        <v>11542</v>
      </c>
      <c r="G48" s="114">
        <v>11257</v>
      </c>
      <c r="H48" s="140">
        <v>11012</v>
      </c>
      <c r="I48" s="115">
        <v>-126</v>
      </c>
      <c r="J48" s="116">
        <v>-1.1442063203777697</v>
      </c>
    </row>
    <row r="49" spans="1:12" s="110" customFormat="1" ht="13.5" customHeight="1" x14ac:dyDescent="0.2">
      <c r="A49" s="118" t="s">
        <v>105</v>
      </c>
      <c r="B49" s="119" t="s">
        <v>106</v>
      </c>
      <c r="C49" s="113">
        <v>46.490905750505235</v>
      </c>
      <c r="D49" s="115">
        <v>5061</v>
      </c>
      <c r="E49" s="114">
        <v>5251</v>
      </c>
      <c r="F49" s="114">
        <v>5401</v>
      </c>
      <c r="G49" s="114">
        <v>5268</v>
      </c>
      <c r="H49" s="140">
        <v>5144</v>
      </c>
      <c r="I49" s="115">
        <v>-83</v>
      </c>
      <c r="J49" s="116">
        <v>-1.6135303265940901</v>
      </c>
    </row>
    <row r="50" spans="1:12" s="110" customFormat="1" ht="13.5" customHeight="1" x14ac:dyDescent="0.2">
      <c r="A50" s="120"/>
      <c r="B50" s="119" t="s">
        <v>107</v>
      </c>
      <c r="C50" s="113">
        <v>53.509094249494765</v>
      </c>
      <c r="D50" s="115">
        <v>5825</v>
      </c>
      <c r="E50" s="114">
        <v>6098</v>
      </c>
      <c r="F50" s="114">
        <v>6141</v>
      </c>
      <c r="G50" s="114">
        <v>5989</v>
      </c>
      <c r="H50" s="140">
        <v>5868</v>
      </c>
      <c r="I50" s="115">
        <v>-43</v>
      </c>
      <c r="J50" s="116">
        <v>-0.73278800272665301</v>
      </c>
    </row>
    <row r="51" spans="1:12" s="110" customFormat="1" ht="13.5" customHeight="1" x14ac:dyDescent="0.2">
      <c r="A51" s="118" t="s">
        <v>105</v>
      </c>
      <c r="B51" s="121" t="s">
        <v>108</v>
      </c>
      <c r="C51" s="113">
        <v>11.445893808561456</v>
      </c>
      <c r="D51" s="115">
        <v>1246</v>
      </c>
      <c r="E51" s="114">
        <v>1378</v>
      </c>
      <c r="F51" s="114">
        <v>1467</v>
      </c>
      <c r="G51" s="114">
        <v>1305</v>
      </c>
      <c r="H51" s="140">
        <v>1314</v>
      </c>
      <c r="I51" s="115">
        <v>-68</v>
      </c>
      <c r="J51" s="116">
        <v>-5.1750380517503807</v>
      </c>
    </row>
    <row r="52" spans="1:12" s="110" customFormat="1" ht="13.5" customHeight="1" x14ac:dyDescent="0.2">
      <c r="A52" s="118"/>
      <c r="B52" s="121" t="s">
        <v>109</v>
      </c>
      <c r="C52" s="113">
        <v>68.353848980341724</v>
      </c>
      <c r="D52" s="115">
        <v>7441</v>
      </c>
      <c r="E52" s="114">
        <v>7772</v>
      </c>
      <c r="F52" s="114">
        <v>7891</v>
      </c>
      <c r="G52" s="114">
        <v>7814</v>
      </c>
      <c r="H52" s="140">
        <v>7639</v>
      </c>
      <c r="I52" s="115">
        <v>-198</v>
      </c>
      <c r="J52" s="116">
        <v>-2.5919622987302002</v>
      </c>
    </row>
    <row r="53" spans="1:12" s="110" customFormat="1" ht="13.5" customHeight="1" x14ac:dyDescent="0.2">
      <c r="A53" s="118"/>
      <c r="B53" s="121" t="s">
        <v>110</v>
      </c>
      <c r="C53" s="113">
        <v>19.015248943597282</v>
      </c>
      <c r="D53" s="115">
        <v>2070</v>
      </c>
      <c r="E53" s="114">
        <v>2085</v>
      </c>
      <c r="F53" s="114">
        <v>2072</v>
      </c>
      <c r="G53" s="114">
        <v>2024</v>
      </c>
      <c r="H53" s="140">
        <v>1945</v>
      </c>
      <c r="I53" s="115">
        <v>125</v>
      </c>
      <c r="J53" s="116">
        <v>6.4267352185089974</v>
      </c>
    </row>
    <row r="54" spans="1:12" s="110" customFormat="1" ht="13.5" customHeight="1" x14ac:dyDescent="0.2">
      <c r="A54" s="120"/>
      <c r="B54" s="121" t="s">
        <v>111</v>
      </c>
      <c r="C54" s="113">
        <v>1.1850082674995408</v>
      </c>
      <c r="D54" s="115">
        <v>129</v>
      </c>
      <c r="E54" s="114">
        <v>114</v>
      </c>
      <c r="F54" s="114">
        <v>112</v>
      </c>
      <c r="G54" s="114">
        <v>114</v>
      </c>
      <c r="H54" s="140">
        <v>114</v>
      </c>
      <c r="I54" s="115">
        <v>15</v>
      </c>
      <c r="J54" s="116">
        <v>13.157894736842104</v>
      </c>
    </row>
    <row r="55" spans="1:12" s="110" customFormat="1" ht="13.5" customHeight="1" x14ac:dyDescent="0.2">
      <c r="A55" s="120"/>
      <c r="B55" s="121" t="s">
        <v>112</v>
      </c>
      <c r="C55" s="113">
        <v>0.35825831343009368</v>
      </c>
      <c r="D55" s="115">
        <v>39</v>
      </c>
      <c r="E55" s="114">
        <v>31</v>
      </c>
      <c r="F55" s="114">
        <v>27</v>
      </c>
      <c r="G55" s="114">
        <v>20</v>
      </c>
      <c r="H55" s="140">
        <v>24</v>
      </c>
      <c r="I55" s="115">
        <v>15</v>
      </c>
      <c r="J55" s="116">
        <v>62.5</v>
      </c>
    </row>
    <row r="56" spans="1:12" s="110" customFormat="1" ht="13.5" customHeight="1" x14ac:dyDescent="0.2">
      <c r="A56" s="118" t="s">
        <v>113</v>
      </c>
      <c r="B56" s="122" t="s">
        <v>116</v>
      </c>
      <c r="C56" s="113">
        <v>92.403086533161854</v>
      </c>
      <c r="D56" s="115">
        <v>10059</v>
      </c>
      <c r="E56" s="114">
        <v>10542</v>
      </c>
      <c r="F56" s="114">
        <v>10724</v>
      </c>
      <c r="G56" s="114">
        <v>10477</v>
      </c>
      <c r="H56" s="140">
        <v>10287</v>
      </c>
      <c r="I56" s="115">
        <v>-228</v>
      </c>
      <c r="J56" s="116">
        <v>-2.2163896179644209</v>
      </c>
    </row>
    <row r="57" spans="1:12" s="110" customFormat="1" ht="13.5" customHeight="1" x14ac:dyDescent="0.2">
      <c r="A57" s="142"/>
      <c r="B57" s="124" t="s">
        <v>117</v>
      </c>
      <c r="C57" s="125">
        <v>7.5969134668381404</v>
      </c>
      <c r="D57" s="143">
        <v>827</v>
      </c>
      <c r="E57" s="144">
        <v>807</v>
      </c>
      <c r="F57" s="144">
        <v>818</v>
      </c>
      <c r="G57" s="144">
        <v>780</v>
      </c>
      <c r="H57" s="145">
        <v>725</v>
      </c>
      <c r="I57" s="143">
        <v>102</v>
      </c>
      <c r="J57" s="146">
        <v>14.068965517241379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102611</v>
      </c>
      <c r="E12" s="236">
        <v>103143</v>
      </c>
      <c r="F12" s="114">
        <v>104008</v>
      </c>
      <c r="G12" s="114">
        <v>102240</v>
      </c>
      <c r="H12" s="140">
        <v>102092</v>
      </c>
      <c r="I12" s="115">
        <v>519</v>
      </c>
      <c r="J12" s="116">
        <v>0.50836500411393648</v>
      </c>
    </row>
    <row r="13" spans="1:15" s="110" customFormat="1" ht="12" customHeight="1" x14ac:dyDescent="0.2">
      <c r="A13" s="118" t="s">
        <v>105</v>
      </c>
      <c r="B13" s="119" t="s">
        <v>106</v>
      </c>
      <c r="C13" s="113">
        <v>55.04283166522108</v>
      </c>
      <c r="D13" s="115">
        <v>56480</v>
      </c>
      <c r="E13" s="114">
        <v>56834</v>
      </c>
      <c r="F13" s="114">
        <v>57556</v>
      </c>
      <c r="G13" s="114">
        <v>56528</v>
      </c>
      <c r="H13" s="140">
        <v>56316</v>
      </c>
      <c r="I13" s="115">
        <v>164</v>
      </c>
      <c r="J13" s="116">
        <v>0.29121386462106685</v>
      </c>
    </row>
    <row r="14" spans="1:15" s="110" customFormat="1" ht="12" customHeight="1" x14ac:dyDescent="0.2">
      <c r="A14" s="118"/>
      <c r="B14" s="119" t="s">
        <v>107</v>
      </c>
      <c r="C14" s="113">
        <v>44.95716833477892</v>
      </c>
      <c r="D14" s="115">
        <v>46131</v>
      </c>
      <c r="E14" s="114">
        <v>46309</v>
      </c>
      <c r="F14" s="114">
        <v>46452</v>
      </c>
      <c r="G14" s="114">
        <v>45712</v>
      </c>
      <c r="H14" s="140">
        <v>45776</v>
      </c>
      <c r="I14" s="115">
        <v>355</v>
      </c>
      <c r="J14" s="116">
        <v>0.77551555400209715</v>
      </c>
    </row>
    <row r="15" spans="1:15" s="110" customFormat="1" ht="12" customHeight="1" x14ac:dyDescent="0.2">
      <c r="A15" s="118" t="s">
        <v>105</v>
      </c>
      <c r="B15" s="121" t="s">
        <v>108</v>
      </c>
      <c r="C15" s="113">
        <v>11.548469462338346</v>
      </c>
      <c r="D15" s="115">
        <v>11850</v>
      </c>
      <c r="E15" s="114">
        <v>12329</v>
      </c>
      <c r="F15" s="114">
        <v>12830</v>
      </c>
      <c r="G15" s="114">
        <v>11524</v>
      </c>
      <c r="H15" s="140">
        <v>11884</v>
      </c>
      <c r="I15" s="115">
        <v>-34</v>
      </c>
      <c r="J15" s="116">
        <v>-0.28609895658027601</v>
      </c>
    </row>
    <row r="16" spans="1:15" s="110" customFormat="1" ht="12" customHeight="1" x14ac:dyDescent="0.2">
      <c r="A16" s="118"/>
      <c r="B16" s="121" t="s">
        <v>109</v>
      </c>
      <c r="C16" s="113">
        <v>65.804835738858401</v>
      </c>
      <c r="D16" s="115">
        <v>67523</v>
      </c>
      <c r="E16" s="114">
        <v>67850</v>
      </c>
      <c r="F16" s="114">
        <v>68414</v>
      </c>
      <c r="G16" s="114">
        <v>68355</v>
      </c>
      <c r="H16" s="140">
        <v>68249</v>
      </c>
      <c r="I16" s="115">
        <v>-726</v>
      </c>
      <c r="J16" s="116">
        <v>-1.0637518498439538</v>
      </c>
    </row>
    <row r="17" spans="1:10" s="110" customFormat="1" ht="12" customHeight="1" x14ac:dyDescent="0.2">
      <c r="A17" s="118"/>
      <c r="B17" s="121" t="s">
        <v>110</v>
      </c>
      <c r="C17" s="113">
        <v>21.249183810702558</v>
      </c>
      <c r="D17" s="115">
        <v>21804</v>
      </c>
      <c r="E17" s="114">
        <v>21517</v>
      </c>
      <c r="F17" s="114">
        <v>21345</v>
      </c>
      <c r="G17" s="114">
        <v>20985</v>
      </c>
      <c r="H17" s="140">
        <v>20596</v>
      </c>
      <c r="I17" s="115">
        <v>1208</v>
      </c>
      <c r="J17" s="116">
        <v>5.8652165469023112</v>
      </c>
    </row>
    <row r="18" spans="1:10" s="110" customFormat="1" ht="12" customHeight="1" x14ac:dyDescent="0.2">
      <c r="A18" s="120"/>
      <c r="B18" s="121" t="s">
        <v>111</v>
      </c>
      <c r="C18" s="113">
        <v>1.3975109881006909</v>
      </c>
      <c r="D18" s="115">
        <v>1434</v>
      </c>
      <c r="E18" s="114">
        <v>1447</v>
      </c>
      <c r="F18" s="114">
        <v>1419</v>
      </c>
      <c r="G18" s="114">
        <v>1376</v>
      </c>
      <c r="H18" s="140">
        <v>1363</v>
      </c>
      <c r="I18" s="115">
        <v>71</v>
      </c>
      <c r="J18" s="116">
        <v>5.2090975788701392</v>
      </c>
    </row>
    <row r="19" spans="1:10" s="110" customFormat="1" ht="12" customHeight="1" x14ac:dyDescent="0.2">
      <c r="A19" s="120"/>
      <c r="B19" s="121" t="s">
        <v>112</v>
      </c>
      <c r="C19" s="113">
        <v>0.34401769790763176</v>
      </c>
      <c r="D19" s="115">
        <v>353</v>
      </c>
      <c r="E19" s="114">
        <v>340</v>
      </c>
      <c r="F19" s="114">
        <v>351</v>
      </c>
      <c r="G19" s="114">
        <v>303</v>
      </c>
      <c r="H19" s="140">
        <v>292</v>
      </c>
      <c r="I19" s="115">
        <v>61</v>
      </c>
      <c r="J19" s="116">
        <v>20.890410958904109</v>
      </c>
    </row>
    <row r="20" spans="1:10" s="110" customFormat="1" ht="12" customHeight="1" x14ac:dyDescent="0.2">
      <c r="A20" s="118" t="s">
        <v>113</v>
      </c>
      <c r="B20" s="119" t="s">
        <v>181</v>
      </c>
      <c r="C20" s="113">
        <v>72.609174454980462</v>
      </c>
      <c r="D20" s="115">
        <v>74505</v>
      </c>
      <c r="E20" s="114">
        <v>75128</v>
      </c>
      <c r="F20" s="114">
        <v>76244</v>
      </c>
      <c r="G20" s="114">
        <v>74627</v>
      </c>
      <c r="H20" s="140">
        <v>74576</v>
      </c>
      <c r="I20" s="115">
        <v>-71</v>
      </c>
      <c r="J20" s="116">
        <v>-9.5204891654151469E-2</v>
      </c>
    </row>
    <row r="21" spans="1:10" s="110" customFormat="1" ht="12" customHeight="1" x14ac:dyDescent="0.2">
      <c r="A21" s="118"/>
      <c r="B21" s="119" t="s">
        <v>182</v>
      </c>
      <c r="C21" s="113">
        <v>27.390825545019538</v>
      </c>
      <c r="D21" s="115">
        <v>28106</v>
      </c>
      <c r="E21" s="114">
        <v>28015</v>
      </c>
      <c r="F21" s="114">
        <v>27764</v>
      </c>
      <c r="G21" s="114">
        <v>27613</v>
      </c>
      <c r="H21" s="140">
        <v>27516</v>
      </c>
      <c r="I21" s="115">
        <v>590</v>
      </c>
      <c r="J21" s="116">
        <v>2.1442070068323886</v>
      </c>
    </row>
    <row r="22" spans="1:10" s="110" customFormat="1" ht="12" customHeight="1" x14ac:dyDescent="0.2">
      <c r="A22" s="118" t="s">
        <v>113</v>
      </c>
      <c r="B22" s="119" t="s">
        <v>116</v>
      </c>
      <c r="C22" s="113">
        <v>90.704700275798885</v>
      </c>
      <c r="D22" s="115">
        <v>93073</v>
      </c>
      <c r="E22" s="114">
        <v>93726</v>
      </c>
      <c r="F22" s="114">
        <v>94515</v>
      </c>
      <c r="G22" s="114">
        <v>93059</v>
      </c>
      <c r="H22" s="140">
        <v>93060</v>
      </c>
      <c r="I22" s="115">
        <v>13</v>
      </c>
      <c r="J22" s="116">
        <v>1.3969482054588438E-2</v>
      </c>
    </row>
    <row r="23" spans="1:10" s="110" customFormat="1" ht="12" customHeight="1" x14ac:dyDescent="0.2">
      <c r="A23" s="118"/>
      <c r="B23" s="119" t="s">
        <v>117</v>
      </c>
      <c r="C23" s="113">
        <v>9.2660630926508851</v>
      </c>
      <c r="D23" s="115">
        <v>9508</v>
      </c>
      <c r="E23" s="114">
        <v>9383</v>
      </c>
      <c r="F23" s="114">
        <v>9463</v>
      </c>
      <c r="G23" s="114">
        <v>9153</v>
      </c>
      <c r="H23" s="140">
        <v>9005</v>
      </c>
      <c r="I23" s="115">
        <v>503</v>
      </c>
      <c r="J23" s="116">
        <v>5.5857856746252086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123125</v>
      </c>
      <c r="E64" s="236">
        <v>123634</v>
      </c>
      <c r="F64" s="236">
        <v>124454</v>
      </c>
      <c r="G64" s="236">
        <v>121934</v>
      </c>
      <c r="H64" s="140">
        <v>121919</v>
      </c>
      <c r="I64" s="115">
        <v>1206</v>
      </c>
      <c r="J64" s="116">
        <v>0.98918134171047989</v>
      </c>
    </row>
    <row r="65" spans="1:12" s="110" customFormat="1" ht="12" customHeight="1" x14ac:dyDescent="0.2">
      <c r="A65" s="118" t="s">
        <v>105</v>
      </c>
      <c r="B65" s="119" t="s">
        <v>106</v>
      </c>
      <c r="C65" s="113">
        <v>55.424162436548222</v>
      </c>
      <c r="D65" s="235">
        <v>68241</v>
      </c>
      <c r="E65" s="236">
        <v>68565</v>
      </c>
      <c r="F65" s="236">
        <v>69199</v>
      </c>
      <c r="G65" s="236">
        <v>67912</v>
      </c>
      <c r="H65" s="140">
        <v>67809</v>
      </c>
      <c r="I65" s="115">
        <v>432</v>
      </c>
      <c r="J65" s="116">
        <v>0.63708357297703844</v>
      </c>
    </row>
    <row r="66" spans="1:12" s="110" customFormat="1" ht="12" customHeight="1" x14ac:dyDescent="0.2">
      <c r="A66" s="118"/>
      <c r="B66" s="119" t="s">
        <v>107</v>
      </c>
      <c r="C66" s="113">
        <v>44.575837563451778</v>
      </c>
      <c r="D66" s="235">
        <v>54884</v>
      </c>
      <c r="E66" s="236">
        <v>55069</v>
      </c>
      <c r="F66" s="236">
        <v>55255</v>
      </c>
      <c r="G66" s="236">
        <v>54022</v>
      </c>
      <c r="H66" s="140">
        <v>54110</v>
      </c>
      <c r="I66" s="115">
        <v>774</v>
      </c>
      <c r="J66" s="116">
        <v>1.4304195158011459</v>
      </c>
    </row>
    <row r="67" spans="1:12" s="110" customFormat="1" ht="12" customHeight="1" x14ac:dyDescent="0.2">
      <c r="A67" s="118" t="s">
        <v>105</v>
      </c>
      <c r="B67" s="121" t="s">
        <v>108</v>
      </c>
      <c r="C67" s="113">
        <v>11.637766497461929</v>
      </c>
      <c r="D67" s="235">
        <v>14329</v>
      </c>
      <c r="E67" s="236">
        <v>14880</v>
      </c>
      <c r="F67" s="236">
        <v>15436</v>
      </c>
      <c r="G67" s="236">
        <v>13871</v>
      </c>
      <c r="H67" s="140">
        <v>14299</v>
      </c>
      <c r="I67" s="115">
        <v>30</v>
      </c>
      <c r="J67" s="116">
        <v>0.20980488146024198</v>
      </c>
    </row>
    <row r="68" spans="1:12" s="110" customFormat="1" ht="12" customHeight="1" x14ac:dyDescent="0.2">
      <c r="A68" s="118"/>
      <c r="B68" s="121" t="s">
        <v>109</v>
      </c>
      <c r="C68" s="113">
        <v>65.257258883248724</v>
      </c>
      <c r="D68" s="235">
        <v>80348</v>
      </c>
      <c r="E68" s="236">
        <v>80609</v>
      </c>
      <c r="F68" s="236">
        <v>81055</v>
      </c>
      <c r="G68" s="236">
        <v>80740</v>
      </c>
      <c r="H68" s="140">
        <v>80710</v>
      </c>
      <c r="I68" s="115">
        <v>-362</v>
      </c>
      <c r="J68" s="116">
        <v>-0.4485193904101103</v>
      </c>
    </row>
    <row r="69" spans="1:12" s="110" customFormat="1" ht="12" customHeight="1" x14ac:dyDescent="0.2">
      <c r="A69" s="118"/>
      <c r="B69" s="121" t="s">
        <v>110</v>
      </c>
      <c r="C69" s="113">
        <v>21.824974619289339</v>
      </c>
      <c r="D69" s="235">
        <v>26872</v>
      </c>
      <c r="E69" s="236">
        <v>26559</v>
      </c>
      <c r="F69" s="236">
        <v>26393</v>
      </c>
      <c r="G69" s="236">
        <v>25818</v>
      </c>
      <c r="H69" s="140">
        <v>25413</v>
      </c>
      <c r="I69" s="115">
        <v>1459</v>
      </c>
      <c r="J69" s="116">
        <v>5.741156101208043</v>
      </c>
    </row>
    <row r="70" spans="1:12" s="110" customFormat="1" ht="12" customHeight="1" x14ac:dyDescent="0.2">
      <c r="A70" s="120"/>
      <c r="B70" s="121" t="s">
        <v>111</v>
      </c>
      <c r="C70" s="113">
        <v>1.28</v>
      </c>
      <c r="D70" s="235">
        <v>1576</v>
      </c>
      <c r="E70" s="236">
        <v>1586</v>
      </c>
      <c r="F70" s="236">
        <v>1570</v>
      </c>
      <c r="G70" s="236">
        <v>1505</v>
      </c>
      <c r="H70" s="140">
        <v>1497</v>
      </c>
      <c r="I70" s="115">
        <v>79</v>
      </c>
      <c r="J70" s="116">
        <v>5.2772211088844356</v>
      </c>
    </row>
    <row r="71" spans="1:12" s="110" customFormat="1" ht="12" customHeight="1" x14ac:dyDescent="0.2">
      <c r="A71" s="120"/>
      <c r="B71" s="121" t="s">
        <v>112</v>
      </c>
      <c r="C71" s="113">
        <v>0.34111675126903551</v>
      </c>
      <c r="D71" s="235">
        <v>420</v>
      </c>
      <c r="E71" s="236">
        <v>406</v>
      </c>
      <c r="F71" s="236">
        <v>410</v>
      </c>
      <c r="G71" s="236">
        <v>335</v>
      </c>
      <c r="H71" s="140">
        <v>342</v>
      </c>
      <c r="I71" s="115">
        <v>78</v>
      </c>
      <c r="J71" s="116">
        <v>22.807017543859651</v>
      </c>
    </row>
    <row r="72" spans="1:12" s="110" customFormat="1" ht="12" customHeight="1" x14ac:dyDescent="0.2">
      <c r="A72" s="118" t="s">
        <v>113</v>
      </c>
      <c r="B72" s="119" t="s">
        <v>181</v>
      </c>
      <c r="C72" s="113">
        <v>73.175228426395933</v>
      </c>
      <c r="D72" s="235">
        <v>90097</v>
      </c>
      <c r="E72" s="236">
        <v>90658</v>
      </c>
      <c r="F72" s="236">
        <v>91707</v>
      </c>
      <c r="G72" s="236">
        <v>89683</v>
      </c>
      <c r="H72" s="140">
        <v>89904</v>
      </c>
      <c r="I72" s="115">
        <v>193</v>
      </c>
      <c r="J72" s="116">
        <v>0.21467342943584267</v>
      </c>
    </row>
    <row r="73" spans="1:12" s="110" customFormat="1" ht="12" customHeight="1" x14ac:dyDescent="0.2">
      <c r="A73" s="118"/>
      <c r="B73" s="119" t="s">
        <v>182</v>
      </c>
      <c r="C73" s="113">
        <v>26.82477157360406</v>
      </c>
      <c r="D73" s="115">
        <v>33028</v>
      </c>
      <c r="E73" s="114">
        <v>32976</v>
      </c>
      <c r="F73" s="114">
        <v>32747</v>
      </c>
      <c r="G73" s="114">
        <v>32251</v>
      </c>
      <c r="H73" s="140">
        <v>32015</v>
      </c>
      <c r="I73" s="115">
        <v>1013</v>
      </c>
      <c r="J73" s="116">
        <v>3.164141808527253</v>
      </c>
    </row>
    <row r="74" spans="1:12" s="110" customFormat="1" ht="12" customHeight="1" x14ac:dyDescent="0.2">
      <c r="A74" s="118" t="s">
        <v>113</v>
      </c>
      <c r="B74" s="119" t="s">
        <v>116</v>
      </c>
      <c r="C74" s="113">
        <v>91.255228426395945</v>
      </c>
      <c r="D74" s="115">
        <v>112358</v>
      </c>
      <c r="E74" s="114">
        <v>113031</v>
      </c>
      <c r="F74" s="114">
        <v>113802</v>
      </c>
      <c r="G74" s="114">
        <v>111616</v>
      </c>
      <c r="H74" s="140">
        <v>111862</v>
      </c>
      <c r="I74" s="115">
        <v>496</v>
      </c>
      <c r="J74" s="116">
        <v>0.4434034792869786</v>
      </c>
    </row>
    <row r="75" spans="1:12" s="110" customFormat="1" ht="12" customHeight="1" x14ac:dyDescent="0.2">
      <c r="A75" s="142"/>
      <c r="B75" s="124" t="s">
        <v>117</v>
      </c>
      <c r="C75" s="125">
        <v>8.7179695431472073</v>
      </c>
      <c r="D75" s="143">
        <v>10734</v>
      </c>
      <c r="E75" s="144">
        <v>10567</v>
      </c>
      <c r="F75" s="144">
        <v>10616</v>
      </c>
      <c r="G75" s="144">
        <v>10278</v>
      </c>
      <c r="H75" s="145">
        <v>10018</v>
      </c>
      <c r="I75" s="143">
        <v>716</v>
      </c>
      <c r="J75" s="146">
        <v>7.1471351567179076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102611</v>
      </c>
      <c r="G11" s="114">
        <v>103143</v>
      </c>
      <c r="H11" s="114">
        <v>104008</v>
      </c>
      <c r="I11" s="114">
        <v>102240</v>
      </c>
      <c r="J11" s="140">
        <v>102092</v>
      </c>
      <c r="K11" s="114">
        <v>519</v>
      </c>
      <c r="L11" s="116">
        <v>0.50836500411393648</v>
      </c>
    </row>
    <row r="12" spans="1:17" s="110" customFormat="1" ht="24.95" customHeight="1" x14ac:dyDescent="0.2">
      <c r="A12" s="604" t="s">
        <v>185</v>
      </c>
      <c r="B12" s="605"/>
      <c r="C12" s="605"/>
      <c r="D12" s="606"/>
      <c r="E12" s="113">
        <v>55.04283166522108</v>
      </c>
      <c r="F12" s="115">
        <v>56480</v>
      </c>
      <c r="G12" s="114">
        <v>56834</v>
      </c>
      <c r="H12" s="114">
        <v>57556</v>
      </c>
      <c r="I12" s="114">
        <v>56528</v>
      </c>
      <c r="J12" s="140">
        <v>56316</v>
      </c>
      <c r="K12" s="114">
        <v>164</v>
      </c>
      <c r="L12" s="116">
        <v>0.29121386462106685</v>
      </c>
    </row>
    <row r="13" spans="1:17" s="110" customFormat="1" ht="15" customHeight="1" x14ac:dyDescent="0.2">
      <c r="A13" s="120"/>
      <c r="B13" s="612" t="s">
        <v>107</v>
      </c>
      <c r="C13" s="612"/>
      <c r="E13" s="113">
        <v>44.95716833477892</v>
      </c>
      <c r="F13" s="115">
        <v>46131</v>
      </c>
      <c r="G13" s="114">
        <v>46309</v>
      </c>
      <c r="H13" s="114">
        <v>46452</v>
      </c>
      <c r="I13" s="114">
        <v>45712</v>
      </c>
      <c r="J13" s="140">
        <v>45776</v>
      </c>
      <c r="K13" s="114">
        <v>355</v>
      </c>
      <c r="L13" s="116">
        <v>0.77551555400209715</v>
      </c>
    </row>
    <row r="14" spans="1:17" s="110" customFormat="1" ht="24.95" customHeight="1" x14ac:dyDescent="0.2">
      <c r="A14" s="604" t="s">
        <v>186</v>
      </c>
      <c r="B14" s="605"/>
      <c r="C14" s="605"/>
      <c r="D14" s="606"/>
      <c r="E14" s="113">
        <v>11.548469462338346</v>
      </c>
      <c r="F14" s="115">
        <v>11850</v>
      </c>
      <c r="G14" s="114">
        <v>12329</v>
      </c>
      <c r="H14" s="114">
        <v>12830</v>
      </c>
      <c r="I14" s="114">
        <v>11524</v>
      </c>
      <c r="J14" s="140">
        <v>11884</v>
      </c>
      <c r="K14" s="114">
        <v>-34</v>
      </c>
      <c r="L14" s="116">
        <v>-0.28609895658027601</v>
      </c>
    </row>
    <row r="15" spans="1:17" s="110" customFormat="1" ht="15" customHeight="1" x14ac:dyDescent="0.2">
      <c r="A15" s="120"/>
      <c r="B15" s="119"/>
      <c r="C15" s="258" t="s">
        <v>106</v>
      </c>
      <c r="E15" s="113">
        <v>58.71729957805907</v>
      </c>
      <c r="F15" s="115">
        <v>6958</v>
      </c>
      <c r="G15" s="114">
        <v>7242</v>
      </c>
      <c r="H15" s="114">
        <v>7588</v>
      </c>
      <c r="I15" s="114">
        <v>6794</v>
      </c>
      <c r="J15" s="140">
        <v>7022</v>
      </c>
      <c r="K15" s="114">
        <v>-64</v>
      </c>
      <c r="L15" s="116">
        <v>-0.91142124750783249</v>
      </c>
    </row>
    <row r="16" spans="1:17" s="110" customFormat="1" ht="15" customHeight="1" x14ac:dyDescent="0.2">
      <c r="A16" s="120"/>
      <c r="B16" s="119"/>
      <c r="C16" s="258" t="s">
        <v>107</v>
      </c>
      <c r="E16" s="113">
        <v>41.28270042194093</v>
      </c>
      <c r="F16" s="115">
        <v>4892</v>
      </c>
      <c r="G16" s="114">
        <v>5087</v>
      </c>
      <c r="H16" s="114">
        <v>5242</v>
      </c>
      <c r="I16" s="114">
        <v>4730</v>
      </c>
      <c r="J16" s="140">
        <v>4862</v>
      </c>
      <c r="K16" s="114">
        <v>30</v>
      </c>
      <c r="L16" s="116">
        <v>0.61703002879473468</v>
      </c>
    </row>
    <row r="17" spans="1:12" s="110" customFormat="1" ht="15" customHeight="1" x14ac:dyDescent="0.2">
      <c r="A17" s="120"/>
      <c r="B17" s="121" t="s">
        <v>109</v>
      </c>
      <c r="C17" s="258"/>
      <c r="E17" s="113">
        <v>65.804835738858401</v>
      </c>
      <c r="F17" s="115">
        <v>67523</v>
      </c>
      <c r="G17" s="114">
        <v>67850</v>
      </c>
      <c r="H17" s="114">
        <v>68414</v>
      </c>
      <c r="I17" s="114">
        <v>68355</v>
      </c>
      <c r="J17" s="140">
        <v>68249</v>
      </c>
      <c r="K17" s="114">
        <v>-726</v>
      </c>
      <c r="L17" s="116">
        <v>-1.0637518498439538</v>
      </c>
    </row>
    <row r="18" spans="1:12" s="110" customFormat="1" ht="15" customHeight="1" x14ac:dyDescent="0.2">
      <c r="A18" s="120"/>
      <c r="B18" s="119"/>
      <c r="C18" s="258" t="s">
        <v>106</v>
      </c>
      <c r="E18" s="113">
        <v>54.870192378893115</v>
      </c>
      <c r="F18" s="115">
        <v>37050</v>
      </c>
      <c r="G18" s="114">
        <v>37276</v>
      </c>
      <c r="H18" s="114">
        <v>37710</v>
      </c>
      <c r="I18" s="114">
        <v>37699</v>
      </c>
      <c r="J18" s="140">
        <v>37470</v>
      </c>
      <c r="K18" s="114">
        <v>-420</v>
      </c>
      <c r="L18" s="116">
        <v>-1.1208967173738991</v>
      </c>
    </row>
    <row r="19" spans="1:12" s="110" customFormat="1" ht="15" customHeight="1" x14ac:dyDescent="0.2">
      <c r="A19" s="120"/>
      <c r="B19" s="119"/>
      <c r="C19" s="258" t="s">
        <v>107</v>
      </c>
      <c r="E19" s="113">
        <v>45.129807621106885</v>
      </c>
      <c r="F19" s="115">
        <v>30473</v>
      </c>
      <c r="G19" s="114">
        <v>30574</v>
      </c>
      <c r="H19" s="114">
        <v>30704</v>
      </c>
      <c r="I19" s="114">
        <v>30656</v>
      </c>
      <c r="J19" s="140">
        <v>30779</v>
      </c>
      <c r="K19" s="114">
        <v>-306</v>
      </c>
      <c r="L19" s="116">
        <v>-0.99418434646999576</v>
      </c>
    </row>
    <row r="20" spans="1:12" s="110" customFormat="1" ht="15" customHeight="1" x14ac:dyDescent="0.2">
      <c r="A20" s="120"/>
      <c r="B20" s="121" t="s">
        <v>110</v>
      </c>
      <c r="C20" s="258"/>
      <c r="E20" s="113">
        <v>21.249183810702558</v>
      </c>
      <c r="F20" s="115">
        <v>21804</v>
      </c>
      <c r="G20" s="114">
        <v>21517</v>
      </c>
      <c r="H20" s="114">
        <v>21345</v>
      </c>
      <c r="I20" s="114">
        <v>20985</v>
      </c>
      <c r="J20" s="140">
        <v>20596</v>
      </c>
      <c r="K20" s="114">
        <v>1208</v>
      </c>
      <c r="L20" s="116">
        <v>5.8652165469023112</v>
      </c>
    </row>
    <row r="21" spans="1:12" s="110" customFormat="1" ht="15" customHeight="1" x14ac:dyDescent="0.2">
      <c r="A21" s="120"/>
      <c r="B21" s="119"/>
      <c r="C21" s="258" t="s">
        <v>106</v>
      </c>
      <c r="E21" s="113">
        <v>52.774720234819299</v>
      </c>
      <c r="F21" s="115">
        <v>11507</v>
      </c>
      <c r="G21" s="114">
        <v>11337</v>
      </c>
      <c r="H21" s="114">
        <v>11294</v>
      </c>
      <c r="I21" s="114">
        <v>11095</v>
      </c>
      <c r="J21" s="140">
        <v>10895</v>
      </c>
      <c r="K21" s="114">
        <v>612</v>
      </c>
      <c r="L21" s="116">
        <v>5.6172556218448833</v>
      </c>
    </row>
    <row r="22" spans="1:12" s="110" customFormat="1" ht="15" customHeight="1" x14ac:dyDescent="0.2">
      <c r="A22" s="120"/>
      <c r="B22" s="119"/>
      <c r="C22" s="258" t="s">
        <v>107</v>
      </c>
      <c r="E22" s="113">
        <v>47.225279765180701</v>
      </c>
      <c r="F22" s="115">
        <v>10297</v>
      </c>
      <c r="G22" s="114">
        <v>10180</v>
      </c>
      <c r="H22" s="114">
        <v>10051</v>
      </c>
      <c r="I22" s="114">
        <v>9890</v>
      </c>
      <c r="J22" s="140">
        <v>9701</v>
      </c>
      <c r="K22" s="114">
        <v>596</v>
      </c>
      <c r="L22" s="116">
        <v>6.1436965261313263</v>
      </c>
    </row>
    <row r="23" spans="1:12" s="110" customFormat="1" ht="15" customHeight="1" x14ac:dyDescent="0.2">
      <c r="A23" s="120"/>
      <c r="B23" s="121" t="s">
        <v>111</v>
      </c>
      <c r="C23" s="258"/>
      <c r="E23" s="113">
        <v>1.3975109881006909</v>
      </c>
      <c r="F23" s="115">
        <v>1434</v>
      </c>
      <c r="G23" s="114">
        <v>1447</v>
      </c>
      <c r="H23" s="114">
        <v>1419</v>
      </c>
      <c r="I23" s="114">
        <v>1376</v>
      </c>
      <c r="J23" s="140">
        <v>1363</v>
      </c>
      <c r="K23" s="114">
        <v>71</v>
      </c>
      <c r="L23" s="116">
        <v>5.2090975788701392</v>
      </c>
    </row>
    <row r="24" spans="1:12" s="110" customFormat="1" ht="15" customHeight="1" x14ac:dyDescent="0.2">
      <c r="A24" s="120"/>
      <c r="B24" s="119"/>
      <c r="C24" s="258" t="s">
        <v>106</v>
      </c>
      <c r="E24" s="113">
        <v>67.294281729428178</v>
      </c>
      <c r="F24" s="115">
        <v>965</v>
      </c>
      <c r="G24" s="114">
        <v>979</v>
      </c>
      <c r="H24" s="114">
        <v>964</v>
      </c>
      <c r="I24" s="114">
        <v>940</v>
      </c>
      <c r="J24" s="140">
        <v>929</v>
      </c>
      <c r="K24" s="114">
        <v>36</v>
      </c>
      <c r="L24" s="116">
        <v>3.8751345532831003</v>
      </c>
    </row>
    <row r="25" spans="1:12" s="110" customFormat="1" ht="15" customHeight="1" x14ac:dyDescent="0.2">
      <c r="A25" s="120"/>
      <c r="B25" s="119"/>
      <c r="C25" s="258" t="s">
        <v>107</v>
      </c>
      <c r="E25" s="113">
        <v>32.705718270571829</v>
      </c>
      <c r="F25" s="115">
        <v>469</v>
      </c>
      <c r="G25" s="114">
        <v>468</v>
      </c>
      <c r="H25" s="114">
        <v>455</v>
      </c>
      <c r="I25" s="114">
        <v>436</v>
      </c>
      <c r="J25" s="140">
        <v>434</v>
      </c>
      <c r="K25" s="114">
        <v>35</v>
      </c>
      <c r="L25" s="116">
        <v>8.064516129032258</v>
      </c>
    </row>
    <row r="26" spans="1:12" s="110" customFormat="1" ht="15" customHeight="1" x14ac:dyDescent="0.2">
      <c r="A26" s="120"/>
      <c r="C26" s="121" t="s">
        <v>187</v>
      </c>
      <c r="D26" s="110" t="s">
        <v>188</v>
      </c>
      <c r="E26" s="113">
        <v>0.34401769790763176</v>
      </c>
      <c r="F26" s="115">
        <v>353</v>
      </c>
      <c r="G26" s="114">
        <v>340</v>
      </c>
      <c r="H26" s="114">
        <v>351</v>
      </c>
      <c r="I26" s="114">
        <v>303</v>
      </c>
      <c r="J26" s="140">
        <v>292</v>
      </c>
      <c r="K26" s="114">
        <v>61</v>
      </c>
      <c r="L26" s="116">
        <v>20.890410958904109</v>
      </c>
    </row>
    <row r="27" spans="1:12" s="110" customFormat="1" ht="15" customHeight="1" x14ac:dyDescent="0.2">
      <c r="A27" s="120"/>
      <c r="B27" s="119"/>
      <c r="D27" s="259" t="s">
        <v>106</v>
      </c>
      <c r="E27" s="113">
        <v>55.240793201133144</v>
      </c>
      <c r="F27" s="115">
        <v>195</v>
      </c>
      <c r="G27" s="114">
        <v>189</v>
      </c>
      <c r="H27" s="114">
        <v>196</v>
      </c>
      <c r="I27" s="114">
        <v>180</v>
      </c>
      <c r="J27" s="140">
        <v>161</v>
      </c>
      <c r="K27" s="114">
        <v>34</v>
      </c>
      <c r="L27" s="116">
        <v>21.118012422360248</v>
      </c>
    </row>
    <row r="28" spans="1:12" s="110" customFormat="1" ht="15" customHeight="1" x14ac:dyDescent="0.2">
      <c r="A28" s="120"/>
      <c r="B28" s="119"/>
      <c r="D28" s="259" t="s">
        <v>107</v>
      </c>
      <c r="E28" s="113">
        <v>44.759206798866856</v>
      </c>
      <c r="F28" s="115">
        <v>158</v>
      </c>
      <c r="G28" s="114">
        <v>151</v>
      </c>
      <c r="H28" s="114">
        <v>155</v>
      </c>
      <c r="I28" s="114">
        <v>123</v>
      </c>
      <c r="J28" s="140">
        <v>131</v>
      </c>
      <c r="K28" s="114">
        <v>27</v>
      </c>
      <c r="L28" s="116">
        <v>20.610687022900763</v>
      </c>
    </row>
    <row r="29" spans="1:12" s="110" customFormat="1" ht="24.95" customHeight="1" x14ac:dyDescent="0.2">
      <c r="A29" s="604" t="s">
        <v>189</v>
      </c>
      <c r="B29" s="605"/>
      <c r="C29" s="605"/>
      <c r="D29" s="606"/>
      <c r="E29" s="113">
        <v>90.704700275798885</v>
      </c>
      <c r="F29" s="115">
        <v>93073</v>
      </c>
      <c r="G29" s="114">
        <v>93726</v>
      </c>
      <c r="H29" s="114">
        <v>94515</v>
      </c>
      <c r="I29" s="114">
        <v>93059</v>
      </c>
      <c r="J29" s="140">
        <v>93060</v>
      </c>
      <c r="K29" s="114">
        <v>13</v>
      </c>
      <c r="L29" s="116">
        <v>1.3969482054588438E-2</v>
      </c>
    </row>
    <row r="30" spans="1:12" s="110" customFormat="1" ht="15" customHeight="1" x14ac:dyDescent="0.2">
      <c r="A30" s="120"/>
      <c r="B30" s="119"/>
      <c r="C30" s="258" t="s">
        <v>106</v>
      </c>
      <c r="E30" s="113">
        <v>53.611681153503163</v>
      </c>
      <c r="F30" s="115">
        <v>49898</v>
      </c>
      <c r="G30" s="114">
        <v>50349</v>
      </c>
      <c r="H30" s="114">
        <v>50973</v>
      </c>
      <c r="I30" s="114">
        <v>50159</v>
      </c>
      <c r="J30" s="140">
        <v>50054</v>
      </c>
      <c r="K30" s="114">
        <v>-156</v>
      </c>
      <c r="L30" s="116">
        <v>-0.31166340352419386</v>
      </c>
    </row>
    <row r="31" spans="1:12" s="110" customFormat="1" ht="15" customHeight="1" x14ac:dyDescent="0.2">
      <c r="A31" s="120"/>
      <c r="B31" s="119"/>
      <c r="C31" s="258" t="s">
        <v>107</v>
      </c>
      <c r="E31" s="113">
        <v>46.388318846496837</v>
      </c>
      <c r="F31" s="115">
        <v>43175</v>
      </c>
      <c r="G31" s="114">
        <v>43377</v>
      </c>
      <c r="H31" s="114">
        <v>43542</v>
      </c>
      <c r="I31" s="114">
        <v>42900</v>
      </c>
      <c r="J31" s="140">
        <v>43006</v>
      </c>
      <c r="K31" s="114">
        <v>169</v>
      </c>
      <c r="L31" s="116">
        <v>0.3929684230107427</v>
      </c>
    </row>
    <row r="32" spans="1:12" s="110" customFormat="1" ht="15" customHeight="1" x14ac:dyDescent="0.2">
      <c r="A32" s="120"/>
      <c r="B32" s="119" t="s">
        <v>117</v>
      </c>
      <c r="C32" s="258"/>
      <c r="E32" s="113">
        <v>9.2660630926508851</v>
      </c>
      <c r="F32" s="115">
        <v>9508</v>
      </c>
      <c r="G32" s="114">
        <v>9383</v>
      </c>
      <c r="H32" s="114">
        <v>9463</v>
      </c>
      <c r="I32" s="114">
        <v>9153</v>
      </c>
      <c r="J32" s="140">
        <v>9005</v>
      </c>
      <c r="K32" s="114">
        <v>503</v>
      </c>
      <c r="L32" s="116">
        <v>5.5857856746252086</v>
      </c>
    </row>
    <row r="33" spans="1:12" s="110" customFormat="1" ht="15" customHeight="1" x14ac:dyDescent="0.2">
      <c r="A33" s="120"/>
      <c r="B33" s="119"/>
      <c r="C33" s="258" t="s">
        <v>106</v>
      </c>
      <c r="E33" s="113">
        <v>68.973496003365582</v>
      </c>
      <c r="F33" s="115">
        <v>6558</v>
      </c>
      <c r="G33" s="114">
        <v>6459</v>
      </c>
      <c r="H33" s="114">
        <v>6559</v>
      </c>
      <c r="I33" s="114">
        <v>6349</v>
      </c>
      <c r="J33" s="140">
        <v>6241</v>
      </c>
      <c r="K33" s="114">
        <v>317</v>
      </c>
      <c r="L33" s="116">
        <v>5.0793142124659507</v>
      </c>
    </row>
    <row r="34" spans="1:12" s="110" customFormat="1" ht="15" customHeight="1" x14ac:dyDescent="0.2">
      <c r="A34" s="120"/>
      <c r="B34" s="119"/>
      <c r="C34" s="258" t="s">
        <v>107</v>
      </c>
      <c r="E34" s="113">
        <v>31.026503996634414</v>
      </c>
      <c r="F34" s="115">
        <v>2950</v>
      </c>
      <c r="G34" s="114">
        <v>2924</v>
      </c>
      <c r="H34" s="114">
        <v>2904</v>
      </c>
      <c r="I34" s="114">
        <v>2804</v>
      </c>
      <c r="J34" s="140">
        <v>2764</v>
      </c>
      <c r="K34" s="114">
        <v>186</v>
      </c>
      <c r="L34" s="116">
        <v>6.7293777134587556</v>
      </c>
    </row>
    <row r="35" spans="1:12" s="110" customFormat="1" ht="24.95" customHeight="1" x14ac:dyDescent="0.2">
      <c r="A35" s="604" t="s">
        <v>190</v>
      </c>
      <c r="B35" s="605"/>
      <c r="C35" s="605"/>
      <c r="D35" s="606"/>
      <c r="E35" s="113">
        <v>72.609174454980462</v>
      </c>
      <c r="F35" s="115">
        <v>74505</v>
      </c>
      <c r="G35" s="114">
        <v>75128</v>
      </c>
      <c r="H35" s="114">
        <v>76244</v>
      </c>
      <c r="I35" s="114">
        <v>74627</v>
      </c>
      <c r="J35" s="140">
        <v>74576</v>
      </c>
      <c r="K35" s="114">
        <v>-71</v>
      </c>
      <c r="L35" s="116">
        <v>-9.5204891654151469E-2</v>
      </c>
    </row>
    <row r="36" spans="1:12" s="110" customFormat="1" ht="15" customHeight="1" x14ac:dyDescent="0.2">
      <c r="A36" s="120"/>
      <c r="B36" s="119"/>
      <c r="C36" s="258" t="s">
        <v>106</v>
      </c>
      <c r="E36" s="113">
        <v>69.38460506006308</v>
      </c>
      <c r="F36" s="115">
        <v>51695</v>
      </c>
      <c r="G36" s="114">
        <v>52068</v>
      </c>
      <c r="H36" s="114">
        <v>52889</v>
      </c>
      <c r="I36" s="114">
        <v>51972</v>
      </c>
      <c r="J36" s="140">
        <v>51870</v>
      </c>
      <c r="K36" s="114">
        <v>-175</v>
      </c>
      <c r="L36" s="116">
        <v>-0.33738191632928477</v>
      </c>
    </row>
    <row r="37" spans="1:12" s="110" customFormat="1" ht="15" customHeight="1" x14ac:dyDescent="0.2">
      <c r="A37" s="120"/>
      <c r="B37" s="119"/>
      <c r="C37" s="258" t="s">
        <v>107</v>
      </c>
      <c r="E37" s="113">
        <v>30.615394939936916</v>
      </c>
      <c r="F37" s="115">
        <v>22810</v>
      </c>
      <c r="G37" s="114">
        <v>23060</v>
      </c>
      <c r="H37" s="114">
        <v>23355</v>
      </c>
      <c r="I37" s="114">
        <v>22655</v>
      </c>
      <c r="J37" s="140">
        <v>22706</v>
      </c>
      <c r="K37" s="114">
        <v>104</v>
      </c>
      <c r="L37" s="116">
        <v>0.45802871487712499</v>
      </c>
    </row>
    <row r="38" spans="1:12" s="110" customFormat="1" ht="15" customHeight="1" x14ac:dyDescent="0.2">
      <c r="A38" s="120"/>
      <c r="B38" s="119" t="s">
        <v>182</v>
      </c>
      <c r="C38" s="258"/>
      <c r="E38" s="113">
        <v>27.390825545019538</v>
      </c>
      <c r="F38" s="115">
        <v>28106</v>
      </c>
      <c r="G38" s="114">
        <v>28015</v>
      </c>
      <c r="H38" s="114">
        <v>27764</v>
      </c>
      <c r="I38" s="114">
        <v>27613</v>
      </c>
      <c r="J38" s="140">
        <v>27516</v>
      </c>
      <c r="K38" s="114">
        <v>590</v>
      </c>
      <c r="L38" s="116">
        <v>2.1442070068323886</v>
      </c>
    </row>
    <row r="39" spans="1:12" s="110" customFormat="1" ht="15" customHeight="1" x14ac:dyDescent="0.2">
      <c r="A39" s="120"/>
      <c r="B39" s="119"/>
      <c r="C39" s="258" t="s">
        <v>106</v>
      </c>
      <c r="E39" s="113">
        <v>17.024834554899311</v>
      </c>
      <c r="F39" s="115">
        <v>4785</v>
      </c>
      <c r="G39" s="114">
        <v>4766</v>
      </c>
      <c r="H39" s="114">
        <v>4667</v>
      </c>
      <c r="I39" s="114">
        <v>4556</v>
      </c>
      <c r="J39" s="140">
        <v>4446</v>
      </c>
      <c r="K39" s="114">
        <v>339</v>
      </c>
      <c r="L39" s="116">
        <v>7.6248313090418351</v>
      </c>
    </row>
    <row r="40" spans="1:12" s="110" customFormat="1" ht="15" customHeight="1" x14ac:dyDescent="0.2">
      <c r="A40" s="120"/>
      <c r="B40" s="119"/>
      <c r="C40" s="258" t="s">
        <v>107</v>
      </c>
      <c r="E40" s="113">
        <v>82.975165445100686</v>
      </c>
      <c r="F40" s="115">
        <v>23321</v>
      </c>
      <c r="G40" s="114">
        <v>23249</v>
      </c>
      <c r="H40" s="114">
        <v>23097</v>
      </c>
      <c r="I40" s="114">
        <v>23057</v>
      </c>
      <c r="J40" s="140">
        <v>23070</v>
      </c>
      <c r="K40" s="114">
        <v>251</v>
      </c>
      <c r="L40" s="116">
        <v>1.0879930645860425</v>
      </c>
    </row>
    <row r="41" spans="1:12" s="110" customFormat="1" ht="24.75" customHeight="1" x14ac:dyDescent="0.2">
      <c r="A41" s="604" t="s">
        <v>519</v>
      </c>
      <c r="B41" s="605"/>
      <c r="C41" s="605"/>
      <c r="D41" s="606"/>
      <c r="E41" s="113">
        <v>5.3425071386108698</v>
      </c>
      <c r="F41" s="115">
        <v>5482</v>
      </c>
      <c r="G41" s="114">
        <v>6058</v>
      </c>
      <c r="H41" s="114">
        <v>6198</v>
      </c>
      <c r="I41" s="114">
        <v>4667</v>
      </c>
      <c r="J41" s="140">
        <v>5161</v>
      </c>
      <c r="K41" s="114">
        <v>321</v>
      </c>
      <c r="L41" s="116">
        <v>6.2197248595233479</v>
      </c>
    </row>
    <row r="42" spans="1:12" s="110" customFormat="1" ht="15" customHeight="1" x14ac:dyDescent="0.2">
      <c r="A42" s="120"/>
      <c r="B42" s="119"/>
      <c r="C42" s="258" t="s">
        <v>106</v>
      </c>
      <c r="E42" s="113">
        <v>59.029551258664718</v>
      </c>
      <c r="F42" s="115">
        <v>3236</v>
      </c>
      <c r="G42" s="114">
        <v>3652</v>
      </c>
      <c r="H42" s="114">
        <v>3730</v>
      </c>
      <c r="I42" s="114">
        <v>2796</v>
      </c>
      <c r="J42" s="140">
        <v>3095</v>
      </c>
      <c r="K42" s="114">
        <v>141</v>
      </c>
      <c r="L42" s="116">
        <v>4.5557350565428107</v>
      </c>
    </row>
    <row r="43" spans="1:12" s="110" customFormat="1" ht="15" customHeight="1" x14ac:dyDescent="0.2">
      <c r="A43" s="123"/>
      <c r="B43" s="124"/>
      <c r="C43" s="260" t="s">
        <v>107</v>
      </c>
      <c r="D43" s="261"/>
      <c r="E43" s="125">
        <v>40.970448741335282</v>
      </c>
      <c r="F43" s="143">
        <v>2246</v>
      </c>
      <c r="G43" s="144">
        <v>2406</v>
      </c>
      <c r="H43" s="144">
        <v>2468</v>
      </c>
      <c r="I43" s="144">
        <v>1871</v>
      </c>
      <c r="J43" s="145">
        <v>2066</v>
      </c>
      <c r="K43" s="144">
        <v>180</v>
      </c>
      <c r="L43" s="146">
        <v>8.7124878993223618</v>
      </c>
    </row>
    <row r="44" spans="1:12" s="110" customFormat="1" ht="45.75" customHeight="1" x14ac:dyDescent="0.2">
      <c r="A44" s="604" t="s">
        <v>191</v>
      </c>
      <c r="B44" s="605"/>
      <c r="C44" s="605"/>
      <c r="D44" s="606"/>
      <c r="E44" s="113">
        <v>1.5086101879915408</v>
      </c>
      <c r="F44" s="115">
        <v>1548</v>
      </c>
      <c r="G44" s="114">
        <v>1570</v>
      </c>
      <c r="H44" s="114">
        <v>1585</v>
      </c>
      <c r="I44" s="114">
        <v>1458</v>
      </c>
      <c r="J44" s="140">
        <v>1554</v>
      </c>
      <c r="K44" s="114">
        <v>-6</v>
      </c>
      <c r="L44" s="116">
        <v>-0.38610038610038611</v>
      </c>
    </row>
    <row r="45" spans="1:12" s="110" customFormat="1" ht="15" customHeight="1" x14ac:dyDescent="0.2">
      <c r="A45" s="120"/>
      <c r="B45" s="119"/>
      <c r="C45" s="258" t="s">
        <v>106</v>
      </c>
      <c r="E45" s="113">
        <v>57.945736434108525</v>
      </c>
      <c r="F45" s="115">
        <v>897</v>
      </c>
      <c r="G45" s="114">
        <v>916</v>
      </c>
      <c r="H45" s="114">
        <v>924</v>
      </c>
      <c r="I45" s="114">
        <v>861</v>
      </c>
      <c r="J45" s="140">
        <v>906</v>
      </c>
      <c r="K45" s="114">
        <v>-9</v>
      </c>
      <c r="L45" s="116">
        <v>-0.99337748344370858</v>
      </c>
    </row>
    <row r="46" spans="1:12" s="110" customFormat="1" ht="15" customHeight="1" x14ac:dyDescent="0.2">
      <c r="A46" s="123"/>
      <c r="B46" s="124"/>
      <c r="C46" s="260" t="s">
        <v>107</v>
      </c>
      <c r="D46" s="261"/>
      <c r="E46" s="125">
        <v>42.054263565891475</v>
      </c>
      <c r="F46" s="143">
        <v>651</v>
      </c>
      <c r="G46" s="144">
        <v>654</v>
      </c>
      <c r="H46" s="144">
        <v>661</v>
      </c>
      <c r="I46" s="144">
        <v>597</v>
      </c>
      <c r="J46" s="145">
        <v>648</v>
      </c>
      <c r="K46" s="144">
        <v>3</v>
      </c>
      <c r="L46" s="146">
        <v>0.46296296296296297</v>
      </c>
    </row>
    <row r="47" spans="1:12" s="110" customFormat="1" ht="39" customHeight="1" x14ac:dyDescent="0.2">
      <c r="A47" s="604" t="s">
        <v>520</v>
      </c>
      <c r="B47" s="607"/>
      <c r="C47" s="607"/>
      <c r="D47" s="608"/>
      <c r="E47" s="113">
        <v>0.22024929101168492</v>
      </c>
      <c r="F47" s="115">
        <v>226</v>
      </c>
      <c r="G47" s="114">
        <v>235</v>
      </c>
      <c r="H47" s="114">
        <v>218</v>
      </c>
      <c r="I47" s="114">
        <v>240</v>
      </c>
      <c r="J47" s="140">
        <v>248</v>
      </c>
      <c r="K47" s="114">
        <v>-22</v>
      </c>
      <c r="L47" s="116">
        <v>-8.870967741935484</v>
      </c>
    </row>
    <row r="48" spans="1:12" s="110" customFormat="1" ht="15" customHeight="1" x14ac:dyDescent="0.2">
      <c r="A48" s="120"/>
      <c r="B48" s="119"/>
      <c r="C48" s="258" t="s">
        <v>106</v>
      </c>
      <c r="E48" s="113">
        <v>34.955752212389378</v>
      </c>
      <c r="F48" s="115">
        <v>79</v>
      </c>
      <c r="G48" s="114">
        <v>84</v>
      </c>
      <c r="H48" s="114">
        <v>77</v>
      </c>
      <c r="I48" s="114">
        <v>74</v>
      </c>
      <c r="J48" s="140">
        <v>74</v>
      </c>
      <c r="K48" s="114">
        <v>5</v>
      </c>
      <c r="L48" s="116">
        <v>6.756756756756757</v>
      </c>
    </row>
    <row r="49" spans="1:12" s="110" customFormat="1" ht="15" customHeight="1" x14ac:dyDescent="0.2">
      <c r="A49" s="123"/>
      <c r="B49" s="124"/>
      <c r="C49" s="260" t="s">
        <v>107</v>
      </c>
      <c r="D49" s="261"/>
      <c r="E49" s="125">
        <v>65.044247787610615</v>
      </c>
      <c r="F49" s="143">
        <v>147</v>
      </c>
      <c r="G49" s="144">
        <v>151</v>
      </c>
      <c r="H49" s="144">
        <v>141</v>
      </c>
      <c r="I49" s="144">
        <v>166</v>
      </c>
      <c r="J49" s="145">
        <v>174</v>
      </c>
      <c r="K49" s="144">
        <v>-27</v>
      </c>
      <c r="L49" s="146">
        <v>-15.517241379310345</v>
      </c>
    </row>
    <row r="50" spans="1:12" s="110" customFormat="1" ht="24.95" customHeight="1" x14ac:dyDescent="0.2">
      <c r="A50" s="609" t="s">
        <v>192</v>
      </c>
      <c r="B50" s="610"/>
      <c r="C50" s="610"/>
      <c r="D50" s="611"/>
      <c r="E50" s="262">
        <v>13.777275340850396</v>
      </c>
      <c r="F50" s="263">
        <v>14137</v>
      </c>
      <c r="G50" s="264">
        <v>14764</v>
      </c>
      <c r="H50" s="264">
        <v>14941</v>
      </c>
      <c r="I50" s="264">
        <v>13849</v>
      </c>
      <c r="J50" s="265">
        <v>13726</v>
      </c>
      <c r="K50" s="263">
        <v>411</v>
      </c>
      <c r="L50" s="266">
        <v>2.9943173539268542</v>
      </c>
    </row>
    <row r="51" spans="1:12" s="110" customFormat="1" ht="15" customHeight="1" x14ac:dyDescent="0.2">
      <c r="A51" s="120"/>
      <c r="B51" s="119"/>
      <c r="C51" s="258" t="s">
        <v>106</v>
      </c>
      <c r="E51" s="113">
        <v>59.220485251467778</v>
      </c>
      <c r="F51" s="115">
        <v>8372</v>
      </c>
      <c r="G51" s="114">
        <v>8741</v>
      </c>
      <c r="H51" s="114">
        <v>8906</v>
      </c>
      <c r="I51" s="114">
        <v>8261</v>
      </c>
      <c r="J51" s="140">
        <v>8192</v>
      </c>
      <c r="K51" s="114">
        <v>180</v>
      </c>
      <c r="L51" s="116">
        <v>2.197265625</v>
      </c>
    </row>
    <row r="52" spans="1:12" s="110" customFormat="1" ht="15" customHeight="1" x14ac:dyDescent="0.2">
      <c r="A52" s="120"/>
      <c r="B52" s="119"/>
      <c r="C52" s="258" t="s">
        <v>107</v>
      </c>
      <c r="E52" s="113">
        <v>40.779514748532222</v>
      </c>
      <c r="F52" s="115">
        <v>5765</v>
      </c>
      <c r="G52" s="114">
        <v>6023</v>
      </c>
      <c r="H52" s="114">
        <v>6035</v>
      </c>
      <c r="I52" s="114">
        <v>5588</v>
      </c>
      <c r="J52" s="140">
        <v>5534</v>
      </c>
      <c r="K52" s="114">
        <v>231</v>
      </c>
      <c r="L52" s="116">
        <v>4.1741958800144561</v>
      </c>
    </row>
    <row r="53" spans="1:12" s="110" customFormat="1" ht="15" customHeight="1" x14ac:dyDescent="0.2">
      <c r="A53" s="120"/>
      <c r="B53" s="119"/>
      <c r="C53" s="258" t="s">
        <v>187</v>
      </c>
      <c r="D53" s="110" t="s">
        <v>193</v>
      </c>
      <c r="E53" s="113">
        <v>27.452783475985004</v>
      </c>
      <c r="F53" s="115">
        <v>3881</v>
      </c>
      <c r="G53" s="114">
        <v>4523</v>
      </c>
      <c r="H53" s="114">
        <v>4649</v>
      </c>
      <c r="I53" s="114">
        <v>3427</v>
      </c>
      <c r="J53" s="140">
        <v>3568</v>
      </c>
      <c r="K53" s="114">
        <v>313</v>
      </c>
      <c r="L53" s="116">
        <v>8.7724215246636774</v>
      </c>
    </row>
    <row r="54" spans="1:12" s="110" customFormat="1" ht="15" customHeight="1" x14ac:dyDescent="0.2">
      <c r="A54" s="120"/>
      <c r="B54" s="119"/>
      <c r="D54" s="267" t="s">
        <v>194</v>
      </c>
      <c r="E54" s="113">
        <v>61.994331357897451</v>
      </c>
      <c r="F54" s="115">
        <v>2406</v>
      </c>
      <c r="G54" s="114">
        <v>2768</v>
      </c>
      <c r="H54" s="114">
        <v>2884</v>
      </c>
      <c r="I54" s="114">
        <v>2163</v>
      </c>
      <c r="J54" s="140">
        <v>2263</v>
      </c>
      <c r="K54" s="114">
        <v>143</v>
      </c>
      <c r="L54" s="116">
        <v>6.3190455148033582</v>
      </c>
    </row>
    <row r="55" spans="1:12" s="110" customFormat="1" ht="15" customHeight="1" x14ac:dyDescent="0.2">
      <c r="A55" s="120"/>
      <c r="B55" s="119"/>
      <c r="D55" s="267" t="s">
        <v>195</v>
      </c>
      <c r="E55" s="113">
        <v>38.005668642102549</v>
      </c>
      <c r="F55" s="115">
        <v>1475</v>
      </c>
      <c r="G55" s="114">
        <v>1755</v>
      </c>
      <c r="H55" s="114">
        <v>1765</v>
      </c>
      <c r="I55" s="114">
        <v>1264</v>
      </c>
      <c r="J55" s="140">
        <v>1305</v>
      </c>
      <c r="K55" s="114">
        <v>170</v>
      </c>
      <c r="L55" s="116">
        <v>13.026819923371647</v>
      </c>
    </row>
    <row r="56" spans="1:12" s="110" customFormat="1" ht="15" customHeight="1" x14ac:dyDescent="0.2">
      <c r="A56" s="120"/>
      <c r="B56" s="119" t="s">
        <v>196</v>
      </c>
      <c r="C56" s="258"/>
      <c r="E56" s="113">
        <v>68.672949293935346</v>
      </c>
      <c r="F56" s="115">
        <v>70466</v>
      </c>
      <c r="G56" s="114">
        <v>70336</v>
      </c>
      <c r="H56" s="114">
        <v>70853</v>
      </c>
      <c r="I56" s="114">
        <v>70556</v>
      </c>
      <c r="J56" s="140">
        <v>70490</v>
      </c>
      <c r="K56" s="114">
        <v>-24</v>
      </c>
      <c r="L56" s="116">
        <v>-3.4047382607462054E-2</v>
      </c>
    </row>
    <row r="57" spans="1:12" s="110" customFormat="1" ht="15" customHeight="1" x14ac:dyDescent="0.2">
      <c r="A57" s="120"/>
      <c r="B57" s="119"/>
      <c r="C57" s="258" t="s">
        <v>106</v>
      </c>
      <c r="E57" s="113">
        <v>53.894076575937333</v>
      </c>
      <c r="F57" s="115">
        <v>37977</v>
      </c>
      <c r="G57" s="114">
        <v>37950</v>
      </c>
      <c r="H57" s="114">
        <v>38376</v>
      </c>
      <c r="I57" s="114">
        <v>38198</v>
      </c>
      <c r="J57" s="140">
        <v>38055</v>
      </c>
      <c r="K57" s="114">
        <v>-78</v>
      </c>
      <c r="L57" s="116">
        <v>-0.20496649586125346</v>
      </c>
    </row>
    <row r="58" spans="1:12" s="110" customFormat="1" ht="15" customHeight="1" x14ac:dyDescent="0.2">
      <c r="A58" s="120"/>
      <c r="B58" s="119"/>
      <c r="C58" s="258" t="s">
        <v>107</v>
      </c>
      <c r="E58" s="113">
        <v>46.105923424062667</v>
      </c>
      <c r="F58" s="115">
        <v>32489</v>
      </c>
      <c r="G58" s="114">
        <v>32386</v>
      </c>
      <c r="H58" s="114">
        <v>32477</v>
      </c>
      <c r="I58" s="114">
        <v>32358</v>
      </c>
      <c r="J58" s="140">
        <v>32435</v>
      </c>
      <c r="K58" s="114">
        <v>54</v>
      </c>
      <c r="L58" s="116">
        <v>0.16648681979343302</v>
      </c>
    </row>
    <row r="59" spans="1:12" s="110" customFormat="1" ht="15" customHeight="1" x14ac:dyDescent="0.2">
      <c r="A59" s="120"/>
      <c r="B59" s="119"/>
      <c r="C59" s="258" t="s">
        <v>105</v>
      </c>
      <c r="D59" s="110" t="s">
        <v>197</v>
      </c>
      <c r="E59" s="113">
        <v>91.373144495217545</v>
      </c>
      <c r="F59" s="115">
        <v>64387</v>
      </c>
      <c r="G59" s="114">
        <v>64277</v>
      </c>
      <c r="H59" s="114">
        <v>64773</v>
      </c>
      <c r="I59" s="114">
        <v>64562</v>
      </c>
      <c r="J59" s="140">
        <v>64522</v>
      </c>
      <c r="K59" s="114">
        <v>-135</v>
      </c>
      <c r="L59" s="116">
        <v>-0.20923095998264157</v>
      </c>
    </row>
    <row r="60" spans="1:12" s="110" customFormat="1" ht="15" customHeight="1" x14ac:dyDescent="0.2">
      <c r="A60" s="120"/>
      <c r="B60" s="119"/>
      <c r="C60" s="258"/>
      <c r="D60" s="267" t="s">
        <v>198</v>
      </c>
      <c r="E60" s="113">
        <v>51.715408389892367</v>
      </c>
      <c r="F60" s="115">
        <v>33298</v>
      </c>
      <c r="G60" s="114">
        <v>33297</v>
      </c>
      <c r="H60" s="114">
        <v>33714</v>
      </c>
      <c r="I60" s="114">
        <v>33591</v>
      </c>
      <c r="J60" s="140">
        <v>33490</v>
      </c>
      <c r="K60" s="114">
        <v>-192</v>
      </c>
      <c r="L60" s="116">
        <v>-0.57330546431770679</v>
      </c>
    </row>
    <row r="61" spans="1:12" s="110" customFormat="1" ht="15" customHeight="1" x14ac:dyDescent="0.2">
      <c r="A61" s="120"/>
      <c r="B61" s="119"/>
      <c r="C61" s="258"/>
      <c r="D61" s="267" t="s">
        <v>199</v>
      </c>
      <c r="E61" s="113">
        <v>48.284591610107633</v>
      </c>
      <c r="F61" s="115">
        <v>31089</v>
      </c>
      <c r="G61" s="114">
        <v>30980</v>
      </c>
      <c r="H61" s="114">
        <v>31059</v>
      </c>
      <c r="I61" s="114">
        <v>30971</v>
      </c>
      <c r="J61" s="140">
        <v>31032</v>
      </c>
      <c r="K61" s="114">
        <v>57</v>
      </c>
      <c r="L61" s="116">
        <v>0.18368136117556072</v>
      </c>
    </row>
    <row r="62" spans="1:12" s="110" customFormat="1" ht="15" customHeight="1" x14ac:dyDescent="0.2">
      <c r="A62" s="120"/>
      <c r="B62" s="119"/>
      <c r="C62" s="258"/>
      <c r="D62" s="258" t="s">
        <v>200</v>
      </c>
      <c r="E62" s="113">
        <v>8.6268555047824478</v>
      </c>
      <c r="F62" s="115">
        <v>6079</v>
      </c>
      <c r="G62" s="114">
        <v>6059</v>
      </c>
      <c r="H62" s="114">
        <v>6080</v>
      </c>
      <c r="I62" s="114">
        <v>5994</v>
      </c>
      <c r="J62" s="140">
        <v>5968</v>
      </c>
      <c r="K62" s="114">
        <v>111</v>
      </c>
      <c r="L62" s="116">
        <v>1.8599195710455765</v>
      </c>
    </row>
    <row r="63" spans="1:12" s="110" customFormat="1" ht="15" customHeight="1" x14ac:dyDescent="0.2">
      <c r="A63" s="120"/>
      <c r="B63" s="119"/>
      <c r="C63" s="258"/>
      <c r="D63" s="267" t="s">
        <v>198</v>
      </c>
      <c r="E63" s="113">
        <v>76.969896364533639</v>
      </c>
      <c r="F63" s="115">
        <v>4679</v>
      </c>
      <c r="G63" s="114">
        <v>4653</v>
      </c>
      <c r="H63" s="114">
        <v>4662</v>
      </c>
      <c r="I63" s="114">
        <v>4607</v>
      </c>
      <c r="J63" s="140">
        <v>4565</v>
      </c>
      <c r="K63" s="114">
        <v>114</v>
      </c>
      <c r="L63" s="116">
        <v>2.4972617743702079</v>
      </c>
    </row>
    <row r="64" spans="1:12" s="110" customFormat="1" ht="15" customHeight="1" x14ac:dyDescent="0.2">
      <c r="A64" s="120"/>
      <c r="B64" s="119"/>
      <c r="C64" s="258"/>
      <c r="D64" s="267" t="s">
        <v>199</v>
      </c>
      <c r="E64" s="113">
        <v>23.030103635466361</v>
      </c>
      <c r="F64" s="115">
        <v>1400</v>
      </c>
      <c r="G64" s="114">
        <v>1406</v>
      </c>
      <c r="H64" s="114">
        <v>1418</v>
      </c>
      <c r="I64" s="114">
        <v>1387</v>
      </c>
      <c r="J64" s="140">
        <v>1403</v>
      </c>
      <c r="K64" s="114">
        <v>-3</v>
      </c>
      <c r="L64" s="116">
        <v>-0.21382751247327156</v>
      </c>
    </row>
    <row r="65" spans="1:12" s="110" customFormat="1" ht="15" customHeight="1" x14ac:dyDescent="0.2">
      <c r="A65" s="120"/>
      <c r="B65" s="119" t="s">
        <v>201</v>
      </c>
      <c r="C65" s="258"/>
      <c r="E65" s="113">
        <v>9.3566966504565787</v>
      </c>
      <c r="F65" s="115">
        <v>9601</v>
      </c>
      <c r="G65" s="114">
        <v>9524</v>
      </c>
      <c r="H65" s="114">
        <v>9465</v>
      </c>
      <c r="I65" s="114">
        <v>9343</v>
      </c>
      <c r="J65" s="140">
        <v>9250</v>
      </c>
      <c r="K65" s="114">
        <v>351</v>
      </c>
      <c r="L65" s="116">
        <v>3.7945945945945945</v>
      </c>
    </row>
    <row r="66" spans="1:12" s="110" customFormat="1" ht="15" customHeight="1" x14ac:dyDescent="0.2">
      <c r="A66" s="120"/>
      <c r="B66" s="119"/>
      <c r="C66" s="258" t="s">
        <v>106</v>
      </c>
      <c r="E66" s="113">
        <v>54.348505364024582</v>
      </c>
      <c r="F66" s="115">
        <v>5218</v>
      </c>
      <c r="G66" s="114">
        <v>5210</v>
      </c>
      <c r="H66" s="114">
        <v>5174</v>
      </c>
      <c r="I66" s="114">
        <v>5131</v>
      </c>
      <c r="J66" s="140">
        <v>5092</v>
      </c>
      <c r="K66" s="114">
        <v>126</v>
      </c>
      <c r="L66" s="116">
        <v>2.4744697564807541</v>
      </c>
    </row>
    <row r="67" spans="1:12" s="110" customFormat="1" ht="15" customHeight="1" x14ac:dyDescent="0.2">
      <c r="A67" s="120"/>
      <c r="B67" s="119"/>
      <c r="C67" s="258" t="s">
        <v>107</v>
      </c>
      <c r="E67" s="113">
        <v>45.651494635975418</v>
      </c>
      <c r="F67" s="115">
        <v>4383</v>
      </c>
      <c r="G67" s="114">
        <v>4314</v>
      </c>
      <c r="H67" s="114">
        <v>4291</v>
      </c>
      <c r="I67" s="114">
        <v>4212</v>
      </c>
      <c r="J67" s="140">
        <v>4158</v>
      </c>
      <c r="K67" s="114">
        <v>225</v>
      </c>
      <c r="L67" s="116">
        <v>5.4112554112554117</v>
      </c>
    </row>
    <row r="68" spans="1:12" s="110" customFormat="1" ht="15" customHeight="1" x14ac:dyDescent="0.2">
      <c r="A68" s="120"/>
      <c r="B68" s="119"/>
      <c r="C68" s="258" t="s">
        <v>105</v>
      </c>
      <c r="D68" s="110" t="s">
        <v>202</v>
      </c>
      <c r="E68" s="113">
        <v>19.59170919695865</v>
      </c>
      <c r="F68" s="115">
        <v>1881</v>
      </c>
      <c r="G68" s="114">
        <v>1840</v>
      </c>
      <c r="H68" s="114">
        <v>1804</v>
      </c>
      <c r="I68" s="114">
        <v>1731</v>
      </c>
      <c r="J68" s="140">
        <v>1686</v>
      </c>
      <c r="K68" s="114">
        <v>195</v>
      </c>
      <c r="L68" s="116">
        <v>11.565836298932384</v>
      </c>
    </row>
    <row r="69" spans="1:12" s="110" customFormat="1" ht="15" customHeight="1" x14ac:dyDescent="0.2">
      <c r="A69" s="120"/>
      <c r="B69" s="119"/>
      <c r="C69" s="258"/>
      <c r="D69" s="267" t="s">
        <v>198</v>
      </c>
      <c r="E69" s="113">
        <v>52.631578947368418</v>
      </c>
      <c r="F69" s="115">
        <v>990</v>
      </c>
      <c r="G69" s="114">
        <v>980</v>
      </c>
      <c r="H69" s="114">
        <v>955</v>
      </c>
      <c r="I69" s="114">
        <v>910</v>
      </c>
      <c r="J69" s="140">
        <v>887</v>
      </c>
      <c r="K69" s="114">
        <v>103</v>
      </c>
      <c r="L69" s="116">
        <v>11.61217587373168</v>
      </c>
    </row>
    <row r="70" spans="1:12" s="110" customFormat="1" ht="15" customHeight="1" x14ac:dyDescent="0.2">
      <c r="A70" s="120"/>
      <c r="B70" s="119"/>
      <c r="C70" s="258"/>
      <c r="D70" s="267" t="s">
        <v>199</v>
      </c>
      <c r="E70" s="113">
        <v>47.368421052631582</v>
      </c>
      <c r="F70" s="115">
        <v>891</v>
      </c>
      <c r="G70" s="114">
        <v>860</v>
      </c>
      <c r="H70" s="114">
        <v>849</v>
      </c>
      <c r="I70" s="114">
        <v>821</v>
      </c>
      <c r="J70" s="140">
        <v>799</v>
      </c>
      <c r="K70" s="114">
        <v>92</v>
      </c>
      <c r="L70" s="116">
        <v>11.514392991239049</v>
      </c>
    </row>
    <row r="71" spans="1:12" s="110" customFormat="1" ht="15" customHeight="1" x14ac:dyDescent="0.2">
      <c r="A71" s="120"/>
      <c r="B71" s="119"/>
      <c r="C71" s="258"/>
      <c r="D71" s="110" t="s">
        <v>203</v>
      </c>
      <c r="E71" s="113">
        <v>73.377773148630354</v>
      </c>
      <c r="F71" s="115">
        <v>7045</v>
      </c>
      <c r="G71" s="114">
        <v>7023</v>
      </c>
      <c r="H71" s="114">
        <v>7002</v>
      </c>
      <c r="I71" s="114">
        <v>6942</v>
      </c>
      <c r="J71" s="140">
        <v>6923</v>
      </c>
      <c r="K71" s="114">
        <v>122</v>
      </c>
      <c r="L71" s="116">
        <v>1.7622418026866966</v>
      </c>
    </row>
    <row r="72" spans="1:12" s="110" customFormat="1" ht="15" customHeight="1" x14ac:dyDescent="0.2">
      <c r="A72" s="120"/>
      <c r="B72" s="119"/>
      <c r="C72" s="258"/>
      <c r="D72" s="267" t="s">
        <v>198</v>
      </c>
      <c r="E72" s="113">
        <v>54.378992193044709</v>
      </c>
      <c r="F72" s="115">
        <v>3831</v>
      </c>
      <c r="G72" s="114">
        <v>3837</v>
      </c>
      <c r="H72" s="114">
        <v>3831</v>
      </c>
      <c r="I72" s="114">
        <v>3830</v>
      </c>
      <c r="J72" s="140">
        <v>3827</v>
      </c>
      <c r="K72" s="114">
        <v>4</v>
      </c>
      <c r="L72" s="116">
        <v>0.10452051215050953</v>
      </c>
    </row>
    <row r="73" spans="1:12" s="110" customFormat="1" ht="15" customHeight="1" x14ac:dyDescent="0.2">
      <c r="A73" s="120"/>
      <c r="B73" s="119"/>
      <c r="C73" s="258"/>
      <c r="D73" s="267" t="s">
        <v>199</v>
      </c>
      <c r="E73" s="113">
        <v>45.621007806955291</v>
      </c>
      <c r="F73" s="115">
        <v>3214</v>
      </c>
      <c r="G73" s="114">
        <v>3186</v>
      </c>
      <c r="H73" s="114">
        <v>3171</v>
      </c>
      <c r="I73" s="114">
        <v>3112</v>
      </c>
      <c r="J73" s="140">
        <v>3096</v>
      </c>
      <c r="K73" s="114">
        <v>118</v>
      </c>
      <c r="L73" s="116">
        <v>3.8113695090439275</v>
      </c>
    </row>
    <row r="74" spans="1:12" s="110" customFormat="1" ht="15" customHeight="1" x14ac:dyDescent="0.2">
      <c r="A74" s="120"/>
      <c r="B74" s="119"/>
      <c r="C74" s="258"/>
      <c r="D74" s="110" t="s">
        <v>204</v>
      </c>
      <c r="E74" s="113">
        <v>7.0305176544109989</v>
      </c>
      <c r="F74" s="115">
        <v>675</v>
      </c>
      <c r="G74" s="114">
        <v>661</v>
      </c>
      <c r="H74" s="114">
        <v>659</v>
      </c>
      <c r="I74" s="114">
        <v>670</v>
      </c>
      <c r="J74" s="140">
        <v>641</v>
      </c>
      <c r="K74" s="114">
        <v>34</v>
      </c>
      <c r="L74" s="116">
        <v>5.3042121684867398</v>
      </c>
    </row>
    <row r="75" spans="1:12" s="110" customFormat="1" ht="15" customHeight="1" x14ac:dyDescent="0.2">
      <c r="A75" s="120"/>
      <c r="B75" s="119"/>
      <c r="C75" s="258"/>
      <c r="D75" s="267" t="s">
        <v>198</v>
      </c>
      <c r="E75" s="113">
        <v>58.814814814814817</v>
      </c>
      <c r="F75" s="115">
        <v>397</v>
      </c>
      <c r="G75" s="114">
        <v>393</v>
      </c>
      <c r="H75" s="114">
        <v>388</v>
      </c>
      <c r="I75" s="114">
        <v>391</v>
      </c>
      <c r="J75" s="140">
        <v>378</v>
      </c>
      <c r="K75" s="114">
        <v>19</v>
      </c>
      <c r="L75" s="116">
        <v>5.0264550264550261</v>
      </c>
    </row>
    <row r="76" spans="1:12" s="110" customFormat="1" ht="15" customHeight="1" x14ac:dyDescent="0.2">
      <c r="A76" s="120"/>
      <c r="B76" s="119"/>
      <c r="C76" s="258"/>
      <c r="D76" s="267" t="s">
        <v>199</v>
      </c>
      <c r="E76" s="113">
        <v>41.185185185185183</v>
      </c>
      <c r="F76" s="115">
        <v>278</v>
      </c>
      <c r="G76" s="114">
        <v>268</v>
      </c>
      <c r="H76" s="114">
        <v>271</v>
      </c>
      <c r="I76" s="114">
        <v>279</v>
      </c>
      <c r="J76" s="140">
        <v>263</v>
      </c>
      <c r="K76" s="114">
        <v>15</v>
      </c>
      <c r="L76" s="116">
        <v>5.7034220532319395</v>
      </c>
    </row>
    <row r="77" spans="1:12" s="110" customFormat="1" ht="15" customHeight="1" x14ac:dyDescent="0.2">
      <c r="A77" s="534"/>
      <c r="B77" s="119" t="s">
        <v>205</v>
      </c>
      <c r="C77" s="268"/>
      <c r="D77" s="182"/>
      <c r="E77" s="113">
        <v>8.1930787147576769</v>
      </c>
      <c r="F77" s="115">
        <v>8407</v>
      </c>
      <c r="G77" s="114">
        <v>8519</v>
      </c>
      <c r="H77" s="114">
        <v>8749</v>
      </c>
      <c r="I77" s="114">
        <v>8492</v>
      </c>
      <c r="J77" s="140">
        <v>8626</v>
      </c>
      <c r="K77" s="114">
        <v>-219</v>
      </c>
      <c r="L77" s="116">
        <v>-2.5388360769765823</v>
      </c>
    </row>
    <row r="78" spans="1:12" s="110" customFormat="1" ht="15" customHeight="1" x14ac:dyDescent="0.2">
      <c r="A78" s="120"/>
      <c r="B78" s="119"/>
      <c r="C78" s="268" t="s">
        <v>106</v>
      </c>
      <c r="D78" s="182"/>
      <c r="E78" s="113">
        <v>58.439395741643871</v>
      </c>
      <c r="F78" s="115">
        <v>4913</v>
      </c>
      <c r="G78" s="114">
        <v>4933</v>
      </c>
      <c r="H78" s="114">
        <v>5100</v>
      </c>
      <c r="I78" s="114">
        <v>4938</v>
      </c>
      <c r="J78" s="140">
        <v>4977</v>
      </c>
      <c r="K78" s="114">
        <v>-64</v>
      </c>
      <c r="L78" s="116">
        <v>-1.2859152099658429</v>
      </c>
    </row>
    <row r="79" spans="1:12" s="110" customFormat="1" ht="15" customHeight="1" x14ac:dyDescent="0.2">
      <c r="A79" s="123"/>
      <c r="B79" s="124"/>
      <c r="C79" s="260" t="s">
        <v>107</v>
      </c>
      <c r="D79" s="261"/>
      <c r="E79" s="125">
        <v>41.560604258356129</v>
      </c>
      <c r="F79" s="143">
        <v>3494</v>
      </c>
      <c r="G79" s="144">
        <v>3586</v>
      </c>
      <c r="H79" s="144">
        <v>3649</v>
      </c>
      <c r="I79" s="144">
        <v>3554</v>
      </c>
      <c r="J79" s="145">
        <v>3649</v>
      </c>
      <c r="K79" s="144">
        <v>-155</v>
      </c>
      <c r="L79" s="146">
        <v>-4.2477391066045493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102611</v>
      </c>
      <c r="E11" s="114">
        <v>103143</v>
      </c>
      <c r="F11" s="114">
        <v>104008</v>
      </c>
      <c r="G11" s="114">
        <v>102240</v>
      </c>
      <c r="H11" s="140">
        <v>102092</v>
      </c>
      <c r="I11" s="115">
        <v>519</v>
      </c>
      <c r="J11" s="116">
        <v>0.50836500411393648</v>
      </c>
    </row>
    <row r="12" spans="1:15" s="110" customFormat="1" ht="24.95" customHeight="1" x14ac:dyDescent="0.2">
      <c r="A12" s="193" t="s">
        <v>132</v>
      </c>
      <c r="B12" s="194" t="s">
        <v>133</v>
      </c>
      <c r="C12" s="113">
        <v>0.54964867314420485</v>
      </c>
      <c r="D12" s="115">
        <v>564</v>
      </c>
      <c r="E12" s="114">
        <v>545</v>
      </c>
      <c r="F12" s="114">
        <v>549</v>
      </c>
      <c r="G12" s="114">
        <v>544</v>
      </c>
      <c r="H12" s="140">
        <v>552</v>
      </c>
      <c r="I12" s="115">
        <v>12</v>
      </c>
      <c r="J12" s="116">
        <v>2.1739130434782608</v>
      </c>
    </row>
    <row r="13" spans="1:15" s="110" customFormat="1" ht="24.95" customHeight="1" x14ac:dyDescent="0.2">
      <c r="A13" s="193" t="s">
        <v>134</v>
      </c>
      <c r="B13" s="199" t="s">
        <v>214</v>
      </c>
      <c r="C13" s="113">
        <v>1.6937755211429575</v>
      </c>
      <c r="D13" s="115">
        <v>1738</v>
      </c>
      <c r="E13" s="114">
        <v>1715</v>
      </c>
      <c r="F13" s="114">
        <v>1742</v>
      </c>
      <c r="G13" s="114">
        <v>1680</v>
      </c>
      <c r="H13" s="140">
        <v>1670</v>
      </c>
      <c r="I13" s="115">
        <v>68</v>
      </c>
      <c r="J13" s="116">
        <v>4.0718562874251498</v>
      </c>
    </row>
    <row r="14" spans="1:15" s="287" customFormat="1" ht="24" customHeight="1" x14ac:dyDescent="0.2">
      <c r="A14" s="193" t="s">
        <v>215</v>
      </c>
      <c r="B14" s="199" t="s">
        <v>137</v>
      </c>
      <c r="C14" s="113">
        <v>30.578592938378925</v>
      </c>
      <c r="D14" s="115">
        <v>31377</v>
      </c>
      <c r="E14" s="114">
        <v>31963</v>
      </c>
      <c r="F14" s="114">
        <v>32546</v>
      </c>
      <c r="G14" s="114">
        <v>32406</v>
      </c>
      <c r="H14" s="140">
        <v>32376</v>
      </c>
      <c r="I14" s="115">
        <v>-999</v>
      </c>
      <c r="J14" s="116">
        <v>-3.0856189770200149</v>
      </c>
      <c r="K14" s="110"/>
      <c r="L14" s="110"/>
      <c r="M14" s="110"/>
      <c r="N14" s="110"/>
      <c r="O14" s="110"/>
    </row>
    <row r="15" spans="1:15" s="110" customFormat="1" ht="24.75" customHeight="1" x14ac:dyDescent="0.2">
      <c r="A15" s="193" t="s">
        <v>216</v>
      </c>
      <c r="B15" s="199" t="s">
        <v>217</v>
      </c>
      <c r="C15" s="113">
        <v>5.1281051739092298</v>
      </c>
      <c r="D15" s="115">
        <v>5262</v>
      </c>
      <c r="E15" s="114">
        <v>5260</v>
      </c>
      <c r="F15" s="114">
        <v>5396</v>
      </c>
      <c r="G15" s="114">
        <v>5501</v>
      </c>
      <c r="H15" s="140">
        <v>5434</v>
      </c>
      <c r="I15" s="115">
        <v>-172</v>
      </c>
      <c r="J15" s="116">
        <v>-3.1652557968347441</v>
      </c>
    </row>
    <row r="16" spans="1:15" s="287" customFormat="1" ht="24.95" customHeight="1" x14ac:dyDescent="0.2">
      <c r="A16" s="193" t="s">
        <v>218</v>
      </c>
      <c r="B16" s="199" t="s">
        <v>141</v>
      </c>
      <c r="C16" s="113">
        <v>19.882858562922102</v>
      </c>
      <c r="D16" s="115">
        <v>20402</v>
      </c>
      <c r="E16" s="114">
        <v>20932</v>
      </c>
      <c r="F16" s="114">
        <v>21286</v>
      </c>
      <c r="G16" s="114">
        <v>21114</v>
      </c>
      <c r="H16" s="140">
        <v>21195</v>
      </c>
      <c r="I16" s="115">
        <v>-793</v>
      </c>
      <c r="J16" s="116">
        <v>-3.7414484548242508</v>
      </c>
      <c r="K16" s="110"/>
      <c r="L16" s="110"/>
      <c r="M16" s="110"/>
      <c r="N16" s="110"/>
      <c r="O16" s="110"/>
    </row>
    <row r="17" spans="1:15" s="110" customFormat="1" ht="24.95" customHeight="1" x14ac:dyDescent="0.2">
      <c r="A17" s="193" t="s">
        <v>219</v>
      </c>
      <c r="B17" s="199" t="s">
        <v>220</v>
      </c>
      <c r="C17" s="113">
        <v>5.5676292015475921</v>
      </c>
      <c r="D17" s="115">
        <v>5713</v>
      </c>
      <c r="E17" s="114">
        <v>5771</v>
      </c>
      <c r="F17" s="114">
        <v>5864</v>
      </c>
      <c r="G17" s="114">
        <v>5791</v>
      </c>
      <c r="H17" s="140">
        <v>5747</v>
      </c>
      <c r="I17" s="115">
        <v>-34</v>
      </c>
      <c r="J17" s="116">
        <v>-0.59161301548634071</v>
      </c>
    </row>
    <row r="18" spans="1:15" s="287" customFormat="1" ht="24.95" customHeight="1" x14ac:dyDescent="0.2">
      <c r="A18" s="201" t="s">
        <v>144</v>
      </c>
      <c r="B18" s="202" t="s">
        <v>145</v>
      </c>
      <c r="C18" s="113">
        <v>7.2730993753106388</v>
      </c>
      <c r="D18" s="115">
        <v>7463</v>
      </c>
      <c r="E18" s="114">
        <v>7324</v>
      </c>
      <c r="F18" s="114">
        <v>7525</v>
      </c>
      <c r="G18" s="114">
        <v>7245</v>
      </c>
      <c r="H18" s="140">
        <v>7128</v>
      </c>
      <c r="I18" s="115">
        <v>335</v>
      </c>
      <c r="J18" s="116">
        <v>4.6997755331088662</v>
      </c>
      <c r="K18" s="110"/>
      <c r="L18" s="110"/>
      <c r="M18" s="110"/>
      <c r="N18" s="110"/>
      <c r="O18" s="110"/>
    </row>
    <row r="19" spans="1:15" s="110" customFormat="1" ht="24.95" customHeight="1" x14ac:dyDescent="0.2">
      <c r="A19" s="193" t="s">
        <v>146</v>
      </c>
      <c r="B19" s="199" t="s">
        <v>147</v>
      </c>
      <c r="C19" s="113">
        <v>13.616473867324165</v>
      </c>
      <c r="D19" s="115">
        <v>13972</v>
      </c>
      <c r="E19" s="114">
        <v>13971</v>
      </c>
      <c r="F19" s="114">
        <v>14014</v>
      </c>
      <c r="G19" s="114">
        <v>13697</v>
      </c>
      <c r="H19" s="140">
        <v>13725</v>
      </c>
      <c r="I19" s="115">
        <v>247</v>
      </c>
      <c r="J19" s="116">
        <v>1.7996357012750455</v>
      </c>
    </row>
    <row r="20" spans="1:15" s="287" customFormat="1" ht="24.95" customHeight="1" x14ac:dyDescent="0.2">
      <c r="A20" s="193" t="s">
        <v>148</v>
      </c>
      <c r="B20" s="199" t="s">
        <v>149</v>
      </c>
      <c r="C20" s="113">
        <v>4.4166804728537876</v>
      </c>
      <c r="D20" s="115">
        <v>4532</v>
      </c>
      <c r="E20" s="114">
        <v>4660</v>
      </c>
      <c r="F20" s="114">
        <v>4714</v>
      </c>
      <c r="G20" s="114">
        <v>4714</v>
      </c>
      <c r="H20" s="140">
        <v>4864</v>
      </c>
      <c r="I20" s="115">
        <v>-332</v>
      </c>
      <c r="J20" s="116">
        <v>-6.8256578947368425</v>
      </c>
      <c r="K20" s="110"/>
      <c r="L20" s="110"/>
      <c r="M20" s="110"/>
      <c r="N20" s="110"/>
      <c r="O20" s="110"/>
    </row>
    <row r="21" spans="1:15" s="110" customFormat="1" ht="24.95" customHeight="1" x14ac:dyDescent="0.2">
      <c r="A21" s="201" t="s">
        <v>150</v>
      </c>
      <c r="B21" s="202" t="s">
        <v>151</v>
      </c>
      <c r="C21" s="113">
        <v>1.8175439280389043</v>
      </c>
      <c r="D21" s="115">
        <v>1865</v>
      </c>
      <c r="E21" s="114">
        <v>1908</v>
      </c>
      <c r="F21" s="114">
        <v>1955</v>
      </c>
      <c r="G21" s="114">
        <v>1960</v>
      </c>
      <c r="H21" s="140">
        <v>1867</v>
      </c>
      <c r="I21" s="115">
        <v>-2</v>
      </c>
      <c r="J21" s="116">
        <v>-0.10712372790573112</v>
      </c>
    </row>
    <row r="22" spans="1:15" s="110" customFormat="1" ht="24.95" customHeight="1" x14ac:dyDescent="0.2">
      <c r="A22" s="201" t="s">
        <v>152</v>
      </c>
      <c r="B22" s="199" t="s">
        <v>153</v>
      </c>
      <c r="C22" s="113">
        <v>0.87027706581165765</v>
      </c>
      <c r="D22" s="115">
        <v>893</v>
      </c>
      <c r="E22" s="114">
        <v>882</v>
      </c>
      <c r="F22" s="114">
        <v>884</v>
      </c>
      <c r="G22" s="114">
        <v>896</v>
      </c>
      <c r="H22" s="140">
        <v>890</v>
      </c>
      <c r="I22" s="115">
        <v>3</v>
      </c>
      <c r="J22" s="116">
        <v>0.33707865168539325</v>
      </c>
    </row>
    <row r="23" spans="1:15" s="110" customFormat="1" ht="24.95" customHeight="1" x14ac:dyDescent="0.2">
      <c r="A23" s="193" t="s">
        <v>154</v>
      </c>
      <c r="B23" s="199" t="s">
        <v>155</v>
      </c>
      <c r="C23" s="113">
        <v>1.7210630439231662</v>
      </c>
      <c r="D23" s="115">
        <v>1766</v>
      </c>
      <c r="E23" s="114">
        <v>1789</v>
      </c>
      <c r="F23" s="114">
        <v>1839</v>
      </c>
      <c r="G23" s="114">
        <v>1769</v>
      </c>
      <c r="H23" s="140">
        <v>1796</v>
      </c>
      <c r="I23" s="115">
        <v>-30</v>
      </c>
      <c r="J23" s="116">
        <v>-1.6703786191536749</v>
      </c>
    </row>
    <row r="24" spans="1:15" s="110" customFormat="1" ht="24.95" customHeight="1" x14ac:dyDescent="0.2">
      <c r="A24" s="193" t="s">
        <v>156</v>
      </c>
      <c r="B24" s="199" t="s">
        <v>221</v>
      </c>
      <c r="C24" s="113">
        <v>4.2061767256921776</v>
      </c>
      <c r="D24" s="115">
        <v>4316</v>
      </c>
      <c r="E24" s="114">
        <v>4347</v>
      </c>
      <c r="F24" s="114">
        <v>4344</v>
      </c>
      <c r="G24" s="114">
        <v>4295</v>
      </c>
      <c r="H24" s="140">
        <v>4010</v>
      </c>
      <c r="I24" s="115">
        <v>306</v>
      </c>
      <c r="J24" s="116">
        <v>7.6309226932668333</v>
      </c>
    </row>
    <row r="25" spans="1:15" s="110" customFormat="1" ht="24.95" customHeight="1" x14ac:dyDescent="0.2">
      <c r="A25" s="193" t="s">
        <v>222</v>
      </c>
      <c r="B25" s="204" t="s">
        <v>159</v>
      </c>
      <c r="C25" s="113">
        <v>4.0307569363908353</v>
      </c>
      <c r="D25" s="115">
        <v>4136</v>
      </c>
      <c r="E25" s="114">
        <v>4092</v>
      </c>
      <c r="F25" s="114">
        <v>4187</v>
      </c>
      <c r="G25" s="114">
        <v>4086</v>
      </c>
      <c r="H25" s="140">
        <v>4012</v>
      </c>
      <c r="I25" s="115">
        <v>124</v>
      </c>
      <c r="J25" s="116">
        <v>3.0907278165503489</v>
      </c>
    </row>
    <row r="26" spans="1:15" s="110" customFormat="1" ht="24.95" customHeight="1" x14ac:dyDescent="0.2">
      <c r="A26" s="201">
        <v>782.78300000000002</v>
      </c>
      <c r="B26" s="203" t="s">
        <v>160</v>
      </c>
      <c r="C26" s="113">
        <v>1.2211166444143415</v>
      </c>
      <c r="D26" s="115">
        <v>1253</v>
      </c>
      <c r="E26" s="114">
        <v>1239</v>
      </c>
      <c r="F26" s="114">
        <v>1111</v>
      </c>
      <c r="G26" s="114">
        <v>1123</v>
      </c>
      <c r="H26" s="140">
        <v>1183</v>
      </c>
      <c r="I26" s="115">
        <v>70</v>
      </c>
      <c r="J26" s="116">
        <v>5.9171597633136095</v>
      </c>
    </row>
    <row r="27" spans="1:15" s="110" customFormat="1" ht="24.95" customHeight="1" x14ac:dyDescent="0.2">
      <c r="A27" s="193" t="s">
        <v>161</v>
      </c>
      <c r="B27" s="199" t="s">
        <v>223</v>
      </c>
      <c r="C27" s="113">
        <v>4.9195505355176348</v>
      </c>
      <c r="D27" s="115">
        <v>5048</v>
      </c>
      <c r="E27" s="114">
        <v>5065</v>
      </c>
      <c r="F27" s="114">
        <v>5041</v>
      </c>
      <c r="G27" s="114">
        <v>4969</v>
      </c>
      <c r="H27" s="140">
        <v>4978</v>
      </c>
      <c r="I27" s="115">
        <v>70</v>
      </c>
      <c r="J27" s="116">
        <v>1.4061872237846524</v>
      </c>
    </row>
    <row r="28" spans="1:15" s="110" customFormat="1" ht="24.95" customHeight="1" x14ac:dyDescent="0.2">
      <c r="A28" s="193" t="s">
        <v>163</v>
      </c>
      <c r="B28" s="199" t="s">
        <v>164</v>
      </c>
      <c r="C28" s="113">
        <v>3.338823323035542</v>
      </c>
      <c r="D28" s="115">
        <v>3426</v>
      </c>
      <c r="E28" s="114">
        <v>3369</v>
      </c>
      <c r="F28" s="114">
        <v>3370</v>
      </c>
      <c r="G28" s="114">
        <v>3245</v>
      </c>
      <c r="H28" s="140">
        <v>3282</v>
      </c>
      <c r="I28" s="115">
        <v>144</v>
      </c>
      <c r="J28" s="116">
        <v>4.3875685557586834</v>
      </c>
    </row>
    <row r="29" spans="1:15" s="110" customFormat="1" ht="24.95" customHeight="1" x14ac:dyDescent="0.2">
      <c r="A29" s="193">
        <v>86</v>
      </c>
      <c r="B29" s="199" t="s">
        <v>165</v>
      </c>
      <c r="C29" s="113">
        <v>7.8169007221447995</v>
      </c>
      <c r="D29" s="115">
        <v>8021</v>
      </c>
      <c r="E29" s="114">
        <v>8012</v>
      </c>
      <c r="F29" s="114">
        <v>7995</v>
      </c>
      <c r="G29" s="114">
        <v>7855</v>
      </c>
      <c r="H29" s="140">
        <v>7773</v>
      </c>
      <c r="I29" s="115">
        <v>248</v>
      </c>
      <c r="J29" s="116">
        <v>3.1905313263862087</v>
      </c>
    </row>
    <row r="30" spans="1:15" s="110" customFormat="1" ht="24.95" customHeight="1" x14ac:dyDescent="0.2">
      <c r="A30" s="193">
        <v>87.88</v>
      </c>
      <c r="B30" s="204" t="s">
        <v>166</v>
      </c>
      <c r="C30" s="113">
        <v>8.7047197668865905</v>
      </c>
      <c r="D30" s="115">
        <v>8932</v>
      </c>
      <c r="E30" s="114">
        <v>8880</v>
      </c>
      <c r="F30" s="114">
        <v>8859</v>
      </c>
      <c r="G30" s="114">
        <v>8522</v>
      </c>
      <c r="H30" s="140">
        <v>8741</v>
      </c>
      <c r="I30" s="115">
        <v>191</v>
      </c>
      <c r="J30" s="116">
        <v>2.1851046790985014</v>
      </c>
    </row>
    <row r="31" spans="1:15" s="110" customFormat="1" ht="24.95" customHeight="1" x14ac:dyDescent="0.2">
      <c r="A31" s="193" t="s">
        <v>167</v>
      </c>
      <c r="B31" s="199" t="s">
        <v>168</v>
      </c>
      <c r="C31" s="113">
        <v>3.2248004599896696</v>
      </c>
      <c r="D31" s="115">
        <v>3309</v>
      </c>
      <c r="E31" s="114">
        <v>3382</v>
      </c>
      <c r="F31" s="114">
        <v>3333</v>
      </c>
      <c r="G31" s="114">
        <v>3234</v>
      </c>
      <c r="H31" s="140">
        <v>3245</v>
      </c>
      <c r="I31" s="115">
        <v>64</v>
      </c>
      <c r="J31" s="116">
        <v>1.9722650231124808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0.54964867314420485</v>
      </c>
      <c r="D34" s="115">
        <v>564</v>
      </c>
      <c r="E34" s="114">
        <v>545</v>
      </c>
      <c r="F34" s="114">
        <v>549</v>
      </c>
      <c r="G34" s="114">
        <v>544</v>
      </c>
      <c r="H34" s="140">
        <v>552</v>
      </c>
      <c r="I34" s="115">
        <v>12</v>
      </c>
      <c r="J34" s="116">
        <v>2.1739130434782608</v>
      </c>
    </row>
    <row r="35" spans="1:10" s="110" customFormat="1" ht="24.95" customHeight="1" x14ac:dyDescent="0.2">
      <c r="A35" s="292" t="s">
        <v>171</v>
      </c>
      <c r="B35" s="293" t="s">
        <v>172</v>
      </c>
      <c r="C35" s="113">
        <v>39.545467834832522</v>
      </c>
      <c r="D35" s="115">
        <v>40578</v>
      </c>
      <c r="E35" s="114">
        <v>41002</v>
      </c>
      <c r="F35" s="114">
        <v>41813</v>
      </c>
      <c r="G35" s="114">
        <v>41331</v>
      </c>
      <c r="H35" s="140">
        <v>41174</v>
      </c>
      <c r="I35" s="115">
        <v>-596</v>
      </c>
      <c r="J35" s="116">
        <v>-1.4475154223539126</v>
      </c>
    </row>
    <row r="36" spans="1:10" s="110" customFormat="1" ht="24.95" customHeight="1" x14ac:dyDescent="0.2">
      <c r="A36" s="294" t="s">
        <v>173</v>
      </c>
      <c r="B36" s="295" t="s">
        <v>174</v>
      </c>
      <c r="C36" s="125">
        <v>59.904883492023274</v>
      </c>
      <c r="D36" s="143">
        <v>61469</v>
      </c>
      <c r="E36" s="144">
        <v>61596</v>
      </c>
      <c r="F36" s="144">
        <v>61646</v>
      </c>
      <c r="G36" s="144">
        <v>60365</v>
      </c>
      <c r="H36" s="145">
        <v>60366</v>
      </c>
      <c r="I36" s="143">
        <v>1103</v>
      </c>
      <c r="J36" s="146">
        <v>1.8271874896464897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2020-09-28T08:21:39Z</dcterms:created>
  <dcterms:modified xsi:type="dcterms:W3CDTF">2020-09-28T10:33:55Z</dcterms:modified>
</cp:coreProperties>
</file>