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c r="G75" i="24"/>
  <c r="F75" i="24"/>
  <c r="E75" i="24"/>
  <c r="L74" i="24"/>
  <c r="H74" i="24" s="1"/>
  <c r="J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s="1"/>
  <c r="G68" i="24"/>
  <c r="F68" i="24"/>
  <c r="E68" i="24"/>
  <c r="L67" i="24"/>
  <c r="H67" i="24" s="1"/>
  <c r="J67" i="24"/>
  <c r="G67" i="24"/>
  <c r="F67" i="24"/>
  <c r="E67" i="24"/>
  <c r="L66" i="24"/>
  <c r="H66" i="24" s="1"/>
  <c r="J66" i="24" s="1"/>
  <c r="G66" i="24"/>
  <c r="F66" i="24"/>
  <c r="E66" i="24"/>
  <c r="L65" i="24"/>
  <c r="H65" i="24" s="1"/>
  <c r="J65" i="24" s="1"/>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c r="G59" i="24"/>
  <c r="F59" i="24"/>
  <c r="E59" i="24"/>
  <c r="L58" i="24"/>
  <c r="H58" i="24" s="1"/>
  <c r="J58" i="24" s="1"/>
  <c r="G58" i="24"/>
  <c r="F58" i="24"/>
  <c r="E58" i="24"/>
  <c r="L57" i="24"/>
  <c r="H57" i="24" s="1"/>
  <c r="J57" i="24" s="1"/>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c r="G51" i="24"/>
  <c r="F51" i="24"/>
  <c r="E51" i="24"/>
  <c r="M44" i="24"/>
  <c r="L44" i="24"/>
  <c r="I44" i="24"/>
  <c r="G44" i="24"/>
  <c r="E44" i="24"/>
  <c r="C44" i="24"/>
  <c r="B44" i="24"/>
  <c r="D44" i="24" s="1"/>
  <c r="K43" i="24"/>
  <c r="H43" i="24"/>
  <c r="F43" i="24"/>
  <c r="C43" i="24"/>
  <c r="B43" i="24"/>
  <c r="D43" i="24" s="1"/>
  <c r="M42" i="24"/>
  <c r="L42" i="24"/>
  <c r="J42" i="24"/>
  <c r="I42" i="24"/>
  <c r="G42" i="24"/>
  <c r="E42" i="24"/>
  <c r="C42" i="24"/>
  <c r="B42" i="24"/>
  <c r="M41" i="24"/>
  <c r="K41" i="24"/>
  <c r="H41" i="24"/>
  <c r="F41" i="24"/>
  <c r="E41" i="24"/>
  <c r="C41" i="24"/>
  <c r="B41" i="24"/>
  <c r="D41" i="24" s="1"/>
  <c r="M40" i="24"/>
  <c r="L40" i="24"/>
  <c r="I40" i="24"/>
  <c r="G40" i="24"/>
  <c r="E40" i="24"/>
  <c r="C40" i="24"/>
  <c r="B40" i="24"/>
  <c r="M36" i="24"/>
  <c r="L36" i="24"/>
  <c r="K36" i="24"/>
  <c r="J36" i="24"/>
  <c r="I36" i="24"/>
  <c r="H36" i="24"/>
  <c r="G36" i="24"/>
  <c r="F36" i="24"/>
  <c r="E36" i="24"/>
  <c r="D36" i="24"/>
  <c r="K57" i="15"/>
  <c r="L57" i="15" s="1"/>
  <c r="C38" i="24"/>
  <c r="I38" i="24" s="1"/>
  <c r="C37" i="24"/>
  <c r="C35" i="24"/>
  <c r="C34" i="24"/>
  <c r="M34" i="24" s="1"/>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9" i="24" l="1"/>
  <c r="J9" i="24"/>
  <c r="H9" i="24"/>
  <c r="K9" i="24"/>
  <c r="D9" i="24"/>
  <c r="F7" i="24"/>
  <c r="J7" i="24"/>
  <c r="H7" i="24"/>
  <c r="D7" i="24"/>
  <c r="K7" i="24"/>
  <c r="F23" i="24"/>
  <c r="J23" i="24"/>
  <c r="H23" i="24"/>
  <c r="D23" i="24"/>
  <c r="K23" i="24"/>
  <c r="M7" i="24"/>
  <c r="E7" i="24"/>
  <c r="G7" i="24"/>
  <c r="L7" i="24"/>
  <c r="I7" i="24"/>
  <c r="I8" i="24"/>
  <c r="L8" i="24"/>
  <c r="G8" i="24"/>
  <c r="E8" i="24"/>
  <c r="M8" i="24"/>
  <c r="C14" i="24"/>
  <c r="C6" i="24"/>
  <c r="I24" i="24"/>
  <c r="L24" i="24"/>
  <c r="M24" i="24"/>
  <c r="G24" i="24"/>
  <c r="E24" i="24"/>
  <c r="I30" i="24"/>
  <c r="L30" i="24"/>
  <c r="G30" i="24"/>
  <c r="E30" i="24"/>
  <c r="M30" i="24"/>
  <c r="B14" i="24"/>
  <c r="B6" i="24"/>
  <c r="F17" i="24"/>
  <c r="J17" i="24"/>
  <c r="H17" i="24"/>
  <c r="K17" i="24"/>
  <c r="D17" i="24"/>
  <c r="F27" i="24"/>
  <c r="J27" i="24"/>
  <c r="H27" i="24"/>
  <c r="K27" i="24"/>
  <c r="D27" i="24"/>
  <c r="K30" i="24"/>
  <c r="J30" i="24"/>
  <c r="F30" i="24"/>
  <c r="D30" i="24"/>
  <c r="H30" i="24"/>
  <c r="F33" i="24"/>
  <c r="J33" i="24"/>
  <c r="H33" i="24"/>
  <c r="K33" i="24"/>
  <c r="D33" i="24"/>
  <c r="M9" i="24"/>
  <c r="E9" i="24"/>
  <c r="L9" i="24"/>
  <c r="I9" i="24"/>
  <c r="G9" i="24"/>
  <c r="G27" i="24"/>
  <c r="M27" i="24"/>
  <c r="E27" i="24"/>
  <c r="L27" i="24"/>
  <c r="I27" i="24"/>
  <c r="F21" i="24"/>
  <c r="J21" i="24"/>
  <c r="H21" i="24"/>
  <c r="D21" i="24"/>
  <c r="K21" i="24"/>
  <c r="K24" i="24"/>
  <c r="J24" i="24"/>
  <c r="F24" i="24"/>
  <c r="D24" i="24"/>
  <c r="H24" i="24"/>
  <c r="D38" i="24"/>
  <c r="K38" i="24"/>
  <c r="H38" i="24"/>
  <c r="F38" i="24"/>
  <c r="J38" i="24"/>
  <c r="M15" i="24"/>
  <c r="E15" i="24"/>
  <c r="G15" i="24"/>
  <c r="L15" i="24"/>
  <c r="I15" i="24"/>
  <c r="I18" i="24"/>
  <c r="L18" i="24"/>
  <c r="M18" i="24"/>
  <c r="G18" i="24"/>
  <c r="E18" i="24"/>
  <c r="G21" i="24"/>
  <c r="M21" i="24"/>
  <c r="E21" i="24"/>
  <c r="I21" i="24"/>
  <c r="L21" i="24"/>
  <c r="G31" i="24"/>
  <c r="M31" i="24"/>
  <c r="E31" i="24"/>
  <c r="L31" i="24"/>
  <c r="I31" i="24"/>
  <c r="K18" i="24"/>
  <c r="J18" i="24"/>
  <c r="F18" i="24"/>
  <c r="D18" i="24"/>
  <c r="H18" i="24"/>
  <c r="K28" i="24"/>
  <c r="J28" i="24"/>
  <c r="F28" i="24"/>
  <c r="D28" i="24"/>
  <c r="H28" i="24"/>
  <c r="K34" i="24"/>
  <c r="J34" i="24"/>
  <c r="F34" i="24"/>
  <c r="D34" i="24"/>
  <c r="H34" i="24"/>
  <c r="G25" i="24"/>
  <c r="M25" i="24"/>
  <c r="E25" i="24"/>
  <c r="L25" i="24"/>
  <c r="I25" i="24"/>
  <c r="I28" i="24"/>
  <c r="L28" i="24"/>
  <c r="G28" i="24"/>
  <c r="E28" i="24"/>
  <c r="M28" i="24"/>
  <c r="F15" i="24"/>
  <c r="J15" i="24"/>
  <c r="H15" i="24"/>
  <c r="D15" i="24"/>
  <c r="K15" i="24"/>
  <c r="F31" i="24"/>
  <c r="J31" i="24"/>
  <c r="H31" i="24"/>
  <c r="K31" i="24"/>
  <c r="D31" i="24"/>
  <c r="I16" i="24"/>
  <c r="L16" i="24"/>
  <c r="G16" i="24"/>
  <c r="E16" i="24"/>
  <c r="M16" i="24"/>
  <c r="I22" i="24"/>
  <c r="L22" i="24"/>
  <c r="M22" i="24"/>
  <c r="G22" i="24"/>
  <c r="E22" i="24"/>
  <c r="I32" i="24"/>
  <c r="L32" i="24"/>
  <c r="E32" i="24"/>
  <c r="M32" i="24"/>
  <c r="G32" i="24"/>
  <c r="C45" i="24"/>
  <c r="C39" i="24"/>
  <c r="F19" i="24"/>
  <c r="J19" i="24"/>
  <c r="H19" i="24"/>
  <c r="K19" i="24"/>
  <c r="D19" i="24"/>
  <c r="K22" i="24"/>
  <c r="J22" i="24"/>
  <c r="F22" i="24"/>
  <c r="D22" i="24"/>
  <c r="H22" i="24"/>
  <c r="F25" i="24"/>
  <c r="J25" i="24"/>
  <c r="H25" i="24"/>
  <c r="K25" i="24"/>
  <c r="D25" i="24"/>
  <c r="F35" i="24"/>
  <c r="J35" i="24"/>
  <c r="H35" i="24"/>
  <c r="K35" i="24"/>
  <c r="D35" i="24"/>
  <c r="B45" i="24"/>
  <c r="B39" i="24"/>
  <c r="G19" i="24"/>
  <c r="M19" i="24"/>
  <c r="E19" i="24"/>
  <c r="I19" i="24"/>
  <c r="L19" i="24"/>
  <c r="G35" i="24"/>
  <c r="M35" i="24"/>
  <c r="E35" i="24"/>
  <c r="I35" i="24"/>
  <c r="L35" i="24"/>
  <c r="J8" i="24"/>
  <c r="F8" i="24"/>
  <c r="D8" i="24"/>
  <c r="K8" i="24"/>
  <c r="H8" i="24"/>
  <c r="J16" i="24"/>
  <c r="F16" i="24"/>
  <c r="D16" i="24"/>
  <c r="K16" i="24"/>
  <c r="H16" i="24"/>
  <c r="F29" i="24"/>
  <c r="J29" i="24"/>
  <c r="H29" i="24"/>
  <c r="K29" i="24"/>
  <c r="D29" i="24"/>
  <c r="K32" i="24"/>
  <c r="J32" i="24"/>
  <c r="F32" i="24"/>
  <c r="D32" i="24"/>
  <c r="H32" i="24"/>
  <c r="G23" i="24"/>
  <c r="M23" i="24"/>
  <c r="E23" i="24"/>
  <c r="L23" i="24"/>
  <c r="I23" i="24"/>
  <c r="G29" i="24"/>
  <c r="M29" i="24"/>
  <c r="E29" i="24"/>
  <c r="L29" i="24"/>
  <c r="I29" i="24"/>
  <c r="K20" i="24"/>
  <c r="J20" i="24"/>
  <c r="F20" i="24"/>
  <c r="D20" i="24"/>
  <c r="H20" i="24"/>
  <c r="K26" i="24"/>
  <c r="J26" i="24"/>
  <c r="F26" i="24"/>
  <c r="D26" i="24"/>
  <c r="H26" i="24"/>
  <c r="H37" i="24"/>
  <c r="D37" i="24"/>
  <c r="J37" i="24"/>
  <c r="K37" i="24"/>
  <c r="F37" i="24"/>
  <c r="M17" i="24"/>
  <c r="E17" i="24"/>
  <c r="L17" i="24"/>
  <c r="I17" i="24"/>
  <c r="G17" i="24"/>
  <c r="I20" i="24"/>
  <c r="L20" i="24"/>
  <c r="M20" i="24"/>
  <c r="G20" i="24"/>
  <c r="E20" i="24"/>
  <c r="G33" i="24"/>
  <c r="M33" i="24"/>
  <c r="E33" i="24"/>
  <c r="L33" i="24"/>
  <c r="I33" i="24"/>
  <c r="I37" i="24"/>
  <c r="G37" i="24"/>
  <c r="L37" i="24"/>
  <c r="M37" i="24"/>
  <c r="E37" i="24"/>
  <c r="E34" i="24"/>
  <c r="D42" i="24"/>
  <c r="K42" i="24"/>
  <c r="H42" i="24"/>
  <c r="F42" i="24"/>
  <c r="K53" i="24"/>
  <c r="I53" i="24"/>
  <c r="K61" i="24"/>
  <c r="I61" i="24"/>
  <c r="K69" i="24"/>
  <c r="I69" i="24"/>
  <c r="G34" i="24"/>
  <c r="G38" i="24"/>
  <c r="D40" i="24"/>
  <c r="K40" i="24"/>
  <c r="H40" i="24"/>
  <c r="F40" i="24"/>
  <c r="I43" i="24"/>
  <c r="G43" i="24"/>
  <c r="L43" i="24"/>
  <c r="K58" i="24"/>
  <c r="I58" i="24"/>
  <c r="K66" i="24"/>
  <c r="I66" i="24"/>
  <c r="K74" i="24"/>
  <c r="I74" i="24"/>
  <c r="I41" i="24"/>
  <c r="G41" i="24"/>
  <c r="L41" i="24"/>
  <c r="E43" i="24"/>
  <c r="K55" i="24"/>
  <c r="I55" i="24"/>
  <c r="K63" i="24"/>
  <c r="I63" i="24"/>
  <c r="K71" i="24"/>
  <c r="I71" i="24"/>
  <c r="K52" i="24"/>
  <c r="I52" i="24"/>
  <c r="K60" i="24"/>
  <c r="I60" i="24"/>
  <c r="K68" i="24"/>
  <c r="I68" i="24"/>
  <c r="I26" i="24"/>
  <c r="L26" i="24"/>
  <c r="I34" i="24"/>
  <c r="L34" i="24"/>
  <c r="E26" i="24"/>
  <c r="K57" i="24"/>
  <c r="I57" i="24"/>
  <c r="K65" i="24"/>
  <c r="I65" i="24"/>
  <c r="K73" i="24"/>
  <c r="I73" i="24"/>
  <c r="M38" i="24"/>
  <c r="E38" i="24"/>
  <c r="L38" i="24"/>
  <c r="G26" i="24"/>
  <c r="K54" i="24"/>
  <c r="I54" i="24"/>
  <c r="K62" i="24"/>
  <c r="I62" i="24"/>
  <c r="K70" i="24"/>
  <c r="I70" i="24"/>
  <c r="J77" i="24"/>
  <c r="J40" i="24"/>
  <c r="M43" i="24"/>
  <c r="K51" i="24"/>
  <c r="I51" i="24"/>
  <c r="K59" i="24"/>
  <c r="I59" i="24"/>
  <c r="K67" i="24"/>
  <c r="I67" i="24"/>
  <c r="K75" i="24"/>
  <c r="I75" i="24"/>
  <c r="I77" i="24" s="1"/>
  <c r="M26" i="24"/>
  <c r="K56" i="24"/>
  <c r="I56" i="24"/>
  <c r="K64" i="24"/>
  <c r="I64" i="24"/>
  <c r="K72" i="24"/>
  <c r="I72" i="24"/>
  <c r="J41" i="24"/>
  <c r="J43" i="24"/>
  <c r="F44" i="24"/>
  <c r="H44" i="24"/>
  <c r="J44" i="24"/>
  <c r="K44" i="24"/>
  <c r="I45" i="24" l="1"/>
  <c r="G45" i="24"/>
  <c r="L45" i="24"/>
  <c r="E45" i="24"/>
  <c r="M45" i="24"/>
  <c r="I79" i="24"/>
  <c r="K77" i="24"/>
  <c r="J14" i="24"/>
  <c r="F14" i="24"/>
  <c r="D14" i="24"/>
  <c r="K14" i="24"/>
  <c r="H14" i="24"/>
  <c r="J79" i="24"/>
  <c r="J78" i="24"/>
  <c r="J6" i="24"/>
  <c r="F6" i="24"/>
  <c r="D6" i="24"/>
  <c r="K6" i="24"/>
  <c r="H6" i="24"/>
  <c r="I39" i="24"/>
  <c r="G39" i="24"/>
  <c r="L39" i="24"/>
  <c r="E39" i="24"/>
  <c r="M39" i="24"/>
  <c r="I6" i="24"/>
  <c r="L6" i="24"/>
  <c r="M6" i="24"/>
  <c r="G6" i="24"/>
  <c r="E6" i="24"/>
  <c r="H39" i="24"/>
  <c r="D39" i="24"/>
  <c r="J39" i="24"/>
  <c r="K39" i="24"/>
  <c r="F39" i="24"/>
  <c r="I14" i="24"/>
  <c r="L14" i="24"/>
  <c r="M14" i="24"/>
  <c r="G14" i="24"/>
  <c r="E14" i="24"/>
  <c r="H45" i="24"/>
  <c r="F45" i="24"/>
  <c r="D45" i="24"/>
  <c r="J45" i="24"/>
  <c r="K45" i="24"/>
  <c r="K79" i="24" l="1"/>
  <c r="K78" i="24"/>
  <c r="I78" i="24"/>
  <c r="I83" i="24" l="1"/>
  <c r="I82" i="24"/>
  <c r="I81" i="24"/>
</calcChain>
</file>

<file path=xl/sharedStrings.xml><?xml version="1.0" encoding="utf-8"?>
<sst xmlns="http://schemas.openxmlformats.org/spreadsheetml/2006/main" count="1660" uniqueCount="523">
  <si>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</si>
  <si>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</si>
  <si>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</si>
  <si>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</si>
  <si>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</si>
  <si>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</si>
  <si>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</si>
  <si>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</si>
  <si>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</si>
  <si>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</si>
  <si>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</si>
  <si>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</si>
  <si>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</si>
  <si>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Saarland (555)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</si>
  <si>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</si>
  <si>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</si>
  <si>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</si>
  <si>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</si>
  <si>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</si>
  <si>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</si>
  <si>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</si>
  <si>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</si>
  <si>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</si>
  <si>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</si>
  <si>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</si>
  <si>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</si>
  <si>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</si>
  <si>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</si>
  <si>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</si>
  <si>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</si>
  <si>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</si>
  <si>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</si>
  <si>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</si>
  <si>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</si>
  <si>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</si>
  <si>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</si>
  <si>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</si>
  <si>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</si>
  <si>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</si>
  <si>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</si>
  <si>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</si>
  <si>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</si>
  <si>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</si>
  <si>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</si>
  <si>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</si>
  <si>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</si>
  <si>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</si>
  <si>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</si>
  <si>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</si>
  <si>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</si>
  <si>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</si>
  <si>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</si>
  <si>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</si>
  <si>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</si>
  <si>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</si>
  <si>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</si>
  <si>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</si>
  <si>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</si>
  <si>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</si>
  <si>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</si>
  <si>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</si>
  <si>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</si>
  <si>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</si>
  <si>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</si>
  <si>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</si>
  <si>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</si>
  <si>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</si>
  <si>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</si>
  <si>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</si>
  <si>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</si>
  <si>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</si>
  <si>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</si>
  <si>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</si>
  <si>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</si>
  <si>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</si>
  <si>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</si>
  <si>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</si>
  <si>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</si>
  <si>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</si>
  <si>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</si>
  <si>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</si>
  <si>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</si>
  <si>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</si>
  <si>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</si>
  <si>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</si>
  <si>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</si>
  <si>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</si>
  <si>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</si>
  <si>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</si>
  <si>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</si>
  <si>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</si>
  <si>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</si>
  <si>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Saarland (555);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</si>
  <si>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</si>
  <si>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</si>
  <si>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</si>
  <si>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</si>
  <si>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</si>
  <si>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</si>
  <si>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</si>
  <si>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</si>
  <si>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</si>
  <si>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</si>
  <si>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</si>
  <si>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</si>
  <si>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</si>
  <si>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</si>
  <si>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</si>
  <si>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</si>
  <si>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</si>
  <si>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</si>
  <si>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</si>
  <si>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</si>
  <si>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</si>
  <si>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</si>
  <si>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</si>
  <si>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</si>
  <si>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</si>
  <si>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</si>
  <si>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</si>
  <si>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</si>
  <si>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</si>
  <si>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</si>
  <si>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</si>
  <si>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</si>
  <si>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</si>
  <si>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</si>
  <si>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</si>
  <si>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</si>
  <si>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Rheinland-Pfalz/Saarland</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</si>
  <si>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</si>
  <si>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</si>
  <si>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</si>
  <si>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</si>
  <si>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</si>
  <si>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</si>
  <si>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</si>
  <si>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</si>
  <si>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</si>
  <si>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</si>
  <si>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</si>
  <si>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</si>
  <si>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</si>
  <si>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</si>
  <si>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</si>
  <si>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</si>
  <si>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</si>
  <si>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</si>
  <si>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</si>
  <si>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</si>
  <si>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</si>
  <si>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</si>
  <si>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</si>
  <si>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</si>
  <si>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</si>
  <si>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</si>
  <si>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</si>
  <si>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</si>
  <si>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</si>
  <si>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</si>
  <si>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</si>
  <si>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</si>
  <si>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</si>
  <si>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</si>
  <si>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</si>
  <si>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</si>
  <si>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</si>
  <si>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</si>
  <si>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</si>
  <si>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</si>
  <si>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</si>
  <si>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</si>
  <si>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</si>
  <si>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</si>
  <si>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</si>
  <si>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</si>
  <si>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</si>
  <si>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</si>
  <si>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</si>
  <si>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</si>
  <si>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</si>
  <si>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</si>
  <si>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</si>
  <si>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Saarland (555)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</si>
  <si>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</si>
  <si>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</si>
  <si>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</si>
  <si>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</si>
  <si>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</si>
  <si>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</si>
  <si>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</si>
  <si>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</si>
  <si>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</si>
  <si>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</si>
  <si>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</si>
  <si>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</si>
  <si>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</si>
  <si>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</si>
  <si>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</si>
  <si>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</si>
  <si>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</si>
  <si>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</si>
  <si>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</si>
  <si>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</si>
  <si>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</si>
  <si>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</si>
  <si>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</si>
  <si>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</si>
  <si>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</si>
  <si>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</si>
  <si>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</si>
  <si>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</si>
  <si>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</si>
  <si>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</si>
  <si>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</si>
  <si>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</si>
  <si>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</si>
  <si>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</si>
  <si>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</si>
  <si>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</si>
  <si>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</si>
  <si>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</si>
  <si>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</si>
  <si>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</si>
  <si>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</si>
  <si>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</si>
  <si>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</si>
  <si>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</si>
  <si>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</si>
  <si>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</si>
  <si>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</si>
  <si>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</si>
  <si>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</si>
  <si>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</si>
  <si>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</si>
  <si>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</si>
  <si>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</si>
  <si>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</si>
  <si>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</si>
  <si>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</si>
  <si>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</si>
  <si>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</si>
  <si>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</si>
  <si>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</si>
  <si>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</si>
  <si>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</si>
  <si>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</si>
  <si>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</si>
  <si>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</si>
  <si>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</si>
  <si>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</si>
  <si>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</si>
  <si>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</si>
  <si>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</si>
  <si>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</si>
  <si>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</si>
  <si>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</si>
  <si>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</si>
  <si>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</si>
  <si>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</si>
  <si>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</si>
  <si>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</si>
  <si>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</si>
  <si>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</si>
  <si>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</si>
  <si>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</si>
  <si>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</si>
  <si>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</si>
  <si>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</si>
  <si>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</si>
  <si>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</si>
  <si>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</si>
  <si>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</si>
  <si>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</si>
  <si>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</si>
  <si>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</si>
  <si>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</si>
  <si>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</si>
  <si>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</si>
  <si>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</si>
  <si>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</si>
  <si>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</si>
  <si>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</si>
  <si>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</si>
  <si>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</si>
  <si>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</si>
  <si>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</si>
  <si>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</si>
  <si>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</si>
  <si>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</si>
  <si>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</si>
  <si>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</si>
  <si>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</si>
  <si>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</si>
  <si>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</si>
  <si>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</si>
  <si>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</si>
  <si>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</si>
  <si>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</si>
  <si>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</si>
  <si>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</si>
  <si>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</si>
  <si>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</si>
  <si>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</si>
  <si>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</si>
  <si>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</si>
  <si>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</si>
  <si>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</si>
  <si>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</si>
  <si>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</si>
  <si>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</si>
  <si>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</si>
  <si>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</si>
  <si>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</si>
  <si>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</si>
  <si>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</si>
  <si>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</si>
  <si>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</si>
  <si>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</si>
  <si>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</si>
  <si>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</si>
  <si>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</si>
  <si>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</si>
  <si>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</si>
  <si>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</si>
  <si>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</si>
  <si>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</si>
  <si>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Saarland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</si>
  <si>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</si>
  <si>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</si>
  <si>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</si>
  <si>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</si>
  <si>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</si>
  <si>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</si>
  <si>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</si>
  <si>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</si>
  <si>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</si>
  <si>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</si>
  <si>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</si>
  <si>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</si>
  <si>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</si>
  <si>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</si>
  <si>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</si>
  <si>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</si>
  <si>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</si>
  <si>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</si>
  <si>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</si>
  <si>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</si>
  <si>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</si>
  <si>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</si>
  <si>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</si>
  <si>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</si>
  <si>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</si>
  <si>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</si>
  <si>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</si>
  <si>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</si>
  <si>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</si>
  <si>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</si>
  <si>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</si>
  <si>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</si>
  <si>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</si>
  <si>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</si>
  <si>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</si>
  <si>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</si>
  <si>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</si>
  <si>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</si>
  <si>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</si>
  <si>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</si>
  <si>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</si>
  <si>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</si>
  <si>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</si>
  <si>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</si>
  <si>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</si>
  <si>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</si>
  <si>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Saarland (555);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</si>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</sst>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{217AA531-41D5-46E0-AAF0-FB1203706F6B}</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8139-47A9-BA4D-897F7A41BA41}"/>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{6E33310A-2EB6-415F-A0F6-442810056E06}</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8139-47A9-BA4D-897F7A41BA4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{2FD43258-4813-42B0-AE4A-D65EBFF78E23}</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139-47A9-BA4D-897F7A41BA4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{E1A235F1-40CB-4267-B463-95587B2E7460}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139-47A9-BA4D-897F7A41BA4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-0.20180321762601858</c:v>
                </c:pt>
                <c:pt idx="1">
                  <c:v>0.53680001360515106</c:v>
                </c:pt>
                <c:pt idx="2">
                  <c:v>1.1186464311118853</c:v>
                </c:pt>
                <c:pt idx="3">
                  <c:v>1.0875687030768</c:v>
                </c:pt>
              </c:numCache>
            </c:numRef>
          </c:val>
          <c:extLst>
            <c:ext xmlns:c16="http://schemas.microsoft.com/office/drawing/2014/chart" uri="{C3380CC4-5D6E-409C-BE32-E72D297353CC}">
              <c16:uniqueId val="{00000004-8139-47A9-BA4D-897F7A41BA4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{ED79158C-B3A4-4345-84DD-4BB1BBC1AFC6}</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139-47A9-BA4D-897F7A41BA4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{DA939B68-9C18-452F-BCA5-3E6E5F8597AD}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139-47A9-BA4D-897F7A41BA4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{81912B2D-63A2-455C-8ADB-2A4B2839C976}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139-47A9-BA4D-897F7A41BA4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{4D425611-98FA-4C58-8182-A04655297259}</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139-47A9-BA4D-897F7A41BA4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139-47A9-BA4D-897F7A41BA4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139-47A9-BA4D-897F7A41BA4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{AACE3E51-6616-42E9-AE61-F91B90351058}</c15:txfldGUID>
                      <c15:f>Daten_Diagramme!$E$6</c15:f>
                      <c15:dlblFieldTableCache>
                        <c:ptCount val="1"/>
                        <c:pt idx="0">
                          <c:v>-4.2</c:v>
                        </c:pt>
                      </c15:dlblFieldTableCache>
                    </c15:dlblFTEntry>
                  </c15:dlblFieldTable>
                  <c15:showDataLabelsRange val="0"/>
                </c:ext>
                <c:ext xmlns:c16="http://schemas.microsoft.com/office/drawing/2014/chart" uri="{C3380CC4-5D6E-409C-BE32-E72D297353CC}">
                  <c16:uniqueId val="{00000000-F4E3-4FB2-A741-416F85F4BDBF}"/>
                </c:ext>
              </c:extLst>
            </c:dLbl>
            <c:dLbl>
              <c:idx val="1"/>
              <c:tx>
                <c:strRef>
                  <c:f>Daten_Diagramme!$E$7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{12A31500-F1A1-4122-89A1-3C45A2DEAA76}</c15:txfldGUID>
                      <c15:f>Daten_Diagramme!$E$7</c15:f>
                      <c15:dlblFieldTableCache>
                        <c:ptCount val="1"/>
                        <c:pt idx="0">
                          <c:v>-3.5</c:v>
                        </c:pt>
                      </c15:dlblFieldTableCache>
                    </c15:dlblFTEntry>
                  </c15:dlblFieldTable>
                  <c15:showDataLabelsRange val="0"/>
                </c:ext>
                <c:ext xmlns:c16="http://schemas.microsoft.com/office/drawing/2014/chart" uri="{C3380CC4-5D6E-409C-BE32-E72D297353CC}">
                  <c16:uniqueId val="{00000001-F4E3-4FB2-A741-416F85F4BDBF}"/>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{B438C3BD-03D3-4C30-BA36-B28FC9359F17}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F4E3-4FB2-A741-416F85F4BDB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{78E8C202-B055-4A6C-97DA-A19BA1201D37}</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F4E3-4FB2-A741-416F85F4BDB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-4.2268774619623501</c:v>
                </c:pt>
                <c:pt idx="1">
                  <c:v>-3.4559128396490926</c:v>
                </c:pt>
                <c:pt idx="2">
                  <c:v>-2.7637010795899166</c:v>
                </c:pt>
                <c:pt idx="3">
                  <c:v>-2.8655893304673015</c:v>
                </c:pt>
              </c:numCache>
            </c:numRef>
          </c:val>
          <c:extLst>
            <c:ext xmlns:c16="http://schemas.microsoft.com/office/drawing/2014/chart" uri="{C3380CC4-5D6E-409C-BE32-E72D297353CC}">
              <c16:uniqueId val="{00000004-F4E3-4FB2-A741-416F85F4BDB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{3D70066D-DD9F-4CCA-8815-AC878EDABE40}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F4E3-4FB2-A741-416F85F4BDB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{7A04ECB8-0D48-4821-93B6-07918FD0A25B}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F4E3-4FB2-A741-416F85F4BDB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{DD957CE8-0824-49F2-B390-9601B663FAFB}</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F4E3-4FB2-A741-416F85F4BDB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{AC093F53-6DFF-4EC4-9E86-D0AA2FF14481}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F4E3-4FB2-A741-416F85F4BDB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F4E3-4FB2-A741-416F85F4BDB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4E3-4FB2-A741-416F85F4BDB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{6797483C-6C20-4C45-A873-D6810D44E32C}</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7187-4678-84D8-B8416907ABDE}"/>
                </c:ext>
              </c:extLst>
            </c:dLbl>
            <c:dLbl>
              <c:idx val="1"/>
              <c:tx>
                <c:strRef>
                  <c:f>Daten_Diagramme!$D$15</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{233CA1E7-4AEF-41D4-951C-1AB3B24394D9}</c15:txfldGUID>
                      <c15:f>Daten_Diagramme!$D$15</c15:f>
                      <c15:dlblFieldTableCache>
                        <c:ptCount val="1"/>
                        <c:pt idx="0">
                          <c:v>0.2</c:v>
                        </c:pt>
                      </c15:dlblFieldTableCache>
                    </c15:dlblFTEntry>
                  </c15:dlblFieldTable>
                  <c15:showDataLabelsRange val="0"/>
                </c:ext>
                <c:ext xmlns:c16="http://schemas.microsoft.com/office/drawing/2014/chart" uri="{C3380CC4-5D6E-409C-BE32-E72D297353CC}">
                  <c16:uniqueId val="{00000001-7187-4678-84D8-B8416907ABDE}"/>
                </c:ext>
              </c:extLst>
            </c:dLbl>
            <c:dLbl>
              <c:idx val="2"/>
              <c:tx>
                <c:strRef>
                  <c:f>Daten_Diagramme!$D$16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{FC4BA7A4-635C-4087-A62F-B54E264F5CCE}</c15:txfldGUID>
                      <c15:f>Daten_Diagramme!$D$16</c15:f>
                      <c15:dlblFieldTableCache>
                        <c:ptCount val="1"/>
                        <c:pt idx="0">
                          <c:v>2.3</c:v>
                        </c:pt>
                      </c15:dlblFieldTableCache>
                    </c15:dlblFTEntry>
                  </c15:dlblFieldTable>
                  <c15:showDataLabelsRange val="0"/>
                </c:ext>
                <c:ext xmlns:c16="http://schemas.microsoft.com/office/drawing/2014/chart" uri="{C3380CC4-5D6E-409C-BE32-E72D297353CC}">
                  <c16:uniqueId val="{00000002-7187-4678-84D8-B8416907ABDE}"/>
                </c:ext>
              </c:extLst>
            </c:dLbl>
            <c:dLbl>
              <c:idx val="3"/>
              <c:tx>
                <c:strRef>
                  <c:f>Daten_Diagramme!$D$17</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{47592DA8-272B-46ED-9823-37768994C3E2}</c15:txfldGUID>
                      <c15:f>Daten_Diagramme!$D$17</c15:f>
                      <c15:dlblFieldTableCache>
                        <c:ptCount val="1"/>
                        <c:pt idx="0">
                          <c:v>-4.1</c:v>
                        </c:pt>
                      </c15:dlblFieldTableCache>
                    </c15:dlblFTEntry>
                  </c15:dlblFieldTable>
                  <c15:showDataLabelsRange val="0"/>
                </c:ext>
                <c:ext xmlns:c16="http://schemas.microsoft.com/office/drawing/2014/chart" uri="{C3380CC4-5D6E-409C-BE32-E72D297353CC}">
                  <c16:uniqueId val="{00000003-7187-4678-84D8-B8416907ABDE}"/>
                </c:ext>
              </c:extLst>
            </c:dLbl>
            <c:dLbl>
              <c:idx val="4"/>
              <c:tx>
                <c:strRef>
                  <c:f>Daten_Diagramme!$D$18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{5E3A8082-93E2-4A13-925F-393D04430FA2}</c15:txfldGUID>
                      <c15:f>Daten_Diagramme!$D$18</c15:f>
                      <c15:dlblFieldTableCache>
                        <c:ptCount val="1"/>
                        <c:pt idx="0">
                          <c:v>-0.6</c:v>
                        </c:pt>
                      </c15:dlblFieldTableCache>
                    </c15:dlblFTEntry>
                  </c15:dlblFieldTable>
                  <c15:showDataLabelsRange val="0"/>
                </c:ext>
                <c:ext xmlns:c16="http://schemas.microsoft.com/office/drawing/2014/chart" uri="{C3380CC4-5D6E-409C-BE32-E72D297353CC}">
                  <c16:uniqueId val="{00000004-7187-4678-84D8-B8416907ABDE}"/>
                </c:ext>
              </c:extLst>
            </c:dLbl>
            <c:dLbl>
              <c:idx val="5"/>
              <c:tx>
                <c:strRef>
                  <c:f>Daten_Diagramme!$D$19</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{83F6118E-FFF3-4A7C-8EF6-1DC0D1C2F652}</c15:txfldGUID>
                      <c15:f>Daten_Diagramme!$D$19</c15:f>
                      <c15:dlblFieldTableCache>
                        <c:ptCount val="1"/>
                        <c:pt idx="0">
                          <c:v>-4.9</c:v>
                        </c:pt>
                      </c15:dlblFieldTableCache>
                    </c15:dlblFTEntry>
                  </c15:dlblFieldTable>
                  <c15:showDataLabelsRange val="0"/>
                </c:ext>
                <c:ext xmlns:c16="http://schemas.microsoft.com/office/drawing/2014/chart" uri="{C3380CC4-5D6E-409C-BE32-E72D297353CC}">
                  <c16:uniqueId val="{00000005-7187-4678-84D8-B8416907ABDE}"/>
                </c:ext>
              </c:extLst>
            </c:dLbl>
            <c:dLbl>
              <c:idx val="6"/>
              <c:tx>
                <c:strRef>
                  <c:f>Daten_Diagramme!$D$20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{609D8AD5-3750-412E-8561-29E33C988329}</c15:txfldGUID>
                      <c15:f>Daten_Diagramme!$D$20</c15:f>
                      <c15:dlblFieldTableCache>
                        <c:ptCount val="1"/>
                        <c:pt idx="0">
                          <c:v>-2.7</c:v>
                        </c:pt>
                      </c15:dlblFieldTableCache>
                    </c15:dlblFTEntry>
                  </c15:dlblFieldTable>
                  <c15:showDataLabelsRange val="0"/>
                </c:ext>
                <c:ext xmlns:c16="http://schemas.microsoft.com/office/drawing/2014/chart" uri="{C3380CC4-5D6E-409C-BE32-E72D297353CC}">
                  <c16:uniqueId val="{00000006-7187-4678-84D8-B8416907ABDE}"/>
                </c:ext>
              </c:extLst>
            </c:dLbl>
            <c:dLbl>
              <c:idx val="7"/>
              <c:tx>
                <c:strRef>
                  <c:f>Daten_Diagramme!$D$21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{5B2C0626-52BB-4DA6-BFF5-015A27F9E884}</c15:txfldGUID>
                      <c15:f>Daten_Diagramme!$D$21</c15:f>
                      <c15:dlblFieldTableCache>
                        <c:ptCount val="1"/>
                        <c:pt idx="0">
                          <c:v>2.0</c:v>
                        </c:pt>
                      </c15:dlblFieldTableCache>
                    </c15:dlblFTEntry>
                  </c15:dlblFieldTable>
                  <c15:showDataLabelsRange val="0"/>
                </c:ext>
                <c:ext xmlns:c16="http://schemas.microsoft.com/office/drawing/2014/chart" uri="{C3380CC4-5D6E-409C-BE32-E72D297353CC}">
                  <c16:uniqueId val="{00000007-7187-4678-84D8-B8416907ABDE}"/>
                </c:ext>
              </c:extLst>
            </c:dLbl>
            <c:dLbl>
              <c:idx val="8"/>
              <c:tx>
                <c:strRef>
                  <c:f>Daten_Diagramme!$D$22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{5D2B3C1F-152A-4491-B718-4E8885306E98}</c15:txfldGUID>
                      <c15:f>Daten_Diagramme!$D$22</c15:f>
                      <c15:dlblFieldTableCache>
                        <c:ptCount val="1"/>
                        <c:pt idx="0">
                          <c:v>-0.1</c:v>
                        </c:pt>
                      </c15:dlblFieldTableCache>
                    </c15:dlblFTEntry>
                  </c15:dlblFieldTable>
                  <c15:showDataLabelsRange val="0"/>
                </c:ext>
                <c:ext xmlns:c16="http://schemas.microsoft.com/office/drawing/2014/chart" uri="{C3380CC4-5D6E-409C-BE32-E72D297353CC}">
                  <c16:uniqueId val="{00000008-7187-4678-84D8-B8416907ABDE}"/>
                </c:ext>
              </c:extLst>
            </c:dLbl>
            <c:dLbl>
              <c:idx val="9"/>
              <c:tx>
                <c:strRef>
                  <c:f>Daten_Diagramme!$D$23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{A44182AD-9867-4799-B6F0-2B289628CE10}</c15:txfldGUID>
                      <c15:f>Daten_Diagramme!$D$23</c15:f>
                      <c15:dlblFieldTableCache>
                        <c:ptCount val="1"/>
                        <c:pt idx="0">
                          <c:v>0.3</c:v>
                        </c:pt>
                      </c15:dlblFieldTableCache>
                    </c15:dlblFTEntry>
                  </c15:dlblFieldTable>
                  <c15:showDataLabelsRange val="0"/>
                </c:ext>
                <c:ext xmlns:c16="http://schemas.microsoft.com/office/drawing/2014/chart" uri="{C3380CC4-5D6E-409C-BE32-E72D297353CC}">
                  <c16:uniqueId val="{00000009-7187-4678-84D8-B8416907ABDE}"/>
                </c:ext>
              </c:extLst>
            </c:dLbl>
            <c:dLbl>
              <c:idx val="10"/>
              <c:tx>
                <c:strRef>
                  <c:f>Daten_Diagramme!$D$24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{F5861B3F-A87B-4B2A-858C-EA602ADC0977}</c15:txfldGUID>
                      <c15:f>Daten_Diagramme!$D$24</c15:f>
                      <c15:dlblFieldTableCache>
                        <c:ptCount val="1"/>
                        <c:pt idx="0">
                          <c:v>-0.1</c:v>
                        </c:pt>
                      </c15:dlblFieldTableCache>
                    </c15:dlblFTEntry>
                  </c15:dlblFieldTable>
                  <c15:showDataLabelsRange val="0"/>
                </c:ext>
                <c:ext xmlns:c16="http://schemas.microsoft.com/office/drawing/2014/chart" uri="{C3380CC4-5D6E-409C-BE32-E72D297353CC}">
                  <c16:uniqueId val="{0000000A-7187-4678-84D8-B8416907ABDE}"/>
                </c:ext>
              </c:extLst>
            </c:dLbl>
            <c:dLbl>
              <c:idx val="11"/>
              <c:tx>
                <c:strRef>
                  <c:f>Daten_Diagramme!$D$25</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{8E4AAA7A-A9F8-4A70-BCB8-6E01CFF9D5D0}</c15:txfldGUID>
                      <c15:f>Daten_Diagramme!$D$25</c15:f>
                      <c15:dlblFieldTableCache>
                        <c:ptCount val="1"/>
                        <c:pt idx="0">
                          <c:v>3.9</c:v>
                        </c:pt>
                      </c15:dlblFieldTableCache>
                    </c15:dlblFTEntry>
                  </c15:dlblFieldTable>
                  <c15:showDataLabelsRange val="0"/>
                </c:ext>
                <c:ext xmlns:c16="http://schemas.microsoft.com/office/drawing/2014/chart" uri="{C3380CC4-5D6E-409C-BE32-E72D297353CC}">
                  <c16:uniqueId val="{0000000B-7187-4678-84D8-B8416907ABDE}"/>
                </c:ext>
              </c:extLst>
            </c:dLbl>
            <c:dLbl>
              <c:idx val="12"/>
              <c:tx>
                <c:strRef>
                  <c:f>Daten_Diagramme!$D$26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{A7F679AD-015A-4510-892F-DFAB23F8B468}</c15:txfldGUID>
                      <c15:f>Daten_Diagramme!$D$26</c15:f>
                      <c15:dlblFieldTableCache>
                        <c:ptCount val="1"/>
                        <c:pt idx="0">
                          <c:v>-1.1</c:v>
                        </c:pt>
                      </c15:dlblFieldTableCache>
                    </c15:dlblFTEntry>
                  </c15:dlblFieldTable>
                  <c15:showDataLabelsRange val="0"/>
                </c:ext>
                <c:ext xmlns:c16="http://schemas.microsoft.com/office/drawing/2014/chart" uri="{C3380CC4-5D6E-409C-BE32-E72D297353CC}">
                  <c16:uniqueId val="{0000000C-7187-4678-84D8-B8416907ABDE}"/>
                </c:ext>
              </c:extLst>
            </c:dLbl>
            <c:dLbl>
              <c:idx val="13"/>
              <c:tx>
                <c:strRef>
                  <c:f>Daten_Diagramme!$D$27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{86B3BBFE-2D06-4311-9257-97D619FA50EA}</c15:txfldGUID>
                      <c15:f>Daten_Diagramme!$D$27</c15:f>
                      <c15:dlblFieldTableCache>
                        <c:ptCount val="1"/>
                        <c:pt idx="0">
                          <c:v>3.4</c:v>
                        </c:pt>
                      </c15:dlblFieldTableCache>
                    </c15:dlblFTEntry>
                  </c15:dlblFieldTable>
                  <c15:showDataLabelsRange val="0"/>
                </c:ext>
                <c:ext xmlns:c16="http://schemas.microsoft.com/office/drawing/2014/chart" uri="{C3380CC4-5D6E-409C-BE32-E72D297353CC}">
                  <c16:uniqueId val="{0000000D-7187-4678-84D8-B8416907ABDE}"/>
                </c:ext>
              </c:extLst>
            </c:dLbl>
            <c:dLbl>
              <c:idx val="14"/>
              <c:tx>
                <c:strRef>
                  <c:f>Daten_Diagramme!$D$28</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{9C181EF9-1191-4CC5-B5FC-CFAFB79F1EC2}</c15:txfldGUID>
                      <c15:f>Daten_Diagramme!$D$28</c15:f>
                      <c15:dlblFieldTableCache>
                        <c:ptCount val="1"/>
                        <c:pt idx="0">
                          <c:v>3.2</c:v>
                        </c:pt>
                      </c15:dlblFieldTableCache>
                    </c15:dlblFTEntry>
                  </c15:dlblFieldTable>
                  <c15:showDataLabelsRange val="0"/>
                </c:ext>
                <c:ext xmlns:c16="http://schemas.microsoft.com/office/drawing/2014/chart" uri="{C3380CC4-5D6E-409C-BE32-E72D297353CC}">
                  <c16:uniqueId val="{0000000E-7187-4678-84D8-B8416907ABDE}"/>
                </c:ext>
              </c:extLst>
            </c:dLbl>
            <c:dLbl>
              <c:idx val="15"/>
              <c:tx>
                <c:strRef>
                  <c:f>Daten_Diagramme!$D$29</c:f>
                  <c:strCache>
                    <c:ptCount val="1"/>
                    <c:pt idx="0">
                      <c:v>-18.5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{CDB59028-4EE4-4422-9B94-040D05FBE877}</c15:txfldGUID>
                      <c15:f>Daten_Diagramme!$D$29</c15:f>
                      <c15:dlblFieldTableCache>
                        <c:ptCount val="1"/>
                        <c:pt idx="0">
                          <c:v>-18.5</c:v>
                        </c:pt>
                      </c15:dlblFieldTableCache>
                    </c15:dlblFTEntry>
                  </c15:dlblFieldTable>
                  <c15:showDataLabelsRange val="0"/>
                </c:ext>
                <c:ext xmlns:c16="http://schemas.microsoft.com/office/drawing/2014/chart" uri="{C3380CC4-5D6E-409C-BE32-E72D297353CC}">
                  <c16:uniqueId val="{0000000F-7187-4678-84D8-B8416907ABDE}"/>
                </c:ext>
              </c:extLst>
            </c:dLbl>
            <c:dLbl>
              <c:idx val="16"/>
              <c:tx>
                <c:strRef>
                  <c:f>Daten_Diagramme!$D$30</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{75097059-D9E0-41C5-B7FB-5CE9957413E4}</c15:txfldGUID>
                      <c15:f>Daten_Diagramme!$D$30</c15:f>
                      <c15:dlblFieldTableCache>
                        <c:ptCount val="1"/>
                        <c:pt idx="0">
                          <c:v>2.0</c:v>
                        </c:pt>
                      </c15:dlblFieldTableCache>
                    </c15:dlblFTEntry>
                  </c15:dlblFieldTable>
                  <c15:showDataLabelsRange val="0"/>
                </c:ext>
                <c:ext xmlns:c16="http://schemas.microsoft.com/office/drawing/2014/chart" uri="{C3380CC4-5D6E-409C-BE32-E72D297353CC}">
                  <c16:uniqueId val="{00000010-7187-4678-84D8-B8416907ABDE}"/>
                </c:ext>
              </c:extLst>
            </c:dLbl>
            <c:dLbl>
              <c:idx val="17"/>
              <c:tx>
                <c:strRef>
                  <c:f>Daten_Diagramme!$D$31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{9FF532B1-FC44-4E0E-A7C0-562C80D13E81}</c15:txfldGUID>
                      <c15:f>Daten_Diagramme!$D$31</c15:f>
                      <c15:dlblFieldTableCache>
                        <c:ptCount val="1"/>
                        <c:pt idx="0">
                          <c:v>2.0</c:v>
                        </c:pt>
                      </c15:dlblFieldTableCache>
                    </c15:dlblFTEntry>
                  </c15:dlblFieldTable>
                  <c15:showDataLabelsRange val="0"/>
                </c:ext>
                <c:ext xmlns:c16="http://schemas.microsoft.com/office/drawing/2014/chart" uri="{C3380CC4-5D6E-409C-BE32-E72D297353CC}">
                  <c16:uniqueId val="{00000011-7187-4678-84D8-B8416907ABDE}"/>
                </c:ext>
              </c:extLst>
            </c:dLbl>
            <c:dLbl>
              <c:idx val="18"/>
              <c:tx>
                <c:strRef>
                  <c:f>Daten_Diagramme!$D$32</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{10723DF2-6867-42BD-92B5-4C6B8D16C9B6}</c15:txfldGUID>
                      <c15:f>Daten_Diagramme!$D$32</c15:f>
                      <c15:dlblFieldTableCache>
                        <c:ptCount val="1"/>
                        <c:pt idx="0">
                          <c:v>3.6</c:v>
                        </c:pt>
                      </c15:dlblFieldTableCache>
                    </c15:dlblFTEntry>
                  </c15:dlblFieldTable>
                  <c15:showDataLabelsRange val="0"/>
                </c:ext>
                <c:ext xmlns:c16="http://schemas.microsoft.com/office/drawing/2014/chart" uri="{C3380CC4-5D6E-409C-BE32-E72D297353CC}">
                  <c16:uniqueId val="{00000012-7187-4678-84D8-B8416907ABDE}"/>
                </c:ext>
              </c:extLst>
            </c:dLbl>
            <c:dLbl>
              <c:idx val="19"/>
              <c:tx>
                <c:strRef>
                  <c:f>Daten_Diagramme!$D$33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{CE32672E-924B-4263-8F1F-A93FF58118E7}</c15:txfldGUID>
                      <c15:f>Daten_Diagramme!$D$33</c15:f>
                      <c15:dlblFieldTableCache>
                        <c:ptCount val="1"/>
                        <c:pt idx="0">
                          <c:v>2.1</c:v>
                        </c:pt>
                      </c15:dlblFieldTableCache>
                    </c15:dlblFTEntry>
                  </c15:dlblFieldTable>
                  <c15:showDataLabelsRange val="0"/>
                </c:ext>
                <c:ext xmlns:c16="http://schemas.microsoft.com/office/drawing/2014/chart" uri="{C3380CC4-5D6E-409C-BE32-E72D297353CC}">
                  <c16:uniqueId val="{00000013-7187-4678-84D8-B8416907ABDE}"/>
                </c:ext>
              </c:extLst>
            </c:dLbl>
            <c:dLbl>
              <c:idx val="20"/>
              <c:tx>
                <c:strRef>
                  <c:f>Daten_Diagramme!$D$34</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{FC266B68-3AE6-4EC4-A311-84CB10598A56}</c15:txfldGUID>
                      <c15:f>Daten_Diagramme!$D$34</c15:f>
                      <c15:dlblFieldTableCache>
                        <c:ptCount val="1"/>
                        <c:pt idx="0">
                          <c:v>5.0</c:v>
                        </c:pt>
                      </c15:dlblFieldTableCache>
                    </c15:dlblFTEntry>
                  </c15:dlblFieldTable>
                  <c15:showDataLabelsRange val="0"/>
                </c:ext>
                <c:ext xmlns:c16="http://schemas.microsoft.com/office/drawing/2014/chart" uri="{C3380CC4-5D6E-409C-BE32-E72D297353CC}">
                  <c16:uniqueId val="{00000014-7187-4678-84D8-B8416907ABDE}"/>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{88FF7D33-F644-4034-9423-062A03BAC9D2}</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7187-4678-84D8-B8416907ABD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{3E2B9884-EE92-4BE0-9C46-08FD3BDBBC89}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187-4678-84D8-B8416907ABDE}"/>
                </c:ext>
              </c:extLst>
            </c:dLbl>
            <c:dLbl>
              <c:idx val="23"/>
              <c:tx>
                <c:strRef>
                  <c:f>Daten_Diagramme!$D$37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{84C2B43D-3061-4810-BD27-2F9725DC89AF}</c15:txfldGUID>
                      <c15:f>Daten_Diagramme!$D$37</c15:f>
                      <c15:dlblFieldTableCache>
                        <c:ptCount val="1"/>
                        <c:pt idx="0">
                          <c:v>0.2</c:v>
                        </c:pt>
                      </c15:dlblFieldTableCache>
                    </c15:dlblFTEntry>
                  </c15:dlblFieldTable>
                  <c15:showDataLabelsRange val="0"/>
                </c:ext>
                <c:ext xmlns:c16="http://schemas.microsoft.com/office/drawing/2014/chart" uri="{C3380CC4-5D6E-409C-BE32-E72D297353CC}">
                  <c16:uniqueId val="{00000017-7187-4678-84D8-B8416907ABDE}"/>
                </c:ext>
              </c:extLst>
            </c:dLbl>
            <c:dLbl>
              <c:idx val="24"/>
              <c:layout>
                <c:manualLayout>
                  <c:x val="4.7769028871392123E-3"/>
                  <c:y val="-4.6876052205785108E-5"/>
                </c:manualLayout>
              </c:layout>
              <c:tx>
                <c:strRef>
                  <c:f>Daten_Diagramme!$D$38</c:f>
                  <c:strCache>
                    <c:ptCount val="1"/>
                    <c:pt idx="0">
                      <c:v>-2.8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{2261DD4B-40F5-4219-97C3-6BADC75E4338}</c15:txfldGUID>
                      <c15:f>Daten_Diagramme!$D$38</c15:f>
                      <c15:dlblFieldTableCache>
                        <c:ptCount val="1"/>
                        <c:pt idx="0">
                          <c:v>-2.8</c:v>
                        </c:pt>
                      </c15:dlblFieldTableCache>
                    </c15:dlblFTEntry>
                  </c15:dlblFieldTable>
                  <c15:showDataLabelsRange val="0"/>
                </c:ext>
                <c:ext xmlns:c16="http://schemas.microsoft.com/office/drawing/2014/chart" uri="{C3380CC4-5D6E-409C-BE32-E72D297353CC}">
                  <c16:uniqueId val="{00000018-7187-4678-84D8-B8416907ABDE}"/>
                </c:ext>
              </c:extLst>
            </c:dLbl>
            <c:dLbl>
              <c:idx val="25"/>
              <c:tx>
                <c:strRef>
                  <c:f>Daten_Diagramme!$D$39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{134D3073-FAB0-4B7D-B981-902E52711BC0}</c15:txfldGUID>
                      <c15:f>Daten_Diagramme!$D$39</c15:f>
                      <c15:dlblFieldTableCache>
                        <c:ptCount val="1"/>
                        <c:pt idx="0">
                          <c:v>1.0</c:v>
                        </c:pt>
                      </c15:dlblFieldTableCache>
                    </c15:dlblFTEntry>
                  </c15:dlblFieldTable>
                  <c15:showDataLabelsRange val="0"/>
                </c:ext>
                <c:ext xmlns:c16="http://schemas.microsoft.com/office/drawing/2014/chart" uri="{C3380CC4-5D6E-409C-BE32-E72D297353CC}">
                  <c16:uniqueId val="{00000019-7187-4678-84D8-B8416907ABD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{E24D6B82-4F85-45A9-87AA-A22FCC8714E9}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7187-4678-84D8-B8416907ABD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{97891E07-F7D5-4482-B5B8-5FE27438AFA0}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7187-4678-84D8-B8416907ABD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{A0A1B548-A83E-4B99-AA1F-593F9497D502}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7187-4678-84D8-B8416907ABD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{E63D43BF-5F60-4AEC-9F7B-A637C8C7CDAF}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7187-4678-84D8-B8416907ABD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{690AD19E-A81A-42F4-821B-685750724A1F}</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7187-4678-84D8-B8416907ABDE}"/>
                </c:ext>
              </c:extLst>
            </c:dLbl>
            <c:dLbl>
              <c:idx val="31"/>
              <c:tx>
                <c:strRef>
                  <c:f>Daten_Diagramme!$D$45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{3147B082-3956-4CBD-A538-BFB9AF4DA7AB}</c15:txfldGUID>
                      <c15:f>Daten_Diagramme!$D$45</c15:f>
                      <c15:dlblFieldTableCache>
                        <c:ptCount val="1"/>
                        <c:pt idx="0">
                          <c:v>1.0</c:v>
                        </c:pt>
                      </c15:dlblFieldTableCache>
                    </c15:dlblFTEntry>
                  </c15:dlblFieldTable>
                  <c15:showDataLabelsRange val="0"/>
                </c:ext>
                <c:ext xmlns:c16="http://schemas.microsoft.com/office/drawing/2014/chart" uri="{C3380CC4-5D6E-409C-BE32-E72D297353CC}">
                  <c16:uniqueId val="{0000001F-7187-4678-84D8-B8416907ABD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-0.20180321762601858</c:v>
                </c:pt>
                <c:pt idx="1">
                  <c:v>0.19646365422396855</c:v>
                </c:pt>
                <c:pt idx="2">
                  <c:v>2.2503961965134707</c:v>
                </c:pt>
                <c:pt idx="3">
                  <c:v>-4.1477208576677924</c:v>
                </c:pt>
                <c:pt idx="4">
                  <c:v>-0.60950154462720219</c:v>
                </c:pt>
                <c:pt idx="5">
                  <c:v>-4.8814431636163116</c:v>
                </c:pt>
                <c:pt idx="6">
                  <c:v>-2.6928048255062471</c:v>
                </c:pt>
                <c:pt idx="7">
                  <c:v>1.9564892716682432</c:v>
                </c:pt>
                <c:pt idx="8">
                  <c:v>-9.7861544037694814E-2</c:v>
                </c:pt>
                <c:pt idx="9">
                  <c:v>0.34057545507927189</c:v>
                </c:pt>
                <c:pt idx="10">
                  <c:v>-0.14595699133988518</c:v>
                </c:pt>
                <c:pt idx="11">
                  <c:v>3.8653366583541149</c:v>
                </c:pt>
                <c:pt idx="12">
                  <c:v>-1.1332882273342355</c:v>
                </c:pt>
                <c:pt idx="13">
                  <c:v>3.4379407616361073</c:v>
                </c:pt>
                <c:pt idx="14">
                  <c:v>3.235756270732701</c:v>
                </c:pt>
                <c:pt idx="15">
                  <c:v>-18.469415744719758</c:v>
                </c:pt>
                <c:pt idx="16">
                  <c:v>2.0020316600355539</c:v>
                </c:pt>
                <c:pt idx="17">
                  <c:v>2.0354563361785947</c:v>
                </c:pt>
                <c:pt idx="18">
                  <c:v>3.5804701627486439</c:v>
                </c:pt>
                <c:pt idx="19">
                  <c:v>2.1347941567065072</c:v>
                </c:pt>
                <c:pt idx="20">
                  <c:v>4.9906319196048372</c:v>
                </c:pt>
                <c:pt idx="21">
                  <c:v>0</c:v>
                </c:pt>
                <c:pt idx="23">
                  <c:v>0.19646365422396855</c:v>
                </c:pt>
                <c:pt idx="24">
                  <c:v>-2.831438170306241</c:v>
                </c:pt>
                <c:pt idx="25">
                  <c:v>1.0152816358313554</c:v>
                </c:pt>
              </c:numCache>
            </c:numRef>
          </c:val>
          <c:extLst>
            <c:ext xmlns:c16="http://schemas.microsoft.com/office/drawing/2014/chart" uri="{C3380CC4-5D6E-409C-BE32-E72D297353CC}">
              <c16:uniqueId val="{00000020-7187-4678-84D8-B8416907ABD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{03F25562-C8DD-4D40-B413-5AF65184EDF4}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187-4678-84D8-B8416907ABD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{3B298BAC-91DA-42FB-BE88-C8B6FF52E7FF}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187-4678-84D8-B8416907ABD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{76E066A8-4333-4EA3-B946-267EE86ADFB8}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187-4678-84D8-B8416907ABD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{D8925FD1-4C94-4555-B7CF-46FAC698D692}</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187-4678-84D8-B8416907ABD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{B102BD8F-02B5-43D9-945B-97CBE8C4F44B}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187-4678-84D8-B8416907ABD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{6D206124-088E-4980-B04D-4022678F3F98}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187-4678-84D8-B8416907ABD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{87D51595-9889-40EB-8796-C737DA98EFE4}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187-4678-84D8-B8416907ABD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{F29DCBDB-CA32-4D8B-A4C8-800640DF9B34}</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187-4678-84D8-B8416907ABD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{B850A883-85E6-4081-930C-8F78E9EB4AC1}</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187-4678-84D8-B8416907ABD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{A1D6437B-1A89-4F6E-9867-204C95FC94C7}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187-4678-84D8-B8416907ABD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{4D5368CF-EA31-42EC-9991-D57D7C3A27B1}</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187-4678-84D8-B8416907ABD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{554330DD-CACC-41DA-86C6-75A4B91842CD}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187-4678-84D8-B8416907ABD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{0D594564-5B53-44B4-A0D5-D291B9A99EB4}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187-4678-84D8-B8416907ABD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{55341B12-577A-4D01-9735-9D19CBA43DE1}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187-4678-84D8-B8416907ABD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{F815F32F-0C16-4760-80CD-3BCAB2C7415A}</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187-4678-84D8-B8416907ABD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{D268F946-F4D9-4A4E-A20A-E5DE8C9946E7}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187-4678-84D8-B8416907ABD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{373550FE-67E5-427F-9259-55B342FC5B05}</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187-4678-84D8-B8416907ABD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{FD24DA7F-2EB9-4615-8163-FF904013BA8F}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187-4678-84D8-B8416907ABD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{7F96B81E-904C-4E1D-8EED-FB4417A9B623}</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187-4678-84D8-B8416907ABD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{F4084BE4-CF46-4D87-9F92-6363862C80F4}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187-4678-84D8-B8416907ABD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{CBD2B742-6511-4DAF-A2B6-66FD1AAD9CB5}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187-4678-84D8-B8416907ABD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{C42FFE7F-3B0E-44F2-864E-B3DBDCFF0DE2}</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187-4678-84D8-B8416907ABD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{6A0AA9A0-7A63-49E2-9011-6D33EEE3D905}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187-4678-84D8-B8416907ABD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{28988F46-9042-4A32-A7C0-FA9D9AB1152C}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187-4678-84D8-B8416907ABD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{82638674-03CA-4135-A377-9461740B7EC3}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187-4678-84D8-B8416907ABD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{DECCC2A0-6D78-4444-A9F1-F8D7AF41BAE8}</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187-4678-84D8-B8416907ABD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{4408D6BB-3C0B-436E-B328-F988DD6F392D}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187-4678-84D8-B8416907ABD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{60B4E516-4ED6-408F-A234-193E0373224C}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187-4678-84D8-B8416907ABD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{679645E6-0DC1-42C4-8B6E-4480CCFA8978}</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187-4678-84D8-B8416907ABD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{84014BF3-07D2-426E-B1E4-F23011D66AF3}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187-4678-84D8-B8416907ABD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{3515ADC2-B130-45EF-B192-789EEBD858EA}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187-4678-84D8-B8416907ABD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{F33BC5AA-2420-45E7-B0C8-BFD3CD070C15}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187-4678-84D8-B8416907ABD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7187-4678-84D8-B8416907ABD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7187-4678-84D8-B8416907ABD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{0C07C4F7-CEF0-4CC9-905F-C09A89941A99}</c15:txfldGUID>
                      <c15:f>Daten_Diagramme!$E$14</c15:f>
                      <c15:dlblFieldTableCache>
                        <c:ptCount val="1"/>
                        <c:pt idx="0">
                          <c:v>-4.2</c:v>
                        </c:pt>
                      </c15:dlblFieldTableCache>
                    </c15:dlblFTEntry>
                  </c15:dlblFieldTable>
                  <c15:showDataLabelsRange val="0"/>
                </c:ext>
                <c:ext xmlns:c16="http://schemas.microsoft.com/office/drawing/2014/chart" uri="{C3380CC4-5D6E-409C-BE32-E72D297353CC}">
                  <c16:uniqueId val="{00000000-5B5F-4181-8EB9-FF4BDFABEC22}"/>
                </c:ext>
              </c:extLst>
            </c:dLbl>
            <c:dLbl>
              <c:idx val="1"/>
              <c:tx>
                <c:strRef>
                  <c:f>Daten_Diagramme!$E$15</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{244A1AAF-EE13-4921-BC2E-AD61581093CE}</c15:txfldGUID>
                      <c15:f>Daten_Diagramme!$E$15</c15:f>
                      <c15:dlblFieldTableCache>
                        <c:ptCount val="1"/>
                        <c:pt idx="0">
                          <c:v>5.4</c:v>
                        </c:pt>
                      </c15:dlblFieldTableCache>
                    </c15:dlblFTEntry>
                  </c15:dlblFieldTable>
                  <c15:showDataLabelsRange val="0"/>
                </c:ext>
                <c:ext xmlns:c16="http://schemas.microsoft.com/office/drawing/2014/chart" uri="{C3380CC4-5D6E-409C-BE32-E72D297353CC}">
                  <c16:uniqueId val="{00000001-5B5F-4181-8EB9-FF4BDFABEC22}"/>
                </c:ext>
              </c:extLst>
            </c:dLbl>
            <c:dLbl>
              <c:idx val="2"/>
              <c:tx>
                <c:strRef>
                  <c:f>Daten_Diagramme!$E$16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{C12D029D-F798-4612-9FD9-16B82A9B0DF4}</c15:txfldGUID>
                      <c15:f>Daten_Diagramme!$E$16</c15:f>
                      <c15:dlblFieldTableCache>
                        <c:ptCount val="1"/>
                        <c:pt idx="0">
                          <c:v>0.7</c:v>
                        </c:pt>
                      </c15:dlblFieldTableCache>
                    </c15:dlblFTEntry>
                  </c15:dlblFieldTable>
                  <c15:showDataLabelsRange val="0"/>
                </c:ext>
                <c:ext xmlns:c16="http://schemas.microsoft.com/office/drawing/2014/chart" uri="{C3380CC4-5D6E-409C-BE32-E72D297353CC}">
                  <c16:uniqueId val="{00000002-5B5F-4181-8EB9-FF4BDFABEC22}"/>
                </c:ext>
              </c:extLst>
            </c:dLbl>
            <c:dLbl>
              <c:idx val="3"/>
              <c:tx>
                <c:strRef>
                  <c:f>Daten_Diagramme!$E$17</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{0CD13CE9-7BEE-4850-BBBC-36F98EF27391}</c15:txfldGUID>
                      <c15:f>Daten_Diagramme!$E$17</c15:f>
                      <c15:dlblFieldTableCache>
                        <c:ptCount val="1"/>
                        <c:pt idx="0">
                          <c:v>-4.5</c:v>
                        </c:pt>
                      </c15:dlblFieldTableCache>
                    </c15:dlblFTEntry>
                  </c15:dlblFieldTable>
                  <c15:showDataLabelsRange val="0"/>
                </c:ext>
                <c:ext xmlns:c16="http://schemas.microsoft.com/office/drawing/2014/chart" uri="{C3380CC4-5D6E-409C-BE32-E72D297353CC}">
                  <c16:uniqueId val="{00000003-5B5F-4181-8EB9-FF4BDFABEC22}"/>
                </c:ext>
              </c:extLst>
            </c:dLbl>
            <c:dLbl>
              <c:idx val="4"/>
              <c:tx>
                <c:strRef>
                  <c:f>Daten_Diagramme!$E$18</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{828B4DAE-DA29-4578-8F96-F40ED15F2822}</c15:txfldGUID>
                      <c15:f>Daten_Diagramme!$E$18</c15:f>
                      <c15:dlblFieldTableCache>
                        <c:ptCount val="1"/>
                        <c:pt idx="0">
                          <c:v>-2.3</c:v>
                        </c:pt>
                      </c15:dlblFieldTableCache>
                    </c15:dlblFTEntry>
                  </c15:dlblFieldTable>
                  <c15:showDataLabelsRange val="0"/>
                </c:ext>
                <c:ext xmlns:c16="http://schemas.microsoft.com/office/drawing/2014/chart" uri="{C3380CC4-5D6E-409C-BE32-E72D297353CC}">
                  <c16:uniqueId val="{00000004-5B5F-4181-8EB9-FF4BDFABEC22}"/>
                </c:ext>
              </c:extLst>
            </c:dLbl>
            <c:dLbl>
              <c:idx val="5"/>
              <c:tx>
                <c:strRef>
                  <c:f>Daten_Diagramme!$E$19</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{E51EC37B-FFDB-4248-892B-59705AA1645A}</c15:txfldGUID>
                      <c15:f>Daten_Diagramme!$E$19</c15:f>
                      <c15:dlblFieldTableCache>
                        <c:ptCount val="1"/>
                        <c:pt idx="0">
                          <c:v>-5.4</c:v>
                        </c:pt>
                      </c15:dlblFieldTableCache>
                    </c15:dlblFTEntry>
                  </c15:dlblFieldTable>
                  <c15:showDataLabelsRange val="0"/>
                </c:ext>
                <c:ext xmlns:c16="http://schemas.microsoft.com/office/drawing/2014/chart" uri="{C3380CC4-5D6E-409C-BE32-E72D297353CC}">
                  <c16:uniqueId val="{00000005-5B5F-4181-8EB9-FF4BDFABEC22}"/>
                </c:ext>
              </c:extLst>
            </c:dLbl>
            <c:dLbl>
              <c:idx val="6"/>
              <c:tx>
                <c:strRef>
                  <c:f>Daten_Diagramme!$E$20</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{172BA416-9C52-49E1-B6F2-EB26E81B150A}</c15:txfldGUID>
                      <c15:f>Daten_Diagramme!$E$20</c15:f>
                      <c15:dlblFieldTableCache>
                        <c:ptCount val="1"/>
                        <c:pt idx="0">
                          <c:v>-9.8</c:v>
                        </c:pt>
                      </c15:dlblFieldTableCache>
                    </c15:dlblFTEntry>
                  </c15:dlblFieldTable>
                  <c15:showDataLabelsRange val="0"/>
                </c:ext>
                <c:ext xmlns:c16="http://schemas.microsoft.com/office/drawing/2014/chart" uri="{C3380CC4-5D6E-409C-BE32-E72D297353CC}">
                  <c16:uniqueId val="{00000006-5B5F-4181-8EB9-FF4BDFABEC22}"/>
                </c:ext>
              </c:extLst>
            </c:dLbl>
            <c:dLbl>
              <c:idx val="7"/>
              <c:tx>
                <c:strRef>
                  <c:f>Daten_Diagramme!$E$21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{FDF5BF95-B773-48C1-A187-F34873720BE9}</c15:txfldGUID>
                      <c15:f>Daten_Diagramme!$E$21</c15:f>
                      <c15:dlblFieldTableCache>
                        <c:ptCount val="1"/>
                        <c:pt idx="0">
                          <c:v>-0.1</c:v>
                        </c:pt>
                      </c15:dlblFieldTableCache>
                    </c15:dlblFTEntry>
                  </c15:dlblFieldTable>
                  <c15:showDataLabelsRange val="0"/>
                </c:ext>
                <c:ext xmlns:c16="http://schemas.microsoft.com/office/drawing/2014/chart" uri="{C3380CC4-5D6E-409C-BE32-E72D297353CC}">
                  <c16:uniqueId val="{00000007-5B5F-4181-8EB9-FF4BDFABEC22}"/>
                </c:ext>
              </c:extLst>
            </c:dLbl>
            <c:dLbl>
              <c:idx val="8"/>
              <c:tx>
                <c:strRef>
                  <c:f>Daten_Diagramme!$E$22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{8A7FAC60-FB3C-449A-A108-94E19A6F915F}</c15:txfldGUID>
                      <c15:f>Daten_Diagramme!$E$22</c15:f>
                      <c15:dlblFieldTableCache>
                        <c:ptCount val="1"/>
                        <c:pt idx="0">
                          <c:v>-2.1</c:v>
                        </c:pt>
                      </c15:dlblFieldTableCache>
                    </c15:dlblFTEntry>
                  </c15:dlblFieldTable>
                  <c15:showDataLabelsRange val="0"/>
                </c:ext>
                <c:ext xmlns:c16="http://schemas.microsoft.com/office/drawing/2014/chart" uri="{C3380CC4-5D6E-409C-BE32-E72D297353CC}">
                  <c16:uniqueId val="{00000008-5B5F-4181-8EB9-FF4BDFABEC22}"/>
                </c:ext>
              </c:extLst>
            </c:dLbl>
            <c:dLbl>
              <c:idx val="9"/>
              <c:tx>
                <c:strRef>
                  <c:f>Daten_Diagramme!$E$23</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{B5BD4F7E-9F46-4029-A46D-E8FDBF6C6A3E}</c15:txfldGUID>
                      <c15:f>Daten_Diagramme!$E$23</c15:f>
                      <c15:dlblFieldTableCache>
                        <c:ptCount val="1"/>
                        <c:pt idx="0">
                          <c:v>-8.8</c:v>
                        </c:pt>
                      </c15:dlblFieldTableCache>
                    </c15:dlblFTEntry>
                  </c15:dlblFieldTable>
                  <c15:showDataLabelsRange val="0"/>
                </c:ext>
                <c:ext xmlns:c16="http://schemas.microsoft.com/office/drawing/2014/chart" uri="{C3380CC4-5D6E-409C-BE32-E72D297353CC}">
                  <c16:uniqueId val="{00000009-5B5F-4181-8EB9-FF4BDFABEC22}"/>
                </c:ext>
              </c:extLst>
            </c:dLbl>
            <c:dLbl>
              <c:idx val="10"/>
              <c:tx>
                <c:strRef>
                  <c:f>Daten_Diagramme!$E$24</c:f>
                  <c:strCache>
                    <c:ptCount val="1"/>
                    <c:pt idx="0">
                      <c:v>-13.5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{9DF8667F-A658-4617-AAF0-9D2A9648CA36}</c15:txfldGUID>
                      <c15:f>Daten_Diagramme!$E$24</c15:f>
                      <c15:dlblFieldTableCache>
                        <c:ptCount val="1"/>
                        <c:pt idx="0">
                          <c:v>-13.5</c:v>
                        </c:pt>
                      </c15:dlblFieldTableCache>
                    </c15:dlblFTEntry>
                  </c15:dlblFieldTable>
                  <c15:showDataLabelsRange val="0"/>
                </c:ext>
                <c:ext xmlns:c16="http://schemas.microsoft.com/office/drawing/2014/chart" uri="{C3380CC4-5D6E-409C-BE32-E72D297353CC}">
                  <c16:uniqueId val="{0000000A-5B5F-4181-8EB9-FF4BDFABEC22}"/>
                </c:ext>
              </c:extLst>
            </c:dLbl>
            <c:dLbl>
              <c:idx val="11"/>
              <c:tx>
                <c:strRef>
                  <c:f>Daten_Diagramme!$E$25</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{6D02A11A-1DC0-499C-89BF-7D406CEACB61}</c15:txfldGUID>
                      <c15:f>Daten_Diagramme!$E$25</c15:f>
                      <c15:dlblFieldTableCache>
                        <c:ptCount val="1"/>
                        <c:pt idx="0">
                          <c:v>-7.2</c:v>
                        </c:pt>
                      </c15:dlblFieldTableCache>
                    </c15:dlblFTEntry>
                  </c15:dlblFieldTable>
                  <c15:showDataLabelsRange val="0"/>
                </c:ext>
                <c:ext xmlns:c16="http://schemas.microsoft.com/office/drawing/2014/chart" uri="{C3380CC4-5D6E-409C-BE32-E72D297353CC}">
                  <c16:uniqueId val="{0000000B-5B5F-4181-8EB9-FF4BDFABEC22}"/>
                </c:ext>
              </c:extLst>
            </c:dLbl>
            <c:dLbl>
              <c:idx val="12"/>
              <c:tx>
                <c:strRef>
                  <c:f>Daten_Diagramme!$E$26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{72B4B130-2936-4B5A-9EE3-7F4F6C7213AB}</c15:txfldGUID>
                      <c15:f>Daten_Diagramme!$E$26</c15:f>
                      <c15:dlblFieldTableCache>
                        <c:ptCount val="1"/>
                        <c:pt idx="0">
                          <c:v>1.9</c:v>
                        </c:pt>
                      </c15:dlblFieldTableCache>
                    </c15:dlblFTEntry>
                  </c15:dlblFieldTable>
                  <c15:showDataLabelsRange val="0"/>
                </c:ext>
                <c:ext xmlns:c16="http://schemas.microsoft.com/office/drawing/2014/chart" uri="{C3380CC4-5D6E-409C-BE32-E72D297353CC}">
                  <c16:uniqueId val="{0000000C-5B5F-4181-8EB9-FF4BDFABEC22}"/>
                </c:ext>
              </c:extLst>
            </c:dLbl>
            <c:dLbl>
              <c:idx val="13"/>
              <c:tx>
                <c:strRef>
                  <c:f>Daten_Diagramme!$E$27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{652B5199-EB32-496B-917F-12AE22DF232D}</c15:txfldGUID>
                      <c15:f>Daten_Diagramme!$E$27</c15:f>
                      <c15:dlblFieldTableCache>
                        <c:ptCount val="1"/>
                        <c:pt idx="0">
                          <c:v>-0.7</c:v>
                        </c:pt>
                      </c15:dlblFieldTableCache>
                    </c15:dlblFTEntry>
                  </c15:dlblFieldTable>
                  <c15:showDataLabelsRange val="0"/>
                </c:ext>
                <c:ext xmlns:c16="http://schemas.microsoft.com/office/drawing/2014/chart" uri="{C3380CC4-5D6E-409C-BE32-E72D297353CC}">
                  <c16:uniqueId val="{0000000D-5B5F-4181-8EB9-FF4BDFABEC22}"/>
                </c:ext>
              </c:extLst>
            </c:dLbl>
            <c:dLbl>
              <c:idx val="14"/>
              <c:tx>
                <c:strRef>
                  <c:f>Daten_Diagramme!$E$28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{D3BBE7DB-247A-400C-915A-FCF071904FB1}</c15:txfldGUID>
                      <c15:f>Daten_Diagramme!$E$28</c15:f>
                      <c15:dlblFieldTableCache>
                        <c:ptCount val="1"/>
                        <c:pt idx="0">
                          <c:v>-2.8</c:v>
                        </c:pt>
                      </c15:dlblFieldTableCache>
                    </c15:dlblFTEntry>
                  </c15:dlblFieldTable>
                  <c15:showDataLabelsRange val="0"/>
                </c:ext>
                <c:ext xmlns:c16="http://schemas.microsoft.com/office/drawing/2014/chart" uri="{C3380CC4-5D6E-409C-BE32-E72D297353CC}">
                  <c16:uniqueId val="{0000000E-5B5F-4181-8EB9-FF4BDFABEC22}"/>
                </c:ext>
              </c:extLst>
            </c:dLbl>
            <c:dLbl>
              <c:idx val="15"/>
              <c:tx>
                <c:strRef>
                  <c:f>Daten_Diagramme!$E$29</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{D184DF97-1663-43A9-B7BC-3B4830C9838A}</c15:txfldGUID>
                      <c15:f>Daten_Diagramme!$E$29</c15:f>
                      <c15:dlblFieldTableCache>
                        <c:ptCount val="1"/>
                        <c:pt idx="0">
                          <c:v>-4.8</c:v>
                        </c:pt>
                      </c15:dlblFieldTableCache>
                    </c15:dlblFTEntry>
                  </c15:dlblFieldTable>
                  <c15:showDataLabelsRange val="0"/>
                </c:ext>
                <c:ext xmlns:c16="http://schemas.microsoft.com/office/drawing/2014/chart" uri="{C3380CC4-5D6E-409C-BE32-E72D297353CC}">
                  <c16:uniqueId val="{0000000F-5B5F-4181-8EB9-FF4BDFABEC22}"/>
                </c:ext>
              </c:extLst>
            </c:dLbl>
            <c:dLbl>
              <c:idx val="16"/>
              <c:tx>
                <c:strRef>
                  <c:f>Daten_Diagramme!$E$30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{4732C1B7-C713-4421-81EE-0900C3BF244B}</c15:txfldGUID>
                      <c15:f>Daten_Diagramme!$E$30</c15:f>
                      <c15:dlblFieldTableCache>
                        <c:ptCount val="1"/>
                        <c:pt idx="0">
                          <c:v>-1.9</c:v>
                        </c:pt>
                      </c15:dlblFieldTableCache>
                    </c15:dlblFTEntry>
                  </c15:dlblFieldTable>
                  <c15:showDataLabelsRange val="0"/>
                </c:ext>
                <c:ext xmlns:c16="http://schemas.microsoft.com/office/drawing/2014/chart" uri="{C3380CC4-5D6E-409C-BE32-E72D297353CC}">
                  <c16:uniqueId val="{00000010-5B5F-4181-8EB9-FF4BDFABEC22}"/>
                </c:ext>
              </c:extLst>
            </c:dLbl>
            <c:dLbl>
              <c:idx val="17"/>
              <c:tx>
                <c:strRef>
                  <c:f>Daten_Diagramme!$E$31</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{679FFD03-B4C5-4079-82FA-F830A606EDC9}</c15:txfldGUID>
                      <c15:f>Daten_Diagramme!$E$31</c15:f>
                      <c15:dlblFieldTableCache>
                        <c:ptCount val="1"/>
                        <c:pt idx="0">
                          <c:v>-0.2</c:v>
                        </c:pt>
                      </c15:dlblFieldTableCache>
                    </c15:dlblFTEntry>
                  </c15:dlblFieldTable>
                  <c15:showDataLabelsRange val="0"/>
                </c:ext>
                <c:ext xmlns:c16="http://schemas.microsoft.com/office/drawing/2014/chart" uri="{C3380CC4-5D6E-409C-BE32-E72D297353CC}">
                  <c16:uniqueId val="{00000011-5B5F-4181-8EB9-FF4BDFABEC22}"/>
                </c:ext>
              </c:extLst>
            </c:dLbl>
            <c:dLbl>
              <c:idx val="18"/>
              <c:tx>
                <c:strRef>
                  <c:f>Daten_Diagramme!$E$32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{72D47F8F-BBD8-4A05-92FC-197201DA1EF1}</c15:txfldGUID>
                      <c15:f>Daten_Diagramme!$E$32</c15:f>
                      <c15:dlblFieldTableCache>
                        <c:ptCount val="1"/>
                        <c:pt idx="0">
                          <c:v>-1.6</c:v>
                        </c:pt>
                      </c15:dlblFieldTableCache>
                    </c15:dlblFTEntry>
                  </c15:dlblFieldTable>
                  <c15:showDataLabelsRange val="0"/>
                </c:ext>
                <c:ext xmlns:c16="http://schemas.microsoft.com/office/drawing/2014/chart" uri="{C3380CC4-5D6E-409C-BE32-E72D297353CC}">
                  <c16:uniqueId val="{00000012-5B5F-4181-8EB9-FF4BDFABEC22}"/>
                </c:ext>
              </c:extLst>
            </c:dLbl>
            <c:dLbl>
              <c:idx val="19"/>
              <c:tx>
                <c:strRef>
                  <c:f>Daten_Diagramme!$E$33</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{C70CAB86-F963-4210-8DC8-C7FBA86826A2}</c15:txfldGUID>
                      <c15:f>Daten_Diagramme!$E$33</c15:f>
                      <c15:dlblFieldTableCache>
                        <c:ptCount val="1"/>
                        <c:pt idx="0">
                          <c:v>-1.6</c:v>
                        </c:pt>
                      </c15:dlblFieldTableCache>
                    </c15:dlblFTEntry>
                  </c15:dlblFieldTable>
                  <c15:showDataLabelsRange val="0"/>
                </c:ext>
                <c:ext xmlns:c16="http://schemas.microsoft.com/office/drawing/2014/chart" uri="{C3380CC4-5D6E-409C-BE32-E72D297353CC}">
                  <c16:uniqueId val="{00000013-5B5F-4181-8EB9-FF4BDFABEC22}"/>
                </c:ext>
              </c:extLst>
            </c:dLbl>
            <c:dLbl>
              <c:idx val="20"/>
              <c:tx>
                <c:strRef>
                  <c:f>Daten_Diagramme!$E$34</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{6C69A936-2B45-422E-8BB0-4BF1ECA8D60E}</c15:txfldGUID>
                      <c15:f>Daten_Diagramme!$E$34</c15:f>
                      <c15:dlblFieldTableCache>
                        <c:ptCount val="1"/>
                        <c:pt idx="0">
                          <c:v>-4.1</c:v>
                        </c:pt>
                      </c15:dlblFieldTableCache>
                    </c15:dlblFTEntry>
                  </c15:dlblFieldTable>
                  <c15:showDataLabelsRange val="0"/>
                </c:ext>
                <c:ext xmlns:c16="http://schemas.microsoft.com/office/drawing/2014/chart" uri="{C3380CC4-5D6E-409C-BE32-E72D297353CC}">
                  <c16:uniqueId val="{00000014-5B5F-4181-8EB9-FF4BDFABEC22}"/>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{513B033D-3D13-42F2-B2EF-935D6CC0E922}</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5B5F-4181-8EB9-FF4BDFABEC2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{DBB2B9C6-6D56-4414-BABB-FBCB2A310184}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B5F-4181-8EB9-FF4BDFABEC22}"/>
                </c:ext>
              </c:extLst>
            </c:dLbl>
            <c:dLbl>
              <c:idx val="23"/>
              <c:tx>
                <c:strRef>
                  <c:f>Daten_Diagramme!$E$37</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{0220498E-06FD-400F-8218-E3DCB2FD5D45}</c15:txfldGUID>
                      <c15:f>Daten_Diagramme!$E$37</c15:f>
                      <c15:dlblFieldTableCache>
                        <c:ptCount val="1"/>
                        <c:pt idx="0">
                          <c:v>5.4</c:v>
                        </c:pt>
                      </c15:dlblFieldTableCache>
                    </c15:dlblFTEntry>
                  </c15:dlblFieldTable>
                  <c15:showDataLabelsRange val="0"/>
                </c:ext>
                <c:ext xmlns:c16="http://schemas.microsoft.com/office/drawing/2014/chart" uri="{C3380CC4-5D6E-409C-BE32-E72D297353CC}">
                  <c16:uniqueId val="{00000017-5B5F-4181-8EB9-FF4BDFABEC22}"/>
                </c:ext>
              </c:extLst>
            </c:dLbl>
            <c:dLbl>
              <c:idx val="24"/>
              <c:tx>
                <c:strRef>
                  <c:f>Daten_Diagramme!$E$38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{50135385-E89D-43AB-A948-8451CF0F6F2F}</c15:txfldGUID>
                      <c15:f>Daten_Diagramme!$E$38</c15:f>
                      <c15:dlblFieldTableCache>
                        <c:ptCount val="1"/>
                        <c:pt idx="0">
                          <c:v>-2.6</c:v>
                        </c:pt>
                      </c15:dlblFieldTableCache>
                    </c15:dlblFTEntry>
                  </c15:dlblFieldTable>
                  <c15:showDataLabelsRange val="0"/>
                </c:ext>
                <c:ext xmlns:c16="http://schemas.microsoft.com/office/drawing/2014/chart" uri="{C3380CC4-5D6E-409C-BE32-E72D297353CC}">
                  <c16:uniqueId val="{00000018-5B5F-4181-8EB9-FF4BDFABEC22}"/>
                </c:ext>
              </c:extLst>
            </c:dLbl>
            <c:dLbl>
              <c:idx val="25"/>
              <c:tx>
                <c:strRef>
                  <c:f>Daten_Diagramme!$E$39</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{94CED136-581E-4B56-81BD-6204EB8766B1}</c15:txfldGUID>
                      <c15:f>Daten_Diagramme!$E$39</c15:f>
                      <c15:dlblFieldTableCache>
                        <c:ptCount val="1"/>
                        <c:pt idx="0">
                          <c:v>-4.5</c:v>
                        </c:pt>
                      </c15:dlblFieldTableCache>
                    </c15:dlblFTEntry>
                  </c15:dlblFieldTable>
                  <c15:showDataLabelsRange val="0"/>
                </c:ext>
                <c:ext xmlns:c16="http://schemas.microsoft.com/office/drawing/2014/chart" uri="{C3380CC4-5D6E-409C-BE32-E72D297353CC}">
                  <c16:uniqueId val="{00000019-5B5F-4181-8EB9-FF4BDFABEC2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{00A13B8E-0282-4FFC-9163-F283DD25F7CE}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B5F-4181-8EB9-FF4BDFABEC2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{2A5A3545-4BAC-481F-A971-A8F74D36FA36}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B5F-4181-8EB9-FF4BDFABEC2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{E6A19A9C-CA3E-4185-9700-A6CC048D11E7}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B5F-4181-8EB9-FF4BDFABEC2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{2B505B79-760A-460D-956B-1D19F8A4D6EF}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B5F-4181-8EB9-FF4BDFABEC2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{F45D5FEF-8C6E-4F4E-A744-83221980CB2E}</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B5F-4181-8EB9-FF4BDFABEC22}"/>
                </c:ext>
              </c:extLst>
            </c:dLbl>
            <c:dLbl>
              <c:idx val="31"/>
              <c:tx>
                <c:strRef>
                  <c:f>Daten_Diagramme!$E$45</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{04E68F3F-8020-499C-922C-781831E460E0}</c15:txfldGUID>
                      <c15:f>Daten_Diagramme!$E$45</c15:f>
                      <c15:dlblFieldTableCache>
                        <c:ptCount val="1"/>
                        <c:pt idx="0">
                          <c:v>-4.5</c:v>
                        </c:pt>
                      </c15:dlblFieldTableCache>
                    </c15:dlblFTEntry>
                  </c15:dlblFieldTable>
                  <c15:showDataLabelsRange val="0"/>
                </c:ext>
                <c:ext xmlns:c16="http://schemas.microsoft.com/office/drawing/2014/chart" uri="{C3380CC4-5D6E-409C-BE32-E72D297353CC}">
                  <c16:uniqueId val="{0000001F-5B5F-4181-8EB9-FF4BDFABEC2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-4.2268774619623501</c:v>
                </c:pt>
                <c:pt idx="1">
                  <c:v>5.3691275167785237</c:v>
                </c:pt>
                <c:pt idx="2">
                  <c:v>0.71770334928229662</c:v>
                </c:pt>
                <c:pt idx="3">
                  <c:v>-4.4787765293383268</c:v>
                </c:pt>
                <c:pt idx="4">
                  <c:v>-2.2600834492350486</c:v>
                </c:pt>
                <c:pt idx="5">
                  <c:v>-5.4101838755304099</c:v>
                </c:pt>
                <c:pt idx="6">
                  <c:v>-9.8011363636363633</c:v>
                </c:pt>
                <c:pt idx="7">
                  <c:v>-0.1392434439545138</c:v>
                </c:pt>
                <c:pt idx="8">
                  <c:v>-2.1113115520812453</c:v>
                </c:pt>
                <c:pt idx="9">
                  <c:v>-8.8420035432436777</c:v>
                </c:pt>
                <c:pt idx="10">
                  <c:v>-13.52124183006536</c:v>
                </c:pt>
                <c:pt idx="11">
                  <c:v>-7.1718538565629233</c:v>
                </c:pt>
                <c:pt idx="12">
                  <c:v>1.8975332068311195</c:v>
                </c:pt>
                <c:pt idx="13">
                  <c:v>-0.74588477366255146</c:v>
                </c:pt>
                <c:pt idx="14">
                  <c:v>-2.7888446215139444</c:v>
                </c:pt>
                <c:pt idx="15">
                  <c:v>-4.8319327731092434</c:v>
                </c:pt>
                <c:pt idx="16">
                  <c:v>-1.8936635105608157</c:v>
                </c:pt>
                <c:pt idx="17">
                  <c:v>-0.17505470459518599</c:v>
                </c:pt>
                <c:pt idx="18">
                  <c:v>-1.6147082334132694</c:v>
                </c:pt>
                <c:pt idx="19">
                  <c:v>-1.5964831096714485</c:v>
                </c:pt>
                <c:pt idx="20">
                  <c:v>-4.058799510004083</c:v>
                </c:pt>
                <c:pt idx="21">
                  <c:v>0</c:v>
                </c:pt>
                <c:pt idx="23">
                  <c:v>5.3691275167785237</c:v>
                </c:pt>
                <c:pt idx="24">
                  <c:v>-2.6044005388414906</c:v>
                </c:pt>
                <c:pt idx="25">
                  <c:v>-4.5141963105359544</c:v>
                </c:pt>
              </c:numCache>
            </c:numRef>
          </c:val>
          <c:extLst>
            <c:ext xmlns:c16="http://schemas.microsoft.com/office/drawing/2014/chart" uri="{C3380CC4-5D6E-409C-BE32-E72D297353CC}">
              <c16:uniqueId val="{00000020-5B5F-4181-8EB9-FF4BDFABEC2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{E7958F8D-EBE2-4CB9-84E3-ABF4E9FCA1CE}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B5F-4181-8EB9-FF4BDFABEC2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{D46E5278-04B5-4B6D-8E7A-255AB74B5ECF}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B5F-4181-8EB9-FF4BDFABEC2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{CCD76D02-752A-406E-8694-73CBC85BCCC4}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B5F-4181-8EB9-FF4BDFABEC2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{CAD2DC49-6778-4712-A635-375C51A679E4}</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B5F-4181-8EB9-FF4BDFABEC2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{2E0C2C15-1CBF-4E70-97EA-DF3456118AFE}</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B5F-4181-8EB9-FF4BDFABEC2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{3665F429-5934-4872-B052-47BFD1B63751}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B5F-4181-8EB9-FF4BDFABEC2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{A3D3E3FB-664E-4822-9CE7-8A9B34DFF246}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B5F-4181-8EB9-FF4BDFABEC2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{1DF678C8-B560-4DCA-9402-9CB1AB318B44}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B5F-4181-8EB9-FF4BDFABEC2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{AC033C3F-2B51-4848-A19E-A638F0D15C25}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B5F-4181-8EB9-FF4BDFABEC2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{84F18092-7857-47A5-A85C-34FCC7182FA0}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B5F-4181-8EB9-FF4BDFABEC2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{0C9D70F2-7BBC-471C-B936-D38B4AEBA08B}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B5F-4181-8EB9-FF4BDFABEC2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{0AFA06E3-1600-44F5-B647-2D593410AE23}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B5F-4181-8EB9-FF4BDFABEC2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{1A8A4055-1524-45DE-A4C5-38FEF5B4E647}</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B5F-4181-8EB9-FF4BDFABEC2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{2B37D10D-93E4-46E6-975A-EE7E335DABB6}</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B5F-4181-8EB9-FF4BDFABEC2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{AA541CC8-FB24-4E5C-B20B-91A05B6EADBE}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B5F-4181-8EB9-FF4BDFABEC2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{47EF7C92-E3BC-4D78-B09C-EA49F64A640A}</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B5F-4181-8EB9-FF4BDFABEC2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{FFD45496-FF79-42D7-8E82-3D99337A1422}</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B5F-4181-8EB9-FF4BDFABEC2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{F0E8DBEF-57ED-47D9-98DE-FB86C7C03A97}</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B5F-4181-8EB9-FF4BDFABEC2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{C4699EC3-15BA-4738-9721-9F0D2D114158}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B5F-4181-8EB9-FF4BDFABEC2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{0ECDEE95-27E5-407F-8EC3-96F2C5C082A2}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B5F-4181-8EB9-FF4BDFABEC2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{1A570DF1-9D3B-4A18-A355-4F89787E576A}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B5F-4181-8EB9-FF4BDFABEC2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{890BAA6B-8F01-47FA-A60A-2D9DB2E4BA54}</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B5F-4181-8EB9-FF4BDFABEC2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{38BB9570-25C7-463A-9509-9E62B5475C38}</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B5F-4181-8EB9-FF4BDFABEC2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{2B800430-0B8D-4A60-8EC4-7EEFE7E38907}</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B5F-4181-8EB9-FF4BDFABEC2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{C53A0FA8-44C6-4D32-B763-0CCFA47DB720}</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B5F-4181-8EB9-FF4BDFABEC2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{43AD778B-F70F-47D6-8870-7CC3CA664631}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B5F-4181-8EB9-FF4BDFABEC2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{112BB7DF-F15D-49CB-BE39-0D4FE9E3261B}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B5F-4181-8EB9-FF4BDFABEC2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{37A04BA7-884B-4FE5-85B5-8A4BD54D090C}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B5F-4181-8EB9-FF4BDFABEC2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{5B4A2D07-B3B4-434D-B41D-61C006CC0F95}</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B5F-4181-8EB9-FF4BDFABEC2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{F95B3F17-0EAC-423E-80AB-3D66EADA3906}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B5F-4181-8EB9-FF4BDFABEC2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{64F0E1EA-295C-4567-8E6F-549FBED12D0D}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B5F-4181-8EB9-FF4BDFABEC2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{E7A1814A-274C-45C0-9699-CB5C10C79319}</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B5F-4181-8EB9-FF4BDFABEC2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5B5F-4181-8EB9-FF4BDFABEC2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5B5F-4181-8EB9-FF4BDFABEC2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{53858678-4D26-470C-BE50-3FE58E995B2C}</c15:txfldGUID>
                      <c15:f>Diagramm!$I$46</c15:f>
                      <c15:dlblFieldTableCache>
                        <c:ptCount val="1"/>
                      </c15:dlblFieldTableCache>
                    </c15:dlblFTEntry>
                  </c15:dlblFieldTable>
                  <c15:showDataLabelsRange val="0"/>
                </c:ext>
                <c:ext xmlns:c16="http://schemas.microsoft.com/office/drawing/2014/chart" uri="{C3380CC4-5D6E-409C-BE32-E72D297353CC}">
                  <c16:uniqueId val="{00000000-8E2E-4E8D-BB7A-EB5BF7725BB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{C1C5E6CA-2389-426B-A680-E8A0222A7EE8}</c15:txfldGUID>
                      <c15:f>Diagramm!$I$47</c15:f>
                      <c15:dlblFieldTableCache>
                        <c:ptCount val="1"/>
                      </c15:dlblFieldTableCache>
                    </c15:dlblFTEntry>
                  </c15:dlblFieldTable>
                  <c15:showDataLabelsRange val="0"/>
                </c:ext>
                <c:ext xmlns:c16="http://schemas.microsoft.com/office/drawing/2014/chart" uri="{C3380CC4-5D6E-409C-BE32-E72D297353CC}">
                  <c16:uniqueId val="{00000001-8E2E-4E8D-BB7A-EB5BF7725BB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{4D492607-F90B-4275-B0B3-4D0AB1D0A069}</c15:txfldGUID>
                      <c15:f>Diagramm!$I$48</c15:f>
                      <c15:dlblFieldTableCache>
                        <c:ptCount val="1"/>
                      </c15:dlblFieldTableCache>
                    </c15:dlblFTEntry>
                  </c15:dlblFieldTable>
                  <c15:showDataLabelsRange val="0"/>
                </c:ext>
                <c:ext xmlns:c16="http://schemas.microsoft.com/office/drawing/2014/chart" uri="{C3380CC4-5D6E-409C-BE32-E72D297353CC}">
                  <c16:uniqueId val="{00000002-8E2E-4E8D-BB7A-EB5BF7725BB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{0C5E340B-0190-45C5-981B-CBF69F549C24}</c15:txfldGUID>
                      <c15:f>Diagramm!$I$49</c15:f>
                      <c15:dlblFieldTableCache>
                        <c:ptCount val="1"/>
                      </c15:dlblFieldTableCache>
                    </c15:dlblFTEntry>
                  </c15:dlblFieldTable>
                  <c15:showDataLabelsRange val="0"/>
                </c:ext>
                <c:ext xmlns:c16="http://schemas.microsoft.com/office/drawing/2014/chart" uri="{C3380CC4-5D6E-409C-BE32-E72D297353CC}">
                  <c16:uniqueId val="{00000003-8E2E-4E8D-BB7A-EB5BF7725BB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{565FAD3A-32EC-4898-BE73-E58920B8229B}</c15:txfldGUID>
                      <c15:f>Diagramm!$I$50</c15:f>
                      <c15:dlblFieldTableCache>
                        <c:ptCount val="1"/>
                      </c15:dlblFieldTableCache>
                    </c15:dlblFTEntry>
                  </c15:dlblFieldTable>
                  <c15:showDataLabelsRange val="0"/>
                </c:ext>
                <c:ext xmlns:c16="http://schemas.microsoft.com/office/drawing/2014/chart" uri="{C3380CC4-5D6E-409C-BE32-E72D297353CC}">
                  <c16:uniqueId val="{00000004-8E2E-4E8D-BB7A-EB5BF7725BB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{CF641787-E465-4554-9294-298C32FDBDB2}</c15:txfldGUID>
                      <c15:f>Diagramm!$I$51</c15:f>
                      <c15:dlblFieldTableCache>
                        <c:ptCount val="1"/>
                      </c15:dlblFieldTableCache>
                    </c15:dlblFTEntry>
                  </c15:dlblFieldTable>
                  <c15:showDataLabelsRange val="0"/>
                </c:ext>
                <c:ext xmlns:c16="http://schemas.microsoft.com/office/drawing/2014/chart" uri="{C3380CC4-5D6E-409C-BE32-E72D297353CC}">
                  <c16:uniqueId val="{00000005-8E2E-4E8D-BB7A-EB5BF7725BB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{71A9BBC5-650B-4FA6-8502-C4FC07C78EFA}</c15:txfldGUID>
                      <c15:f>Diagramm!$I$52</c15:f>
                      <c15:dlblFieldTableCache>
                        <c:ptCount val="1"/>
                      </c15:dlblFieldTableCache>
                    </c15:dlblFTEntry>
                  </c15:dlblFieldTable>
                  <c15:showDataLabelsRange val="0"/>
                </c:ext>
                <c:ext xmlns:c16="http://schemas.microsoft.com/office/drawing/2014/chart" uri="{C3380CC4-5D6E-409C-BE32-E72D297353CC}">
                  <c16:uniqueId val="{00000006-8E2E-4E8D-BB7A-EB5BF7725BB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{B5E241C7-D2CD-4CF3-B592-D834BA8DBEC7}</c15:txfldGUID>
                      <c15:f>Diagramm!$I$53</c15:f>
                      <c15:dlblFieldTableCache>
                        <c:ptCount val="1"/>
                      </c15:dlblFieldTableCache>
                    </c15:dlblFTEntry>
                  </c15:dlblFieldTable>
                  <c15:showDataLabelsRange val="0"/>
                </c:ext>
                <c:ext xmlns:c16="http://schemas.microsoft.com/office/drawing/2014/chart" uri="{C3380CC4-5D6E-409C-BE32-E72D297353CC}">
                  <c16:uniqueId val="{00000007-8E2E-4E8D-BB7A-EB5BF7725BB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{3F28CF02-3496-4DE9-9C9B-14F934738EB3}</c15:txfldGUID>
                      <c15:f>Diagramm!$I$54</c15:f>
                      <c15:dlblFieldTableCache>
                        <c:ptCount val="1"/>
                      </c15:dlblFieldTableCache>
                    </c15:dlblFTEntry>
                  </c15:dlblFieldTable>
                  <c15:showDataLabelsRange val="0"/>
                </c:ext>
                <c:ext xmlns:c16="http://schemas.microsoft.com/office/drawing/2014/chart" uri="{C3380CC4-5D6E-409C-BE32-E72D297353CC}">
                  <c16:uniqueId val="{00000008-8E2E-4E8D-BB7A-EB5BF7725BB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{C6EDCA47-000B-4569-A097-EF0C2DA81664}</c15:txfldGUID>
                      <c15:f>Diagramm!$I$55</c15:f>
                      <c15:dlblFieldTableCache>
                        <c:ptCount val="1"/>
                      </c15:dlblFieldTableCache>
                    </c15:dlblFTEntry>
                  </c15:dlblFieldTable>
                  <c15:showDataLabelsRange val="0"/>
                </c:ext>
                <c:ext xmlns:c16="http://schemas.microsoft.com/office/drawing/2014/chart" uri="{C3380CC4-5D6E-409C-BE32-E72D297353CC}">
                  <c16:uniqueId val="{00000009-8E2E-4E8D-BB7A-EB5BF7725BB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{2F3F77DC-CE8A-4355-9D8D-D1629EE6BC21}</c15:txfldGUID>
                      <c15:f>Diagramm!$I$56</c15:f>
                      <c15:dlblFieldTableCache>
                        <c:ptCount val="1"/>
                      </c15:dlblFieldTableCache>
                    </c15:dlblFTEntry>
                  </c15:dlblFieldTable>
                  <c15:showDataLabelsRange val="0"/>
                </c:ext>
                <c:ext xmlns:c16="http://schemas.microsoft.com/office/drawing/2014/chart" uri="{C3380CC4-5D6E-409C-BE32-E72D297353CC}">
                  <c16:uniqueId val="{0000000A-8E2E-4E8D-BB7A-EB5BF7725BB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{EA63F7E0-B98E-4B08-BCAA-944B6006C7BC}</c15:txfldGUID>
                      <c15:f>Diagramm!$I$57</c15:f>
                      <c15:dlblFieldTableCache>
                        <c:ptCount val="1"/>
                      </c15:dlblFieldTableCache>
                    </c15:dlblFTEntry>
                  </c15:dlblFieldTable>
                  <c15:showDataLabelsRange val="0"/>
                </c:ext>
                <c:ext xmlns:c16="http://schemas.microsoft.com/office/drawing/2014/chart" uri="{C3380CC4-5D6E-409C-BE32-E72D297353CC}">
                  <c16:uniqueId val="{0000000B-8E2E-4E8D-BB7A-EB5BF7725BB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{BC7AC6B3-0612-4D35-A16B-9A5EE3AD4F22}</c15:txfldGUID>
                      <c15:f>Diagramm!$I$58</c15:f>
                      <c15:dlblFieldTableCache>
                        <c:ptCount val="1"/>
                      </c15:dlblFieldTableCache>
                    </c15:dlblFTEntry>
                  </c15:dlblFieldTable>
                  <c15:showDataLabelsRange val="0"/>
                </c:ext>
                <c:ext xmlns:c16="http://schemas.microsoft.com/office/drawing/2014/chart" uri="{C3380CC4-5D6E-409C-BE32-E72D297353CC}">
                  <c16:uniqueId val="{0000000C-8E2E-4E8D-BB7A-EB5BF7725BB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{96A4D436-928F-465B-8045-04477BDE78DA}</c15:txfldGUID>
                      <c15:f>Diagramm!$I$59</c15:f>
                      <c15:dlblFieldTableCache>
                        <c:ptCount val="1"/>
                      </c15:dlblFieldTableCache>
                    </c15:dlblFTEntry>
                  </c15:dlblFieldTable>
                  <c15:showDataLabelsRange val="0"/>
                </c:ext>
                <c:ext xmlns:c16="http://schemas.microsoft.com/office/drawing/2014/chart" uri="{C3380CC4-5D6E-409C-BE32-E72D297353CC}">
                  <c16:uniqueId val="{0000000D-8E2E-4E8D-BB7A-EB5BF7725BB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{9FB76E6D-0563-4C39-AC0B-4E0EC68C75C8}</c15:txfldGUID>
                      <c15:f>Diagramm!$I$60</c15:f>
                      <c15:dlblFieldTableCache>
                        <c:ptCount val="1"/>
                      </c15:dlblFieldTableCache>
                    </c15:dlblFTEntry>
                  </c15:dlblFieldTable>
                  <c15:showDataLabelsRange val="0"/>
                </c:ext>
                <c:ext xmlns:c16="http://schemas.microsoft.com/office/drawing/2014/chart" uri="{C3380CC4-5D6E-409C-BE32-E72D297353CC}">
                  <c16:uniqueId val="{0000000E-8E2E-4E8D-BB7A-EB5BF7725BB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{42E54F8C-6951-4D56-AF9D-89094C583D17}</c15:txfldGUID>
                      <c15:f>Diagramm!$I$61</c15:f>
                      <c15:dlblFieldTableCache>
                        <c:ptCount val="1"/>
                      </c15:dlblFieldTableCache>
                    </c15:dlblFTEntry>
                  </c15:dlblFieldTable>
                  <c15:showDataLabelsRange val="0"/>
                </c:ext>
                <c:ext xmlns:c16="http://schemas.microsoft.com/office/drawing/2014/chart" uri="{C3380CC4-5D6E-409C-BE32-E72D297353CC}">
                  <c16:uniqueId val="{0000000F-8E2E-4E8D-BB7A-EB5BF7725BB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{66CA695F-6F4B-47CA-B543-E6A51A253738}</c15:txfldGUID>
                      <c15:f>Diagramm!$I$62</c15:f>
                      <c15:dlblFieldTableCache>
                        <c:ptCount val="1"/>
                      </c15:dlblFieldTableCache>
                    </c15:dlblFTEntry>
                  </c15:dlblFieldTable>
                  <c15:showDataLabelsRange val="0"/>
                </c:ext>
                <c:ext xmlns:c16="http://schemas.microsoft.com/office/drawing/2014/chart" uri="{C3380CC4-5D6E-409C-BE32-E72D297353CC}">
                  <c16:uniqueId val="{00000010-8E2E-4E8D-BB7A-EB5BF7725BB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{DB1AFB63-C7A1-43B9-810E-41115017FD17}</c15:txfldGUID>
                      <c15:f>Diagramm!$I$63</c15:f>
                      <c15:dlblFieldTableCache>
                        <c:ptCount val="1"/>
                      </c15:dlblFieldTableCache>
                    </c15:dlblFTEntry>
                  </c15:dlblFieldTable>
                  <c15:showDataLabelsRange val="0"/>
                </c:ext>
                <c:ext xmlns:c16="http://schemas.microsoft.com/office/drawing/2014/chart" uri="{C3380CC4-5D6E-409C-BE32-E72D297353CC}">
                  <c16:uniqueId val="{00000011-8E2E-4E8D-BB7A-EB5BF7725BB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{F1BED497-1C82-49A5-9848-DCE7D9504579}</c15:txfldGUID>
                      <c15:f>Diagramm!$I$64</c15:f>
                      <c15:dlblFieldTableCache>
                        <c:ptCount val="1"/>
                      </c15:dlblFieldTableCache>
                    </c15:dlblFTEntry>
                  </c15:dlblFieldTable>
                  <c15:showDataLabelsRange val="0"/>
                </c:ext>
                <c:ext xmlns:c16="http://schemas.microsoft.com/office/drawing/2014/chart" uri="{C3380CC4-5D6E-409C-BE32-E72D297353CC}">
                  <c16:uniqueId val="{00000012-8E2E-4E8D-BB7A-EB5BF7725BB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{4B934A27-CAAE-4E22-9104-087390CCC50E}</c15:txfldGUID>
                      <c15:f>Diagramm!$I$65</c15:f>
                      <c15:dlblFieldTableCache>
                        <c:ptCount val="1"/>
                      </c15:dlblFieldTableCache>
                    </c15:dlblFTEntry>
                  </c15:dlblFieldTable>
                  <c15:showDataLabelsRange val="0"/>
                </c:ext>
                <c:ext xmlns:c16="http://schemas.microsoft.com/office/drawing/2014/chart" uri="{C3380CC4-5D6E-409C-BE32-E72D297353CC}">
                  <c16:uniqueId val="{00000013-8E2E-4E8D-BB7A-EB5BF7725BB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{9F617E87-3EE9-41FC-860A-E969B2AAF6AA}</c15:txfldGUID>
                      <c15:f>Diagramm!$I$66</c15:f>
                      <c15:dlblFieldTableCache>
                        <c:ptCount val="1"/>
                      </c15:dlblFieldTableCache>
                    </c15:dlblFTEntry>
                  </c15:dlblFieldTable>
                  <c15:showDataLabelsRange val="0"/>
                </c:ext>
                <c:ext xmlns:c16="http://schemas.microsoft.com/office/drawing/2014/chart" uri="{C3380CC4-5D6E-409C-BE32-E72D297353CC}">
                  <c16:uniqueId val="{00000014-8E2E-4E8D-BB7A-EB5BF7725BB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{837CAE5F-7572-457A-8EF6-E90FE59F38D2}</c15:txfldGUID>
                      <c15:f>Diagramm!$I$67</c15:f>
                      <c15:dlblFieldTableCache>
                        <c:ptCount val="1"/>
                      </c15:dlblFieldTableCache>
                    </c15:dlblFTEntry>
                  </c15:dlblFieldTable>
                  <c15:showDataLabelsRange val="0"/>
                </c:ext>
                <c:ext xmlns:c16="http://schemas.microsoft.com/office/drawing/2014/chart" uri="{C3380CC4-5D6E-409C-BE32-E72D297353CC}">
                  <c16:uniqueId val="{00000015-8E2E-4E8D-BB7A-EB5BF7725BB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E2E-4E8D-BB7A-EB5BF7725BB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{A01E54BE-287C-4347-BC97-CD6760A652EF}</c15:txfldGUID>
                      <c15:f>Diagramm!$K$46</c15:f>
                      <c15:dlblFieldTableCache>
                        <c:ptCount val="1"/>
                      </c15:dlblFieldTableCache>
                    </c15:dlblFTEntry>
                  </c15:dlblFieldTable>
                  <c15:showDataLabelsRange val="0"/>
                </c:ext>
                <c:ext xmlns:c16="http://schemas.microsoft.com/office/drawing/2014/chart" uri="{C3380CC4-5D6E-409C-BE32-E72D297353CC}">
                  <c16:uniqueId val="{00000017-8E2E-4E8D-BB7A-EB5BF7725BB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{A504D705-59F7-4A41-9A13-5470DC9C5742}</c15:txfldGUID>
                      <c15:f>Diagramm!$K$47</c15:f>
                      <c15:dlblFieldTableCache>
                        <c:ptCount val="1"/>
                      </c15:dlblFieldTableCache>
                    </c15:dlblFTEntry>
                  </c15:dlblFieldTable>
                  <c15:showDataLabelsRange val="0"/>
                </c:ext>
                <c:ext xmlns:c16="http://schemas.microsoft.com/office/drawing/2014/chart" uri="{C3380CC4-5D6E-409C-BE32-E72D297353CC}">
                  <c16:uniqueId val="{00000018-8E2E-4E8D-BB7A-EB5BF7725BB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{3343ACDF-43A5-4AEB-BB13-F1BBB0EEC1E3}</c15:txfldGUID>
                      <c15:f>Diagramm!$K$48</c15:f>
                      <c15:dlblFieldTableCache>
                        <c:ptCount val="1"/>
                      </c15:dlblFieldTableCache>
                    </c15:dlblFTEntry>
                  </c15:dlblFieldTable>
                  <c15:showDataLabelsRange val="0"/>
                </c:ext>
                <c:ext xmlns:c16="http://schemas.microsoft.com/office/drawing/2014/chart" uri="{C3380CC4-5D6E-409C-BE32-E72D297353CC}">
                  <c16:uniqueId val="{00000019-8E2E-4E8D-BB7A-EB5BF7725BB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{5D4E60B6-3191-4744-BE6A-8F53C9270E51}</c15:txfldGUID>
                      <c15:f>Diagramm!$K$49</c15:f>
                      <c15:dlblFieldTableCache>
                        <c:ptCount val="1"/>
                      </c15:dlblFieldTableCache>
                    </c15:dlblFTEntry>
                  </c15:dlblFieldTable>
                  <c15:showDataLabelsRange val="0"/>
                </c:ext>
                <c:ext xmlns:c16="http://schemas.microsoft.com/office/drawing/2014/chart" uri="{C3380CC4-5D6E-409C-BE32-E72D297353CC}">
                  <c16:uniqueId val="{0000001A-8E2E-4E8D-BB7A-EB5BF7725BB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{8308DDE9-6CAC-4DDD-9351-5D534CB8659D}</c15:txfldGUID>
                      <c15:f>Diagramm!$K$50</c15:f>
                      <c15:dlblFieldTableCache>
                        <c:ptCount val="1"/>
                      </c15:dlblFieldTableCache>
                    </c15:dlblFTEntry>
                  </c15:dlblFieldTable>
                  <c15:showDataLabelsRange val="0"/>
                </c:ext>
                <c:ext xmlns:c16="http://schemas.microsoft.com/office/drawing/2014/chart" uri="{C3380CC4-5D6E-409C-BE32-E72D297353CC}">
                  <c16:uniqueId val="{0000001B-8E2E-4E8D-BB7A-EB5BF7725BB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{58D232CA-E2EF-4E69-AEB6-7E8F2CE5C238}</c15:txfldGUID>
                      <c15:f>Diagramm!$K$51</c15:f>
                      <c15:dlblFieldTableCache>
                        <c:ptCount val="1"/>
                      </c15:dlblFieldTableCache>
                    </c15:dlblFTEntry>
                  </c15:dlblFieldTable>
                  <c15:showDataLabelsRange val="0"/>
                </c:ext>
                <c:ext xmlns:c16="http://schemas.microsoft.com/office/drawing/2014/chart" uri="{C3380CC4-5D6E-409C-BE32-E72D297353CC}">
                  <c16:uniqueId val="{0000001C-8E2E-4E8D-BB7A-EB5BF7725BB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{5D9B5F5E-12A2-4348-B048-47AE561E8D82}</c15:txfldGUID>
                      <c15:f>Diagramm!$K$52</c15:f>
                      <c15:dlblFieldTableCache>
                        <c:ptCount val="1"/>
                      </c15:dlblFieldTableCache>
                    </c15:dlblFTEntry>
                  </c15:dlblFieldTable>
                  <c15:showDataLabelsRange val="0"/>
                </c:ext>
                <c:ext xmlns:c16="http://schemas.microsoft.com/office/drawing/2014/chart" uri="{C3380CC4-5D6E-409C-BE32-E72D297353CC}">
                  <c16:uniqueId val="{0000001D-8E2E-4E8D-BB7A-EB5BF7725BB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{592045C3-7B29-414C-8EC6-DCC8507B9452}</c15:txfldGUID>
                      <c15:f>Diagramm!$K$53</c15:f>
                      <c15:dlblFieldTableCache>
                        <c:ptCount val="1"/>
                      </c15:dlblFieldTableCache>
                    </c15:dlblFTEntry>
                  </c15:dlblFieldTable>
                  <c15:showDataLabelsRange val="0"/>
                </c:ext>
                <c:ext xmlns:c16="http://schemas.microsoft.com/office/drawing/2014/chart" uri="{C3380CC4-5D6E-409C-BE32-E72D297353CC}">
                  <c16:uniqueId val="{0000001E-8E2E-4E8D-BB7A-EB5BF7725BB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{80B0F018-95A2-4D44-AB90-22EA1D31F792}</c15:txfldGUID>
                      <c15:f>Diagramm!$K$54</c15:f>
                      <c15:dlblFieldTableCache>
                        <c:ptCount val="1"/>
                      </c15:dlblFieldTableCache>
                    </c15:dlblFTEntry>
                  </c15:dlblFieldTable>
                  <c15:showDataLabelsRange val="0"/>
                </c:ext>
                <c:ext xmlns:c16="http://schemas.microsoft.com/office/drawing/2014/chart" uri="{C3380CC4-5D6E-409C-BE32-E72D297353CC}">
                  <c16:uniqueId val="{0000001F-8E2E-4E8D-BB7A-EB5BF7725BB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{C71D221D-635F-461A-BD62-3C082A2C8E5B}</c15:txfldGUID>
                      <c15:f>Diagramm!$K$55</c15:f>
                      <c15:dlblFieldTableCache>
                        <c:ptCount val="1"/>
                      </c15:dlblFieldTableCache>
                    </c15:dlblFTEntry>
                  </c15:dlblFieldTable>
                  <c15:showDataLabelsRange val="0"/>
                </c:ext>
                <c:ext xmlns:c16="http://schemas.microsoft.com/office/drawing/2014/chart" uri="{C3380CC4-5D6E-409C-BE32-E72D297353CC}">
                  <c16:uniqueId val="{00000020-8E2E-4E8D-BB7A-EB5BF7725BB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{E552AA2B-A855-4476-9102-124A89C611CF}</c15:txfldGUID>
                      <c15:f>Diagramm!$K$56</c15:f>
                      <c15:dlblFieldTableCache>
                        <c:ptCount val="1"/>
                      </c15:dlblFieldTableCache>
                    </c15:dlblFTEntry>
                  </c15:dlblFieldTable>
                  <c15:showDataLabelsRange val="0"/>
                </c:ext>
                <c:ext xmlns:c16="http://schemas.microsoft.com/office/drawing/2014/chart" uri="{C3380CC4-5D6E-409C-BE32-E72D297353CC}">
                  <c16:uniqueId val="{00000021-8E2E-4E8D-BB7A-EB5BF7725BB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{DCBB1607-2FB5-48D3-84B2-812FB4DBDDE6}</c15:txfldGUID>
                      <c15:f>Diagramm!$K$57</c15:f>
                      <c15:dlblFieldTableCache>
                        <c:ptCount val="1"/>
                      </c15:dlblFieldTableCache>
                    </c15:dlblFTEntry>
                  </c15:dlblFieldTable>
                  <c15:showDataLabelsRange val="0"/>
                </c:ext>
                <c:ext xmlns:c16="http://schemas.microsoft.com/office/drawing/2014/chart" uri="{C3380CC4-5D6E-409C-BE32-E72D297353CC}">
                  <c16:uniqueId val="{00000022-8E2E-4E8D-BB7A-EB5BF7725BB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{3DA7B468-577E-4E1D-9C64-7B94208B19DD}</c15:txfldGUID>
                      <c15:f>Diagramm!$K$58</c15:f>
                      <c15:dlblFieldTableCache>
                        <c:ptCount val="1"/>
                      </c15:dlblFieldTableCache>
                    </c15:dlblFTEntry>
                  </c15:dlblFieldTable>
                  <c15:showDataLabelsRange val="0"/>
                </c:ext>
                <c:ext xmlns:c16="http://schemas.microsoft.com/office/drawing/2014/chart" uri="{C3380CC4-5D6E-409C-BE32-E72D297353CC}">
                  <c16:uniqueId val="{00000023-8E2E-4E8D-BB7A-EB5BF7725BB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{E3E1AFEE-0CB6-40C3-83CF-3D7E799A10F9}</c15:txfldGUID>
                      <c15:f>Diagramm!$K$59</c15:f>
                      <c15:dlblFieldTableCache>
                        <c:ptCount val="1"/>
                      </c15:dlblFieldTableCache>
                    </c15:dlblFTEntry>
                  </c15:dlblFieldTable>
                  <c15:showDataLabelsRange val="0"/>
                </c:ext>
                <c:ext xmlns:c16="http://schemas.microsoft.com/office/drawing/2014/chart" uri="{C3380CC4-5D6E-409C-BE32-E72D297353CC}">
                  <c16:uniqueId val="{00000024-8E2E-4E8D-BB7A-EB5BF7725BB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{2D444FE9-0B02-4D82-BBED-D9C3D163D754}</c15:txfldGUID>
                      <c15:f>Diagramm!$K$60</c15:f>
                      <c15:dlblFieldTableCache>
                        <c:ptCount val="1"/>
                      </c15:dlblFieldTableCache>
                    </c15:dlblFTEntry>
                  </c15:dlblFieldTable>
                  <c15:showDataLabelsRange val="0"/>
                </c:ext>
                <c:ext xmlns:c16="http://schemas.microsoft.com/office/drawing/2014/chart" uri="{C3380CC4-5D6E-409C-BE32-E72D297353CC}">
                  <c16:uniqueId val="{00000025-8E2E-4E8D-BB7A-EB5BF7725BB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{A8AB86ED-4191-4752-8454-8D9E6A2DE9DA}</c15:txfldGUID>
                      <c15:f>Diagramm!$K$61</c15:f>
                      <c15:dlblFieldTableCache>
                        <c:ptCount val="1"/>
                      </c15:dlblFieldTableCache>
                    </c15:dlblFTEntry>
                  </c15:dlblFieldTable>
                  <c15:showDataLabelsRange val="0"/>
                </c:ext>
                <c:ext xmlns:c16="http://schemas.microsoft.com/office/drawing/2014/chart" uri="{C3380CC4-5D6E-409C-BE32-E72D297353CC}">
                  <c16:uniqueId val="{00000026-8E2E-4E8D-BB7A-EB5BF7725BB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{C402B527-63AA-4D4F-BBD0-49F081AC52D8}</c15:txfldGUID>
                      <c15:f>Diagramm!$K$62</c15:f>
                      <c15:dlblFieldTableCache>
                        <c:ptCount val="1"/>
                      </c15:dlblFieldTableCache>
                    </c15:dlblFTEntry>
                  </c15:dlblFieldTable>
                  <c15:showDataLabelsRange val="0"/>
                </c:ext>
                <c:ext xmlns:c16="http://schemas.microsoft.com/office/drawing/2014/chart" uri="{C3380CC4-5D6E-409C-BE32-E72D297353CC}">
                  <c16:uniqueId val="{00000027-8E2E-4E8D-BB7A-EB5BF7725BB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{24711BB2-6B43-4A58-81C5-EFC378F0C9BE}</c15:txfldGUID>
                      <c15:f>Diagramm!$K$63</c15:f>
                      <c15:dlblFieldTableCache>
                        <c:ptCount val="1"/>
                      </c15:dlblFieldTableCache>
                    </c15:dlblFTEntry>
                  </c15:dlblFieldTable>
                  <c15:showDataLabelsRange val="0"/>
                </c:ext>
                <c:ext xmlns:c16="http://schemas.microsoft.com/office/drawing/2014/chart" uri="{C3380CC4-5D6E-409C-BE32-E72D297353CC}">
                  <c16:uniqueId val="{00000028-8E2E-4E8D-BB7A-EB5BF7725BB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{D6A1F72E-60AE-4877-9CED-DA6AAABA3505}</c15:txfldGUID>
                      <c15:f>Diagramm!$K$64</c15:f>
                      <c15:dlblFieldTableCache>
                        <c:ptCount val="1"/>
                      </c15:dlblFieldTableCache>
                    </c15:dlblFTEntry>
                  </c15:dlblFieldTable>
                  <c15:showDataLabelsRange val="0"/>
                </c:ext>
                <c:ext xmlns:c16="http://schemas.microsoft.com/office/drawing/2014/chart" uri="{C3380CC4-5D6E-409C-BE32-E72D297353CC}">
                  <c16:uniqueId val="{00000029-8E2E-4E8D-BB7A-EB5BF7725BB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{35437CEA-32DF-46FF-BE05-26F9DD98AC2A}</c15:txfldGUID>
                      <c15:f>Diagramm!$K$65</c15:f>
                      <c15:dlblFieldTableCache>
                        <c:ptCount val="1"/>
                      </c15:dlblFieldTableCache>
                    </c15:dlblFTEntry>
                  </c15:dlblFieldTable>
                  <c15:showDataLabelsRange val="0"/>
                </c:ext>
                <c:ext xmlns:c16="http://schemas.microsoft.com/office/drawing/2014/chart" uri="{C3380CC4-5D6E-409C-BE32-E72D297353CC}">
                  <c16:uniqueId val="{0000002A-8E2E-4E8D-BB7A-EB5BF7725BB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{96D7DAA2-C2DC-41A5-937E-6443581D6D93}</c15:txfldGUID>
                      <c15:f>Diagramm!$K$66</c15:f>
                      <c15:dlblFieldTableCache>
                        <c:ptCount val="1"/>
                      </c15:dlblFieldTableCache>
                    </c15:dlblFTEntry>
                  </c15:dlblFieldTable>
                  <c15:showDataLabelsRange val="0"/>
                </c:ext>
                <c:ext xmlns:c16="http://schemas.microsoft.com/office/drawing/2014/chart" uri="{C3380CC4-5D6E-409C-BE32-E72D297353CC}">
                  <c16:uniqueId val="{0000002B-8E2E-4E8D-BB7A-EB5BF7725BB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{828B9204-E902-4A77-AADC-AEA7EAB276CF}</c15:txfldGUID>
                      <c15:f>Diagramm!$K$67</c15:f>
                      <c15:dlblFieldTableCache>
                        <c:ptCount val="1"/>
                      </c15:dlblFieldTableCache>
                    </c15:dlblFTEntry>
                  </c15:dlblFieldTable>
                  <c15:showDataLabelsRange val="0"/>
                </c:ext>
                <c:ext xmlns:c16="http://schemas.microsoft.com/office/drawing/2014/chart" uri="{C3380CC4-5D6E-409C-BE32-E72D297353CC}">
                  <c16:uniqueId val="{0000002C-8E2E-4E8D-BB7A-EB5BF7725BB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E2E-4E8D-BB7A-EB5BF7725BB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{30E75FE2-163F-492C-9179-3919B4259AA9}</c15:txfldGUID>
                      <c15:f>Diagramm!$J$46</c15:f>
                      <c15:dlblFieldTableCache>
                        <c:ptCount val="1"/>
                      </c15:dlblFieldTableCache>
                    </c15:dlblFTEntry>
                  </c15:dlblFieldTable>
                  <c15:showDataLabelsRange val="0"/>
                </c:ext>
                <c:ext xmlns:c16="http://schemas.microsoft.com/office/drawing/2014/chart" uri="{C3380CC4-5D6E-409C-BE32-E72D297353CC}">
                  <c16:uniqueId val="{0000002E-8E2E-4E8D-BB7A-EB5BF7725BB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{CA816FE0-6C68-4EB6-840B-C470ED9FBD08}</c15:txfldGUID>
                      <c15:f>Diagramm!$J$47</c15:f>
                      <c15:dlblFieldTableCache>
                        <c:ptCount val="1"/>
                      </c15:dlblFieldTableCache>
                    </c15:dlblFTEntry>
                  </c15:dlblFieldTable>
                  <c15:showDataLabelsRange val="0"/>
                </c:ext>
                <c:ext xmlns:c16="http://schemas.microsoft.com/office/drawing/2014/chart" uri="{C3380CC4-5D6E-409C-BE32-E72D297353CC}">
                  <c16:uniqueId val="{0000002F-8E2E-4E8D-BB7A-EB5BF7725BB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{6A5B9CC2-FE9A-4EDB-8827-E35F98FE0DCA}</c15:txfldGUID>
                      <c15:f>Diagramm!$J$48</c15:f>
                      <c15:dlblFieldTableCache>
                        <c:ptCount val="1"/>
                      </c15:dlblFieldTableCache>
                    </c15:dlblFTEntry>
                  </c15:dlblFieldTable>
                  <c15:showDataLabelsRange val="0"/>
                </c:ext>
                <c:ext xmlns:c16="http://schemas.microsoft.com/office/drawing/2014/chart" uri="{C3380CC4-5D6E-409C-BE32-E72D297353CC}">
                  <c16:uniqueId val="{00000030-8E2E-4E8D-BB7A-EB5BF7725BB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{0295E4ED-74C7-485C-991D-B285B7E1BFAA}</c15:txfldGUID>
                      <c15:f>Diagramm!$J$49</c15:f>
                      <c15:dlblFieldTableCache>
                        <c:ptCount val="1"/>
                      </c15:dlblFieldTableCache>
                    </c15:dlblFTEntry>
                  </c15:dlblFieldTable>
                  <c15:showDataLabelsRange val="0"/>
                </c:ext>
                <c:ext xmlns:c16="http://schemas.microsoft.com/office/drawing/2014/chart" uri="{C3380CC4-5D6E-409C-BE32-E72D297353CC}">
                  <c16:uniqueId val="{00000031-8E2E-4E8D-BB7A-EB5BF7725BB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{6CBA899F-9B87-41F6-818F-D3522D4B380E}</c15:txfldGUID>
                      <c15:f>Diagramm!$J$50</c15:f>
                      <c15:dlblFieldTableCache>
                        <c:ptCount val="1"/>
                      </c15:dlblFieldTableCache>
                    </c15:dlblFTEntry>
                  </c15:dlblFieldTable>
                  <c15:showDataLabelsRange val="0"/>
                </c:ext>
                <c:ext xmlns:c16="http://schemas.microsoft.com/office/drawing/2014/chart" uri="{C3380CC4-5D6E-409C-BE32-E72D297353CC}">
                  <c16:uniqueId val="{00000032-8E2E-4E8D-BB7A-EB5BF7725BB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{8CF95E96-06EA-40B5-980D-460E01852877}</c15:txfldGUID>
                      <c15:f>Diagramm!$J$51</c15:f>
                      <c15:dlblFieldTableCache>
                        <c:ptCount val="1"/>
                      </c15:dlblFieldTableCache>
                    </c15:dlblFTEntry>
                  </c15:dlblFieldTable>
                  <c15:showDataLabelsRange val="0"/>
                </c:ext>
                <c:ext xmlns:c16="http://schemas.microsoft.com/office/drawing/2014/chart" uri="{C3380CC4-5D6E-409C-BE32-E72D297353CC}">
                  <c16:uniqueId val="{00000033-8E2E-4E8D-BB7A-EB5BF7725BB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{F25CDB02-6BB9-477B-890E-D32EF2E834E1}</c15:txfldGUID>
                      <c15:f>Diagramm!$J$52</c15:f>
                      <c15:dlblFieldTableCache>
                        <c:ptCount val="1"/>
                      </c15:dlblFieldTableCache>
                    </c15:dlblFTEntry>
                  </c15:dlblFieldTable>
                  <c15:showDataLabelsRange val="0"/>
                </c:ext>
                <c:ext xmlns:c16="http://schemas.microsoft.com/office/drawing/2014/chart" uri="{C3380CC4-5D6E-409C-BE32-E72D297353CC}">
                  <c16:uniqueId val="{00000034-8E2E-4E8D-BB7A-EB5BF7725BB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{44CC734A-9F51-4971-93F0-B44B3C4CCB5F}</c15:txfldGUID>
                      <c15:f>Diagramm!$J$53</c15:f>
                      <c15:dlblFieldTableCache>
                        <c:ptCount val="1"/>
                      </c15:dlblFieldTableCache>
                    </c15:dlblFTEntry>
                  </c15:dlblFieldTable>
                  <c15:showDataLabelsRange val="0"/>
                </c:ext>
                <c:ext xmlns:c16="http://schemas.microsoft.com/office/drawing/2014/chart" uri="{C3380CC4-5D6E-409C-BE32-E72D297353CC}">
                  <c16:uniqueId val="{00000035-8E2E-4E8D-BB7A-EB5BF7725BB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{43679C19-A8D4-456B-BE85-2F45E19E83BD}</c15:txfldGUID>
                      <c15:f>Diagramm!$J$54</c15:f>
                      <c15:dlblFieldTableCache>
                        <c:ptCount val="1"/>
                      </c15:dlblFieldTableCache>
                    </c15:dlblFTEntry>
                  </c15:dlblFieldTable>
                  <c15:showDataLabelsRange val="0"/>
                </c:ext>
                <c:ext xmlns:c16="http://schemas.microsoft.com/office/drawing/2014/chart" uri="{C3380CC4-5D6E-409C-BE32-E72D297353CC}">
                  <c16:uniqueId val="{00000036-8E2E-4E8D-BB7A-EB5BF7725BB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{2D0ED5CE-7F02-4E03-8060-EFC276F1B6B4}</c15:txfldGUID>
                      <c15:f>Diagramm!$J$55</c15:f>
                      <c15:dlblFieldTableCache>
                        <c:ptCount val="1"/>
                      </c15:dlblFieldTableCache>
                    </c15:dlblFTEntry>
                  </c15:dlblFieldTable>
                  <c15:showDataLabelsRange val="0"/>
                </c:ext>
                <c:ext xmlns:c16="http://schemas.microsoft.com/office/drawing/2014/chart" uri="{C3380CC4-5D6E-409C-BE32-E72D297353CC}">
                  <c16:uniqueId val="{00000037-8E2E-4E8D-BB7A-EB5BF7725BB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{8870F162-9A25-47F4-86C3-6B35E8AD72A4}</c15:txfldGUID>
                      <c15:f>Diagramm!$J$56</c15:f>
                      <c15:dlblFieldTableCache>
                        <c:ptCount val="1"/>
                      </c15:dlblFieldTableCache>
                    </c15:dlblFTEntry>
                  </c15:dlblFieldTable>
                  <c15:showDataLabelsRange val="0"/>
                </c:ext>
                <c:ext xmlns:c16="http://schemas.microsoft.com/office/drawing/2014/chart" uri="{C3380CC4-5D6E-409C-BE32-E72D297353CC}">
                  <c16:uniqueId val="{00000038-8E2E-4E8D-BB7A-EB5BF7725BB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{D72EDCA0-530F-4B97-91D2-3AA731DEC85A}</c15:txfldGUID>
                      <c15:f>Diagramm!$J$57</c15:f>
                      <c15:dlblFieldTableCache>
                        <c:ptCount val="1"/>
                      </c15:dlblFieldTableCache>
                    </c15:dlblFTEntry>
                  </c15:dlblFieldTable>
                  <c15:showDataLabelsRange val="0"/>
                </c:ext>
                <c:ext xmlns:c16="http://schemas.microsoft.com/office/drawing/2014/chart" uri="{C3380CC4-5D6E-409C-BE32-E72D297353CC}">
                  <c16:uniqueId val="{00000039-8E2E-4E8D-BB7A-EB5BF7725BB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{1BF80800-0378-4E71-BA05-F062FE28D537}</c15:txfldGUID>
                      <c15:f>Diagramm!$J$58</c15:f>
                      <c15:dlblFieldTableCache>
                        <c:ptCount val="1"/>
                      </c15:dlblFieldTableCache>
                    </c15:dlblFTEntry>
                  </c15:dlblFieldTable>
                  <c15:showDataLabelsRange val="0"/>
                </c:ext>
                <c:ext xmlns:c16="http://schemas.microsoft.com/office/drawing/2014/chart" uri="{C3380CC4-5D6E-409C-BE32-E72D297353CC}">
                  <c16:uniqueId val="{0000003A-8E2E-4E8D-BB7A-EB5BF7725BB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{A589B58F-F6C2-4D24-B0E1-52BBC492EA96}</c15:txfldGUID>
                      <c15:f>Diagramm!$J$59</c15:f>
                      <c15:dlblFieldTableCache>
                        <c:ptCount val="1"/>
                      </c15:dlblFieldTableCache>
                    </c15:dlblFTEntry>
                  </c15:dlblFieldTable>
                  <c15:showDataLabelsRange val="0"/>
                </c:ext>
                <c:ext xmlns:c16="http://schemas.microsoft.com/office/drawing/2014/chart" uri="{C3380CC4-5D6E-409C-BE32-E72D297353CC}">
                  <c16:uniqueId val="{0000003B-8E2E-4E8D-BB7A-EB5BF7725BB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{7C7A6A75-921E-4396-B0D8-4F48C3AE6E4F}</c15:txfldGUID>
                      <c15:f>Diagramm!$J$60</c15:f>
                      <c15:dlblFieldTableCache>
                        <c:ptCount val="1"/>
                      </c15:dlblFieldTableCache>
                    </c15:dlblFTEntry>
                  </c15:dlblFieldTable>
                  <c15:showDataLabelsRange val="0"/>
                </c:ext>
                <c:ext xmlns:c16="http://schemas.microsoft.com/office/drawing/2014/chart" uri="{C3380CC4-5D6E-409C-BE32-E72D297353CC}">
                  <c16:uniqueId val="{0000003C-8E2E-4E8D-BB7A-EB5BF7725BB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{88281212-2F7A-4D68-A01D-45EFFDEA5106}</c15:txfldGUID>
                      <c15:f>Diagramm!$J$61</c15:f>
                      <c15:dlblFieldTableCache>
                        <c:ptCount val="1"/>
                      </c15:dlblFieldTableCache>
                    </c15:dlblFTEntry>
                  </c15:dlblFieldTable>
                  <c15:showDataLabelsRange val="0"/>
                </c:ext>
                <c:ext xmlns:c16="http://schemas.microsoft.com/office/drawing/2014/chart" uri="{C3380CC4-5D6E-409C-BE32-E72D297353CC}">
                  <c16:uniqueId val="{0000003D-8E2E-4E8D-BB7A-EB5BF7725BB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{CD8C865B-B5D6-4F4D-AC74-92F434946BA5}</c15:txfldGUID>
                      <c15:f>Diagramm!$J$62</c15:f>
                      <c15:dlblFieldTableCache>
                        <c:ptCount val="1"/>
                      </c15:dlblFieldTableCache>
                    </c15:dlblFTEntry>
                  </c15:dlblFieldTable>
                  <c15:showDataLabelsRange val="0"/>
                </c:ext>
                <c:ext xmlns:c16="http://schemas.microsoft.com/office/drawing/2014/chart" uri="{C3380CC4-5D6E-409C-BE32-E72D297353CC}">
                  <c16:uniqueId val="{0000003E-8E2E-4E8D-BB7A-EB5BF7725BB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{D2AC3EFF-7092-421E-87A9-80355863DFB8}</c15:txfldGUID>
                      <c15:f>Diagramm!$J$63</c15:f>
                      <c15:dlblFieldTableCache>
                        <c:ptCount val="1"/>
                      </c15:dlblFieldTableCache>
                    </c15:dlblFTEntry>
                  </c15:dlblFieldTable>
                  <c15:showDataLabelsRange val="0"/>
                </c:ext>
                <c:ext xmlns:c16="http://schemas.microsoft.com/office/drawing/2014/chart" uri="{C3380CC4-5D6E-409C-BE32-E72D297353CC}">
                  <c16:uniqueId val="{0000003F-8E2E-4E8D-BB7A-EB5BF7725BB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{DA4F611E-1A88-4163-B338-AEF6E932F72C}</c15:txfldGUID>
                      <c15:f>Diagramm!$J$64</c15:f>
                      <c15:dlblFieldTableCache>
                        <c:ptCount val="1"/>
                      </c15:dlblFieldTableCache>
                    </c15:dlblFTEntry>
                  </c15:dlblFieldTable>
                  <c15:showDataLabelsRange val="0"/>
                </c:ext>
                <c:ext xmlns:c16="http://schemas.microsoft.com/office/drawing/2014/chart" uri="{C3380CC4-5D6E-409C-BE32-E72D297353CC}">
                  <c16:uniqueId val="{00000040-8E2E-4E8D-BB7A-EB5BF7725BB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{CF17D1DE-E653-47B5-BC0C-DCDB5CC91CAA}</c15:txfldGUID>
                      <c15:f>Diagramm!$J$65</c15:f>
                      <c15:dlblFieldTableCache>
                        <c:ptCount val="1"/>
                      </c15:dlblFieldTableCache>
                    </c15:dlblFTEntry>
                  </c15:dlblFieldTable>
                  <c15:showDataLabelsRange val="0"/>
                </c:ext>
                <c:ext xmlns:c16="http://schemas.microsoft.com/office/drawing/2014/chart" uri="{C3380CC4-5D6E-409C-BE32-E72D297353CC}">
                  <c16:uniqueId val="{00000041-8E2E-4E8D-BB7A-EB5BF7725BB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{F627F215-3C9C-41C4-8DA5-D023DBD3CC0A}</c15:txfldGUID>
                      <c15:f>Diagramm!$J$66</c15:f>
                      <c15:dlblFieldTableCache>
                        <c:ptCount val="1"/>
                      </c15:dlblFieldTableCache>
                    </c15:dlblFTEntry>
                  </c15:dlblFieldTable>
                  <c15:showDataLabelsRange val="0"/>
                </c:ext>
                <c:ext xmlns:c16="http://schemas.microsoft.com/office/drawing/2014/chart" uri="{C3380CC4-5D6E-409C-BE32-E72D297353CC}">
                  <c16:uniqueId val="{00000042-8E2E-4E8D-BB7A-EB5BF7725BB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{AADCAE16-7186-4A2B-BAD8-0AE74F2C713F}</c15:txfldGUID>
                      <c15:f>Diagramm!$J$67</c15:f>
                      <c15:dlblFieldTableCache>
                        <c:ptCount val="1"/>
                      </c15:dlblFieldTableCache>
                    </c15:dlblFTEntry>
                  </c15:dlblFieldTable>
                  <c15:showDataLabelsRange val="0"/>
                </c:ext>
                <c:ext xmlns:c16="http://schemas.microsoft.com/office/drawing/2014/chart" uri="{C3380CC4-5D6E-409C-BE32-E72D297353CC}">
                  <c16:uniqueId val="{00000043-8E2E-4E8D-BB7A-EB5BF7725BB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E2E-4E8D-BB7A-EB5BF7725BB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6EA-4564-8185-A25C67D668F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6EA-4564-8185-A25C67D668F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6EA-4564-8185-A25C67D668F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6EA-4564-8185-A25C67D668F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6EA-4564-8185-A25C67D668F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6EA-4564-8185-A25C67D668F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6EA-4564-8185-A25C67D668F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6EA-4564-8185-A25C67D668F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6EA-4564-8185-A25C67D668F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6EA-4564-8185-A25C67D668F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6EA-4564-8185-A25C67D668F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6EA-4564-8185-A25C67D668F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6EA-4564-8185-A25C67D668F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6EA-4564-8185-A25C67D668F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6EA-4564-8185-A25C67D668F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6EA-4564-8185-A25C67D668F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6EA-4564-8185-A25C67D668F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6EA-4564-8185-A25C67D668F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6EA-4564-8185-A25C67D668F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6EA-4564-8185-A25C67D668F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6EA-4564-8185-A25C67D668F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6EA-4564-8185-A25C67D668F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6EA-4564-8185-A25C67D668F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6EA-4564-8185-A25C67D668F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6EA-4564-8185-A25C67D668F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6EA-4564-8185-A25C67D668F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6EA-4564-8185-A25C67D668F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6EA-4564-8185-A25C67D668F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6EA-4564-8185-A25C67D668F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6EA-4564-8185-A25C67D668F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6EA-4564-8185-A25C67D668F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6EA-4564-8185-A25C67D668F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6EA-4564-8185-A25C67D668F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6EA-4564-8185-A25C67D668F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6EA-4564-8185-A25C67D668F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6EA-4564-8185-A25C67D668F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6EA-4564-8185-A25C67D668F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6EA-4564-8185-A25C67D668F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6EA-4564-8185-A25C67D668F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6EA-4564-8185-A25C67D668F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6EA-4564-8185-A25C67D668F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6EA-4564-8185-A25C67D668F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6EA-4564-8185-A25C67D668F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6EA-4564-8185-A25C67D668F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6EA-4564-8185-A25C67D668F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6EA-4564-8185-A25C67D668F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6EA-4564-8185-A25C67D668F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6EA-4564-8185-A25C67D668F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6EA-4564-8185-A25C67D668F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6EA-4564-8185-A25C67D668F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6EA-4564-8185-A25C67D668F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6EA-4564-8185-A25C67D668F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6EA-4564-8185-A25C67D668F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6EA-4564-8185-A25C67D668F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6EA-4564-8185-A25C67D668F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6EA-4564-8185-A25C67D668F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6EA-4564-8185-A25C67D668F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6EA-4564-8185-A25C67D668F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6EA-4564-8185-A25C67D668F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6EA-4564-8185-A25C67D668F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6EA-4564-8185-A25C67D668F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6EA-4564-8185-A25C67D668F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6EA-4564-8185-A25C67D668F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6EA-4564-8185-A25C67D668F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6EA-4564-8185-A25C67D668F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6EA-4564-8185-A25C67D668F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6EA-4564-8185-A25C67D668F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6EA-4564-8185-A25C67D668F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6EA-4564-8185-A25C67D668F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100.36796991590029</c:v>
                </c:pt>
                <c:pt idx="2">
                  <c:v>101.58636517916311</c:v>
                </c:pt>
                <c:pt idx="3">
                  <c:v>100.71546712784125</c:v>
                </c:pt>
                <c:pt idx="4">
                  <c:v>101.12761498386426</c:v>
                </c:pt>
                <c:pt idx="5">
                  <c:v>101.57909198170387</c:v>
                </c:pt>
                <c:pt idx="6">
                  <c:v>102.92059284640622</c:v>
                </c:pt>
                <c:pt idx="7">
                  <c:v>102.08255887249275</c:v>
                </c:pt>
                <c:pt idx="8">
                  <c:v>101.94921691907355</c:v>
                </c:pt>
                <c:pt idx="9">
                  <c:v>102.25334432394281</c:v>
                </c:pt>
                <c:pt idx="10">
                  <c:v>103.8887362415348</c:v>
                </c:pt>
                <c:pt idx="11">
                  <c:v>103.103230915938</c:v>
                </c:pt>
                <c:pt idx="12">
                  <c:v>103.20424754731619</c:v>
                </c:pt>
                <c:pt idx="13">
                  <c:v>103.49544482336906</c:v>
                </c:pt>
                <c:pt idx="14">
                  <c:v>105.18552041074709</c:v>
                </c:pt>
                <c:pt idx="15">
                  <c:v>104.77418068777511</c:v>
                </c:pt>
                <c:pt idx="16">
                  <c:v>104.56487422755949</c:v>
                </c:pt>
                <c:pt idx="17">
                  <c:v>104.82320742620399</c:v>
                </c:pt>
                <c:pt idx="18">
                  <c:v>106.48930839973494</c:v>
                </c:pt>
                <c:pt idx="19">
                  <c:v>105.69626049899523</c:v>
                </c:pt>
                <c:pt idx="20">
                  <c:v>105.58689315942308</c:v>
                </c:pt>
                <c:pt idx="21">
                  <c:v>105.42580530458534</c:v>
                </c:pt>
                <c:pt idx="22">
                  <c:v>106.66952207011362</c:v>
                </c:pt>
                <c:pt idx="23">
                  <c:v>106.00927736742578</c:v>
                </c:pt>
                <c:pt idx="24">
                  <c:v>105.37381541163604</c:v>
                </c:pt>
              </c:numCache>
            </c:numRef>
          </c:val>
          <c:smooth val="0"/>
          <c:extLst>
            <c:ext xmlns:c16="http://schemas.microsoft.com/office/drawing/2014/chart" uri="{C3380CC4-5D6E-409C-BE32-E72D297353CC}">
              <c16:uniqueId val="{00000000-7C6C-41BD-B036-ED3B9845A029}"/>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101.44615840996738</c:v>
                </c:pt>
                <c:pt idx="2">
                  <c:v>104.527588252744</c:v>
                </c:pt>
                <c:pt idx="3">
                  <c:v>102.95164639572828</c:v>
                </c:pt>
                <c:pt idx="4">
                  <c:v>100.6118362503708</c:v>
                </c:pt>
                <c:pt idx="5">
                  <c:v>102.67353900919609</c:v>
                </c:pt>
                <c:pt idx="6">
                  <c:v>105.05043013942451</c:v>
                </c:pt>
                <c:pt idx="7">
                  <c:v>104.21981607831503</c:v>
                </c:pt>
                <c:pt idx="8">
                  <c:v>103.08513794126372</c:v>
                </c:pt>
                <c:pt idx="9">
                  <c:v>104.6091664194601</c:v>
                </c:pt>
                <c:pt idx="10">
                  <c:v>107.50519133788194</c:v>
                </c:pt>
                <c:pt idx="11">
                  <c:v>106.60041530703054</c:v>
                </c:pt>
                <c:pt idx="12">
                  <c:v>105.39899139721152</c:v>
                </c:pt>
                <c:pt idx="13">
                  <c:v>107.18629486799169</c:v>
                </c:pt>
                <c:pt idx="14">
                  <c:v>110.00074161969742</c:v>
                </c:pt>
                <c:pt idx="15">
                  <c:v>109.47048353604272</c:v>
                </c:pt>
                <c:pt idx="16">
                  <c:v>109.12563037674281</c:v>
                </c:pt>
                <c:pt idx="17">
                  <c:v>110.50504301394245</c:v>
                </c:pt>
                <c:pt idx="18">
                  <c:v>114.14639572827055</c:v>
                </c:pt>
                <c:pt idx="19">
                  <c:v>113.5753485612578</c:v>
                </c:pt>
                <c:pt idx="20">
                  <c:v>112.60753485612578</c:v>
                </c:pt>
                <c:pt idx="21">
                  <c:v>113.34544645505784</c:v>
                </c:pt>
                <c:pt idx="22">
                  <c:v>117.58751112429546</c:v>
                </c:pt>
                <c:pt idx="23">
                  <c:v>117.35760901809552</c:v>
                </c:pt>
                <c:pt idx="24">
                  <c:v>112.82260456837734</c:v>
                </c:pt>
              </c:numCache>
            </c:numRef>
          </c:val>
          <c:smooth val="0"/>
          <c:extLst>
            <c:ext xmlns:c16="http://schemas.microsoft.com/office/drawing/2014/chart" uri="{C3380CC4-5D6E-409C-BE32-E72D297353CC}">
              <c16:uniqueId val="{00000001-7C6C-41BD-B036-ED3B9845A029}"/>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101.55094756522477</c:v>
                </c:pt>
                <c:pt idx="2">
                  <c:v>100.56230701679839</c:v>
                </c:pt>
                <c:pt idx="3">
                  <c:v>100.73793943514349</c:v>
                </c:pt>
                <c:pt idx="4">
                  <c:v>96.7196396702643</c:v>
                </c:pt>
                <c:pt idx="5">
                  <c:v>97.929237132092567</c:v>
                </c:pt>
                <c:pt idx="6">
                  <c:v>96.813121441318941</c:v>
                </c:pt>
                <c:pt idx="7">
                  <c:v>96.98875385966403</c:v>
                </c:pt>
                <c:pt idx="8">
                  <c:v>95.997280530296592</c:v>
                </c:pt>
                <c:pt idx="9">
                  <c:v>97.208294382595398</c:v>
                </c:pt>
                <c:pt idx="10">
                  <c:v>96.161581824877487</c:v>
                </c:pt>
                <c:pt idx="11">
                  <c:v>96.532676128155018</c:v>
                </c:pt>
                <c:pt idx="12">
                  <c:v>94.891079572816636</c:v>
                </c:pt>
                <c:pt idx="13">
                  <c:v>96.171496558171157</c:v>
                </c:pt>
                <c:pt idx="14">
                  <c:v>94.619132602475858</c:v>
                </c:pt>
                <c:pt idx="15">
                  <c:v>94.134727061556333</c:v>
                </c:pt>
                <c:pt idx="16">
                  <c:v>92.510127191864257</c:v>
                </c:pt>
                <c:pt idx="17">
                  <c:v>93.801875300982971</c:v>
                </c:pt>
                <c:pt idx="18">
                  <c:v>92.124868983881484</c:v>
                </c:pt>
                <c:pt idx="19">
                  <c:v>91.714115747429247</c:v>
                </c:pt>
                <c:pt idx="20">
                  <c:v>90.386957876547399</c:v>
                </c:pt>
                <c:pt idx="21">
                  <c:v>90.803376674881733</c:v>
                </c:pt>
                <c:pt idx="22">
                  <c:v>88.881334806379414</c:v>
                </c:pt>
                <c:pt idx="23">
                  <c:v>88.719866292739582</c:v>
                </c:pt>
                <c:pt idx="24">
                  <c:v>84.666156766097274</c:v>
                </c:pt>
              </c:numCache>
            </c:numRef>
          </c:val>
          <c:smooth val="0"/>
          <c:extLst>
            <c:ext xmlns:c16="http://schemas.microsoft.com/office/drawing/2014/chart" uri="{C3380CC4-5D6E-409C-BE32-E72D297353CC}">
              <c16:uniqueId val="{00000002-7C6C-41BD-B036-ED3B9845A029}"/>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7C6C-41BD-B036-ED3B9845A029}"/>
                </c:ext>
              </c:extLst>
            </c:dLbl>
            <c:dLbl>
              <c:idx val="1"/>
              <c:delete val="1"/>
              <c:extLst>
                <c:ext xmlns:c15="http://schemas.microsoft.com/office/drawing/2012/chart" uri="{CE6537A1-D6FC-4f65-9D91-7224C49458BB}"/>
                <c:ext xmlns:c16="http://schemas.microsoft.com/office/drawing/2014/chart" uri="{C3380CC4-5D6E-409C-BE32-E72D297353CC}">
                  <c16:uniqueId val="{00000004-7C6C-41BD-B036-ED3B9845A029}"/>
                </c:ext>
              </c:extLst>
            </c:dLbl>
            <c:dLbl>
              <c:idx val="2"/>
              <c:delete val="1"/>
              <c:extLst>
                <c:ext xmlns:c15="http://schemas.microsoft.com/office/drawing/2012/chart" uri="{CE6537A1-D6FC-4f65-9D91-7224C49458BB}"/>
                <c:ext xmlns:c16="http://schemas.microsoft.com/office/drawing/2014/chart" uri="{C3380CC4-5D6E-409C-BE32-E72D297353CC}">
                  <c16:uniqueId val="{00000005-7C6C-41BD-B036-ED3B9845A029}"/>
                </c:ext>
              </c:extLst>
            </c:dLbl>
            <c:dLbl>
              <c:idx val="3"/>
              <c:delete val="1"/>
              <c:extLst>
                <c:ext xmlns:c15="http://schemas.microsoft.com/office/drawing/2012/chart" uri="{CE6537A1-D6FC-4f65-9D91-7224C49458BB}"/>
                <c:ext xmlns:c16="http://schemas.microsoft.com/office/drawing/2014/chart" uri="{C3380CC4-5D6E-409C-BE32-E72D297353CC}">
                  <c16:uniqueId val="{00000006-7C6C-41BD-B036-ED3B9845A029}"/>
                </c:ext>
              </c:extLst>
            </c:dLbl>
            <c:dLbl>
              <c:idx val="4"/>
              <c:delete val="1"/>
              <c:extLst>
                <c:ext xmlns:c15="http://schemas.microsoft.com/office/drawing/2012/chart" uri="{CE6537A1-D6FC-4f65-9D91-7224C49458BB}"/>
                <c:ext xmlns:c16="http://schemas.microsoft.com/office/drawing/2014/chart" uri="{C3380CC4-5D6E-409C-BE32-E72D297353CC}">
                  <c16:uniqueId val="{00000007-7C6C-41BD-B036-ED3B9845A029}"/>
                </c:ext>
              </c:extLst>
            </c:dLbl>
            <c:dLbl>
              <c:idx val="5"/>
              <c:delete val="1"/>
              <c:extLst>
                <c:ext xmlns:c15="http://schemas.microsoft.com/office/drawing/2012/chart" uri="{CE6537A1-D6FC-4f65-9D91-7224C49458BB}"/>
                <c:ext xmlns:c16="http://schemas.microsoft.com/office/drawing/2014/chart" uri="{C3380CC4-5D6E-409C-BE32-E72D297353CC}">
                  <c16:uniqueId val="{00000008-7C6C-41BD-B036-ED3B9845A029}"/>
                </c:ext>
              </c:extLst>
            </c:dLbl>
            <c:dLbl>
              <c:idx val="6"/>
              <c:delete val="1"/>
              <c:extLst>
                <c:ext xmlns:c15="http://schemas.microsoft.com/office/drawing/2012/chart" uri="{CE6537A1-D6FC-4f65-9D91-7224C49458BB}"/>
                <c:ext xmlns:c16="http://schemas.microsoft.com/office/drawing/2014/chart" uri="{C3380CC4-5D6E-409C-BE32-E72D297353CC}">
                  <c16:uniqueId val="{00000009-7C6C-41BD-B036-ED3B9845A029}"/>
                </c:ext>
              </c:extLst>
            </c:dLbl>
            <c:dLbl>
              <c:idx val="7"/>
              <c:delete val="1"/>
              <c:extLst>
                <c:ext xmlns:c15="http://schemas.microsoft.com/office/drawing/2012/chart" uri="{CE6537A1-D6FC-4f65-9D91-7224C49458BB}"/>
                <c:ext xmlns:c16="http://schemas.microsoft.com/office/drawing/2014/chart" uri="{C3380CC4-5D6E-409C-BE32-E72D297353CC}">
                  <c16:uniqueId val="{0000000A-7C6C-41BD-B036-ED3B9845A029}"/>
                </c:ext>
              </c:extLst>
            </c:dLbl>
            <c:dLbl>
              <c:idx val="8"/>
              <c:delete val="1"/>
              <c:extLst>
                <c:ext xmlns:c15="http://schemas.microsoft.com/office/drawing/2012/chart" uri="{CE6537A1-D6FC-4f65-9D91-7224C49458BB}"/>
                <c:ext xmlns:c16="http://schemas.microsoft.com/office/drawing/2014/chart" uri="{C3380CC4-5D6E-409C-BE32-E72D297353CC}">
                  <c16:uniqueId val="{0000000B-7C6C-41BD-B036-ED3B9845A029}"/>
                </c:ext>
              </c:extLst>
            </c:dLbl>
            <c:dLbl>
              <c:idx val="9"/>
              <c:delete val="1"/>
              <c:extLst>
                <c:ext xmlns:c15="http://schemas.microsoft.com/office/drawing/2012/chart" uri="{CE6537A1-D6FC-4f65-9D91-7224C49458BB}"/>
                <c:ext xmlns:c16="http://schemas.microsoft.com/office/drawing/2014/chart" uri="{C3380CC4-5D6E-409C-BE32-E72D297353CC}">
                  <c16:uniqueId val="{0000000C-7C6C-41BD-B036-ED3B9845A029}"/>
                </c:ext>
              </c:extLst>
            </c:dLbl>
            <c:dLbl>
              <c:idx val="10"/>
              <c:delete val="1"/>
              <c:extLst>
                <c:ext xmlns:c15="http://schemas.microsoft.com/office/drawing/2012/chart" uri="{CE6537A1-D6FC-4f65-9D91-7224C49458BB}"/>
                <c:ext xmlns:c16="http://schemas.microsoft.com/office/drawing/2014/chart" uri="{C3380CC4-5D6E-409C-BE32-E72D297353CC}">
                  <c16:uniqueId val="{0000000D-7C6C-41BD-B036-ED3B9845A029}"/>
                </c:ext>
              </c:extLst>
            </c:dLbl>
            <c:dLbl>
              <c:idx val="11"/>
              <c:delete val="1"/>
              <c:extLst>
                <c:ext xmlns:c15="http://schemas.microsoft.com/office/drawing/2012/chart" uri="{CE6537A1-D6FC-4f65-9D91-7224C49458BB}"/>
                <c:ext xmlns:c16="http://schemas.microsoft.com/office/drawing/2014/chart" uri="{C3380CC4-5D6E-409C-BE32-E72D297353CC}">
                  <c16:uniqueId val="{0000000E-7C6C-41BD-B036-ED3B9845A029}"/>
                </c:ext>
              </c:extLst>
            </c:dLbl>
            <c:dLbl>
              <c:idx val="12"/>
              <c:delete val="1"/>
              <c:extLst>
                <c:ext xmlns:c15="http://schemas.microsoft.com/office/drawing/2012/chart" uri="{CE6537A1-D6FC-4f65-9D91-7224C49458BB}"/>
                <c:ext xmlns:c16="http://schemas.microsoft.com/office/drawing/2014/chart" uri="{C3380CC4-5D6E-409C-BE32-E72D297353CC}">
                  <c16:uniqueId val="{0000000F-7C6C-41BD-B036-ED3B9845A029}"/>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C6C-41BD-B036-ED3B9845A029}"/>
                </c:ext>
              </c:extLst>
            </c:dLbl>
            <c:dLbl>
              <c:idx val="14"/>
              <c:delete val="1"/>
              <c:extLst>
                <c:ext xmlns:c15="http://schemas.microsoft.com/office/drawing/2012/chart" uri="{CE6537A1-D6FC-4f65-9D91-7224C49458BB}"/>
                <c:ext xmlns:c16="http://schemas.microsoft.com/office/drawing/2014/chart" uri="{C3380CC4-5D6E-409C-BE32-E72D297353CC}">
                  <c16:uniqueId val="{00000011-7C6C-41BD-B036-ED3B9845A029}"/>
                </c:ext>
              </c:extLst>
            </c:dLbl>
            <c:dLbl>
              <c:idx val="15"/>
              <c:delete val="1"/>
              <c:extLst>
                <c:ext xmlns:c15="http://schemas.microsoft.com/office/drawing/2012/chart" uri="{CE6537A1-D6FC-4f65-9D91-7224C49458BB}"/>
                <c:ext xmlns:c16="http://schemas.microsoft.com/office/drawing/2014/chart" uri="{C3380CC4-5D6E-409C-BE32-E72D297353CC}">
                  <c16:uniqueId val="{00000012-7C6C-41BD-B036-ED3B9845A029}"/>
                </c:ext>
              </c:extLst>
            </c:dLbl>
            <c:dLbl>
              <c:idx val="16"/>
              <c:delete val="1"/>
              <c:extLst>
                <c:ext xmlns:c15="http://schemas.microsoft.com/office/drawing/2012/chart" uri="{CE6537A1-D6FC-4f65-9D91-7224C49458BB}"/>
                <c:ext xmlns:c16="http://schemas.microsoft.com/office/drawing/2014/chart" uri="{C3380CC4-5D6E-409C-BE32-E72D297353CC}">
                  <c16:uniqueId val="{00000013-7C6C-41BD-B036-ED3B9845A029}"/>
                </c:ext>
              </c:extLst>
            </c:dLbl>
            <c:dLbl>
              <c:idx val="17"/>
              <c:delete val="1"/>
              <c:extLst>
                <c:ext xmlns:c15="http://schemas.microsoft.com/office/drawing/2012/chart" uri="{CE6537A1-D6FC-4f65-9D91-7224C49458BB}"/>
                <c:ext xmlns:c16="http://schemas.microsoft.com/office/drawing/2014/chart" uri="{C3380CC4-5D6E-409C-BE32-E72D297353CC}">
                  <c16:uniqueId val="{00000014-7C6C-41BD-B036-ED3B9845A029}"/>
                </c:ext>
              </c:extLst>
            </c:dLbl>
            <c:dLbl>
              <c:idx val="18"/>
              <c:delete val="1"/>
              <c:extLst>
                <c:ext xmlns:c15="http://schemas.microsoft.com/office/drawing/2012/chart" uri="{CE6537A1-D6FC-4f65-9D91-7224C49458BB}"/>
                <c:ext xmlns:c16="http://schemas.microsoft.com/office/drawing/2014/chart" uri="{C3380CC4-5D6E-409C-BE32-E72D297353CC}">
                  <c16:uniqueId val="{00000015-7C6C-41BD-B036-ED3B9845A029}"/>
                </c:ext>
              </c:extLst>
            </c:dLbl>
            <c:dLbl>
              <c:idx val="19"/>
              <c:delete val="1"/>
              <c:extLst>
                <c:ext xmlns:c15="http://schemas.microsoft.com/office/drawing/2012/chart" uri="{CE6537A1-D6FC-4f65-9D91-7224C49458BB}"/>
                <c:ext xmlns:c16="http://schemas.microsoft.com/office/drawing/2014/chart" uri="{C3380CC4-5D6E-409C-BE32-E72D297353CC}">
                  <c16:uniqueId val="{00000016-7C6C-41BD-B036-ED3B9845A029}"/>
                </c:ext>
              </c:extLst>
            </c:dLbl>
            <c:dLbl>
              <c:idx val="20"/>
              <c:delete val="1"/>
              <c:extLst>
                <c:ext xmlns:c15="http://schemas.microsoft.com/office/drawing/2012/chart" uri="{CE6537A1-D6FC-4f65-9D91-7224C49458BB}"/>
                <c:ext xmlns:c16="http://schemas.microsoft.com/office/drawing/2014/chart" uri="{C3380CC4-5D6E-409C-BE32-E72D297353CC}">
                  <c16:uniqueId val="{00000017-7C6C-41BD-B036-ED3B9845A029}"/>
                </c:ext>
              </c:extLst>
            </c:dLbl>
            <c:dLbl>
              <c:idx val="21"/>
              <c:delete val="1"/>
              <c:extLst>
                <c:ext xmlns:c15="http://schemas.microsoft.com/office/drawing/2012/chart" uri="{CE6537A1-D6FC-4f65-9D91-7224C49458BB}"/>
                <c:ext xmlns:c16="http://schemas.microsoft.com/office/drawing/2014/chart" uri="{C3380CC4-5D6E-409C-BE32-E72D297353CC}">
                  <c16:uniqueId val="{00000018-7C6C-41BD-B036-ED3B9845A029}"/>
                </c:ext>
              </c:extLst>
            </c:dLbl>
            <c:dLbl>
              <c:idx val="22"/>
              <c:delete val="1"/>
              <c:extLst>
                <c:ext xmlns:c15="http://schemas.microsoft.com/office/drawing/2012/chart" uri="{CE6537A1-D6FC-4f65-9D91-7224C49458BB}"/>
                <c:ext xmlns:c16="http://schemas.microsoft.com/office/drawing/2014/chart" uri="{C3380CC4-5D6E-409C-BE32-E72D297353CC}">
                  <c16:uniqueId val="{00000019-7C6C-41BD-B036-ED3B9845A029}"/>
                </c:ext>
              </c:extLst>
            </c:dLbl>
            <c:dLbl>
              <c:idx val="23"/>
              <c:delete val="1"/>
              <c:extLst>
                <c:ext xmlns:c15="http://schemas.microsoft.com/office/drawing/2012/chart" uri="{CE6537A1-D6FC-4f65-9D91-7224C49458BB}"/>
                <c:ext xmlns:c16="http://schemas.microsoft.com/office/drawing/2014/chart" uri="{C3380CC4-5D6E-409C-BE32-E72D297353CC}">
                  <c16:uniqueId val="{0000001A-7C6C-41BD-B036-ED3B9845A029}"/>
                </c:ext>
              </c:extLst>
            </c:dLbl>
            <c:dLbl>
              <c:idx val="24"/>
              <c:delete val="1"/>
              <c:extLst>
                <c:ext xmlns:c15="http://schemas.microsoft.com/office/drawing/2012/chart" uri="{CE6537A1-D6FC-4f65-9D91-7224C49458BB}"/>
                <c:ext xmlns:c16="http://schemas.microsoft.com/office/drawing/2014/chart" uri="{C3380CC4-5D6E-409C-BE32-E72D297353CC}">
                  <c16:uniqueId val="{0000001B-7C6C-41BD-B036-ED3B9845A029}"/>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7C6C-41BD-B036-ED3B9845A029}"/>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Saarland (555)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391175</v>
      </c>
      <c r="F11" s="238">
        <v>393534</v>
      </c>
      <c r="G11" s="238">
        <v>395985</v>
      </c>
      <c r="H11" s="238">
        <v>391368</v>
      </c>
      <c r="I11" s="265">
        <v>391966</v>
      </c>
      <c r="J11" s="263">
        <v>-791</v>
      </c>
      <c r="K11" s="266">
        <v>-0.20180321762601858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17.741675720585416</v>
      </c>
      <c r="E13" s="115">
        <v>69401</v>
      </c>
      <c r="F13" s="114">
        <v>69516</v>
      </c>
      <c r="G13" s="114">
        <v>70464</v>
      </c>
      <c r="H13" s="114">
        <v>70876</v>
      </c>
      <c r="I13" s="140">
        <v>70205</v>
      </c>
      <c r="J13" s="115">
        <v>-804</v>
      </c>
      <c r="K13" s="116">
        <v>-1.1452175770956485</v>
      </c>
    </row>
    <row r="14" spans="1:255" ht="14.1" customHeight="1" x14ac:dyDescent="0.2">
      <c r="A14" s="306" t="s">
        <v>230</v>
      </c>
      <c r="B14" s="307"/>
      <c r="C14" s="308"/>
      <c r="D14" s="113">
        <v>61.491148462964148</v>
      </c>
      <c r="E14" s="115">
        <v>240538</v>
      </c>
      <c r="F14" s="114">
        <v>242444</v>
      </c>
      <c r="G14" s="114">
        <v>244553</v>
      </c>
      <c r="H14" s="114">
        <v>240535</v>
      </c>
      <c r="I14" s="140">
        <v>242160</v>
      </c>
      <c r="J14" s="115">
        <v>-1622</v>
      </c>
      <c r="K14" s="116">
        <v>-0.66980508754542456</v>
      </c>
    </row>
    <row r="15" spans="1:255" ht="14.1" customHeight="1" x14ac:dyDescent="0.2">
      <c r="A15" s="306" t="s">
        <v>231</v>
      </c>
      <c r="B15" s="307"/>
      <c r="C15" s="308"/>
      <c r="D15" s="113">
        <v>10.149677254425768</v>
      </c>
      <c r="E15" s="115">
        <v>39703</v>
      </c>
      <c r="F15" s="114">
        <v>39701</v>
      </c>
      <c r="G15" s="114">
        <v>39345</v>
      </c>
      <c r="H15" s="114">
        <v>38961</v>
      </c>
      <c r="I15" s="140">
        <v>38760</v>
      </c>
      <c r="J15" s="115">
        <v>943</v>
      </c>
      <c r="K15" s="116">
        <v>2.4329205366357067</v>
      </c>
    </row>
    <row r="16" spans="1:255" ht="14.1" customHeight="1" x14ac:dyDescent="0.2">
      <c r="A16" s="306" t="s">
        <v>232</v>
      </c>
      <c r="B16" s="307"/>
      <c r="C16" s="308"/>
      <c r="D16" s="113">
        <v>10.143030612897041</v>
      </c>
      <c r="E16" s="115">
        <v>39677</v>
      </c>
      <c r="F16" s="114">
        <v>39735</v>
      </c>
      <c r="G16" s="114">
        <v>39482</v>
      </c>
      <c r="H16" s="114">
        <v>39034</v>
      </c>
      <c r="I16" s="140">
        <v>38862</v>
      </c>
      <c r="J16" s="115">
        <v>815</v>
      </c>
      <c r="K16" s="116">
        <v>2.0971643250476042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0.30625679043906179</v>
      </c>
      <c r="E18" s="115">
        <v>1198</v>
      </c>
      <c r="F18" s="114">
        <v>1164</v>
      </c>
      <c r="G18" s="114">
        <v>1214</v>
      </c>
      <c r="H18" s="114">
        <v>1173</v>
      </c>
      <c r="I18" s="140">
        <v>1155</v>
      </c>
      <c r="J18" s="115">
        <v>43</v>
      </c>
      <c r="K18" s="116">
        <v>3.722943722943723</v>
      </c>
    </row>
    <row r="19" spans="1:255" ht="14.1" customHeight="1" x14ac:dyDescent="0.2">
      <c r="A19" s="306" t="s">
        <v>235</v>
      </c>
      <c r="B19" s="307" t="s">
        <v>236</v>
      </c>
      <c r="C19" s="308"/>
      <c r="D19" s="113">
        <v>0.12424106857544577</v>
      </c>
      <c r="E19" s="115">
        <v>486</v>
      </c>
      <c r="F19" s="114">
        <v>456</v>
      </c>
      <c r="G19" s="114">
        <v>494</v>
      </c>
      <c r="H19" s="114">
        <v>489</v>
      </c>
      <c r="I19" s="140">
        <v>462</v>
      </c>
      <c r="J19" s="115">
        <v>24</v>
      </c>
      <c r="K19" s="116">
        <v>5.1948051948051948</v>
      </c>
    </row>
    <row r="20" spans="1:255" ht="14.1" customHeight="1" x14ac:dyDescent="0.2">
      <c r="A20" s="306">
        <v>12</v>
      </c>
      <c r="B20" s="307" t="s">
        <v>237</v>
      </c>
      <c r="C20" s="308"/>
      <c r="D20" s="113">
        <v>0.7508148526874161</v>
      </c>
      <c r="E20" s="115">
        <v>2937</v>
      </c>
      <c r="F20" s="114">
        <v>2877</v>
      </c>
      <c r="G20" s="114">
        <v>3157</v>
      </c>
      <c r="H20" s="114">
        <v>3153</v>
      </c>
      <c r="I20" s="140">
        <v>2909</v>
      </c>
      <c r="J20" s="115">
        <v>28</v>
      </c>
      <c r="K20" s="116">
        <v>0.96253007906497079</v>
      </c>
    </row>
    <row r="21" spans="1:255" ht="14.1" customHeight="1" x14ac:dyDescent="0.2">
      <c r="A21" s="306">
        <v>21</v>
      </c>
      <c r="B21" s="307" t="s">
        <v>238</v>
      </c>
      <c r="C21" s="308"/>
      <c r="D21" s="113">
        <v>0.33846743784751071</v>
      </c>
      <c r="E21" s="115">
        <v>1324</v>
      </c>
      <c r="F21" s="114">
        <v>1320</v>
      </c>
      <c r="G21" s="114">
        <v>1368</v>
      </c>
      <c r="H21" s="114">
        <v>1382</v>
      </c>
      <c r="I21" s="140">
        <v>1388</v>
      </c>
      <c r="J21" s="115">
        <v>-64</v>
      </c>
      <c r="K21" s="116">
        <v>-4.6109510086455332</v>
      </c>
    </row>
    <row r="22" spans="1:255" ht="14.1" customHeight="1" x14ac:dyDescent="0.2">
      <c r="A22" s="306">
        <v>22</v>
      </c>
      <c r="B22" s="307" t="s">
        <v>239</v>
      </c>
      <c r="C22" s="308"/>
      <c r="D22" s="113">
        <v>1.6373745765961527</v>
      </c>
      <c r="E22" s="115">
        <v>6405</v>
      </c>
      <c r="F22" s="114">
        <v>6557</v>
      </c>
      <c r="G22" s="114">
        <v>6740</v>
      </c>
      <c r="H22" s="114">
        <v>6712</v>
      </c>
      <c r="I22" s="140">
        <v>6684</v>
      </c>
      <c r="J22" s="115">
        <v>-279</v>
      </c>
      <c r="K22" s="116">
        <v>-4.1741472172351886</v>
      </c>
    </row>
    <row r="23" spans="1:255" ht="14.1" customHeight="1" x14ac:dyDescent="0.2">
      <c r="A23" s="306">
        <v>23</v>
      </c>
      <c r="B23" s="307" t="s">
        <v>240</v>
      </c>
      <c r="C23" s="308"/>
      <c r="D23" s="113">
        <v>0.48801687224388063</v>
      </c>
      <c r="E23" s="115">
        <v>1909</v>
      </c>
      <c r="F23" s="114">
        <v>1943</v>
      </c>
      <c r="G23" s="114">
        <v>1938</v>
      </c>
      <c r="H23" s="114">
        <v>1904</v>
      </c>
      <c r="I23" s="140">
        <v>1912</v>
      </c>
      <c r="J23" s="115">
        <v>-3</v>
      </c>
      <c r="K23" s="116">
        <v>-0.15690376569037656</v>
      </c>
    </row>
    <row r="24" spans="1:255" ht="14.1" customHeight="1" x14ac:dyDescent="0.2">
      <c r="A24" s="306">
        <v>24</v>
      </c>
      <c r="B24" s="307" t="s">
        <v>241</v>
      </c>
      <c r="C24" s="308"/>
      <c r="D24" s="113">
        <v>6.6837093372531475</v>
      </c>
      <c r="E24" s="115">
        <v>26145</v>
      </c>
      <c r="F24" s="114">
        <v>26634</v>
      </c>
      <c r="G24" s="114">
        <v>27499</v>
      </c>
      <c r="H24" s="114">
        <v>28194</v>
      </c>
      <c r="I24" s="140">
        <v>28558</v>
      </c>
      <c r="J24" s="115">
        <v>-2413</v>
      </c>
      <c r="K24" s="116">
        <v>-8.4494712514882</v>
      </c>
    </row>
    <row r="25" spans="1:255" ht="14.1" customHeight="1" x14ac:dyDescent="0.2">
      <c r="A25" s="306">
        <v>25</v>
      </c>
      <c r="B25" s="307" t="s">
        <v>242</v>
      </c>
      <c r="C25" s="308"/>
      <c r="D25" s="113">
        <v>7.1773502907905673</v>
      </c>
      <c r="E25" s="115">
        <v>28076</v>
      </c>
      <c r="F25" s="114">
        <v>28062</v>
      </c>
      <c r="G25" s="114">
        <v>28548</v>
      </c>
      <c r="H25" s="114">
        <v>28131</v>
      </c>
      <c r="I25" s="140">
        <v>28227</v>
      </c>
      <c r="J25" s="115">
        <v>-151</v>
      </c>
      <c r="K25" s="116">
        <v>-0.53494880787898114</v>
      </c>
    </row>
    <row r="26" spans="1:255" ht="14.1" customHeight="1" x14ac:dyDescent="0.2">
      <c r="A26" s="306">
        <v>26</v>
      </c>
      <c r="B26" s="307" t="s">
        <v>243</v>
      </c>
      <c r="C26" s="308"/>
      <c r="D26" s="113">
        <v>2.9991691698089089</v>
      </c>
      <c r="E26" s="115">
        <v>11732</v>
      </c>
      <c r="F26" s="114">
        <v>11862</v>
      </c>
      <c r="G26" s="114">
        <v>12059</v>
      </c>
      <c r="H26" s="114">
        <v>12302</v>
      </c>
      <c r="I26" s="140">
        <v>12441</v>
      </c>
      <c r="J26" s="115">
        <v>-709</v>
      </c>
      <c r="K26" s="116">
        <v>-5.6988988023470784</v>
      </c>
    </row>
    <row r="27" spans="1:255" ht="14.1" customHeight="1" x14ac:dyDescent="0.2">
      <c r="A27" s="306">
        <v>27</v>
      </c>
      <c r="B27" s="307" t="s">
        <v>244</v>
      </c>
      <c r="C27" s="308"/>
      <c r="D27" s="113">
        <v>2.7591231545983255</v>
      </c>
      <c r="E27" s="115">
        <v>10793</v>
      </c>
      <c r="F27" s="114">
        <v>10859</v>
      </c>
      <c r="G27" s="114">
        <v>10955</v>
      </c>
      <c r="H27" s="114">
        <v>11045</v>
      </c>
      <c r="I27" s="140">
        <v>11106</v>
      </c>
      <c r="J27" s="115">
        <v>-313</v>
      </c>
      <c r="K27" s="116">
        <v>-2.8182964163515218</v>
      </c>
    </row>
    <row r="28" spans="1:255" ht="14.1" customHeight="1" x14ac:dyDescent="0.2">
      <c r="A28" s="306">
        <v>28</v>
      </c>
      <c r="B28" s="307" t="s">
        <v>245</v>
      </c>
      <c r="C28" s="308"/>
      <c r="D28" s="113">
        <v>0.21218124880168723</v>
      </c>
      <c r="E28" s="115">
        <v>830</v>
      </c>
      <c r="F28" s="114">
        <v>841</v>
      </c>
      <c r="G28" s="114">
        <v>863</v>
      </c>
      <c r="H28" s="114">
        <v>879</v>
      </c>
      <c r="I28" s="140">
        <v>857</v>
      </c>
      <c r="J28" s="115">
        <v>-27</v>
      </c>
      <c r="K28" s="116">
        <v>-3.1505250875145858</v>
      </c>
    </row>
    <row r="29" spans="1:255" ht="14.1" customHeight="1" x14ac:dyDescent="0.2">
      <c r="A29" s="306">
        <v>29</v>
      </c>
      <c r="B29" s="307" t="s">
        <v>246</v>
      </c>
      <c r="C29" s="308"/>
      <c r="D29" s="113">
        <v>2.8227775292388317</v>
      </c>
      <c r="E29" s="115">
        <v>11042</v>
      </c>
      <c r="F29" s="114">
        <v>11154</v>
      </c>
      <c r="G29" s="114">
        <v>11302</v>
      </c>
      <c r="H29" s="114">
        <v>11279</v>
      </c>
      <c r="I29" s="140">
        <v>11428</v>
      </c>
      <c r="J29" s="115">
        <v>-386</v>
      </c>
      <c r="K29" s="116">
        <v>-3.3776688834441724</v>
      </c>
    </row>
    <row r="30" spans="1:255" ht="14.1" customHeight="1" x14ac:dyDescent="0.2">
      <c r="A30" s="306" t="s">
        <v>247</v>
      </c>
      <c r="B30" s="307" t="s">
        <v>248</v>
      </c>
      <c r="C30" s="308"/>
      <c r="D30" s="113">
        <v>1.4057646833258772</v>
      </c>
      <c r="E30" s="115">
        <v>5499</v>
      </c>
      <c r="F30" s="114">
        <v>5522</v>
      </c>
      <c r="G30" s="114">
        <v>5629</v>
      </c>
      <c r="H30" s="114">
        <v>5689</v>
      </c>
      <c r="I30" s="140">
        <v>5832</v>
      </c>
      <c r="J30" s="115">
        <v>-333</v>
      </c>
      <c r="K30" s="116">
        <v>-5.7098765432098766</v>
      </c>
    </row>
    <row r="31" spans="1:255" ht="14.1" customHeight="1" x14ac:dyDescent="0.2">
      <c r="A31" s="306" t="s">
        <v>249</v>
      </c>
      <c r="B31" s="307" t="s">
        <v>250</v>
      </c>
      <c r="C31" s="308"/>
      <c r="D31" s="113">
        <v>1.3914488400332332</v>
      </c>
      <c r="E31" s="115">
        <v>5443</v>
      </c>
      <c r="F31" s="114">
        <v>5534</v>
      </c>
      <c r="G31" s="114">
        <v>5575</v>
      </c>
      <c r="H31" s="114">
        <v>5491</v>
      </c>
      <c r="I31" s="140">
        <v>5499</v>
      </c>
      <c r="J31" s="115">
        <v>-56</v>
      </c>
      <c r="K31" s="116">
        <v>-1.0183669758137843</v>
      </c>
    </row>
    <row r="32" spans="1:255" ht="14.1" customHeight="1" x14ac:dyDescent="0.2">
      <c r="A32" s="306">
        <v>31</v>
      </c>
      <c r="B32" s="307" t="s">
        <v>251</v>
      </c>
      <c r="C32" s="308"/>
      <c r="D32" s="113">
        <v>0.63807758675784498</v>
      </c>
      <c r="E32" s="115">
        <v>2496</v>
      </c>
      <c r="F32" s="114">
        <v>2511</v>
      </c>
      <c r="G32" s="114">
        <v>2470</v>
      </c>
      <c r="H32" s="114">
        <v>2468</v>
      </c>
      <c r="I32" s="140">
        <v>2432</v>
      </c>
      <c r="J32" s="115">
        <v>64</v>
      </c>
      <c r="K32" s="116">
        <v>2.6315789473684212</v>
      </c>
    </row>
    <row r="33" spans="1:11" ht="14.1" customHeight="1" x14ac:dyDescent="0.2">
      <c r="A33" s="306">
        <v>32</v>
      </c>
      <c r="B33" s="307" t="s">
        <v>252</v>
      </c>
      <c r="C33" s="308"/>
      <c r="D33" s="113">
        <v>1.8763980315715472</v>
      </c>
      <c r="E33" s="115">
        <v>7340</v>
      </c>
      <c r="F33" s="114">
        <v>7254</v>
      </c>
      <c r="G33" s="114">
        <v>7533</v>
      </c>
      <c r="H33" s="114">
        <v>7446</v>
      </c>
      <c r="I33" s="140">
        <v>7176</v>
      </c>
      <c r="J33" s="115">
        <v>164</v>
      </c>
      <c r="K33" s="116">
        <v>2.2853957636566333</v>
      </c>
    </row>
    <row r="34" spans="1:11" ht="14.1" customHeight="1" x14ac:dyDescent="0.2">
      <c r="A34" s="306">
        <v>33</v>
      </c>
      <c r="B34" s="307" t="s">
        <v>253</v>
      </c>
      <c r="C34" s="308"/>
      <c r="D34" s="113">
        <v>1.0253722758356234</v>
      </c>
      <c r="E34" s="115">
        <v>4011</v>
      </c>
      <c r="F34" s="114">
        <v>4013</v>
      </c>
      <c r="G34" s="114">
        <v>4320</v>
      </c>
      <c r="H34" s="114">
        <v>4155</v>
      </c>
      <c r="I34" s="140">
        <v>4062</v>
      </c>
      <c r="J34" s="115">
        <v>-51</v>
      </c>
      <c r="K34" s="116">
        <v>-1.2555391432791729</v>
      </c>
    </row>
    <row r="35" spans="1:11" ht="14.1" customHeight="1" x14ac:dyDescent="0.2">
      <c r="A35" s="306">
        <v>34</v>
      </c>
      <c r="B35" s="307" t="s">
        <v>254</v>
      </c>
      <c r="C35" s="308"/>
      <c r="D35" s="113">
        <v>2.175496900364287</v>
      </c>
      <c r="E35" s="115">
        <v>8510</v>
      </c>
      <c r="F35" s="114">
        <v>8546</v>
      </c>
      <c r="G35" s="114">
        <v>8687</v>
      </c>
      <c r="H35" s="114">
        <v>8712</v>
      </c>
      <c r="I35" s="140">
        <v>8709</v>
      </c>
      <c r="J35" s="115">
        <v>-199</v>
      </c>
      <c r="K35" s="116">
        <v>-2.2849925364565391</v>
      </c>
    </row>
    <row r="36" spans="1:11" ht="14.1" customHeight="1" x14ac:dyDescent="0.2">
      <c r="A36" s="306">
        <v>41</v>
      </c>
      <c r="B36" s="307" t="s">
        <v>255</v>
      </c>
      <c r="C36" s="308"/>
      <c r="D36" s="113">
        <v>0.94816897807886491</v>
      </c>
      <c r="E36" s="115">
        <v>3709</v>
      </c>
      <c r="F36" s="114">
        <v>3728</v>
      </c>
      <c r="G36" s="114">
        <v>3757</v>
      </c>
      <c r="H36" s="114">
        <v>3713</v>
      </c>
      <c r="I36" s="140">
        <v>3720</v>
      </c>
      <c r="J36" s="115">
        <v>-11</v>
      </c>
      <c r="K36" s="116">
        <v>-0.29569892473118281</v>
      </c>
    </row>
    <row r="37" spans="1:11" ht="14.1" customHeight="1" x14ac:dyDescent="0.2">
      <c r="A37" s="306">
        <v>42</v>
      </c>
      <c r="B37" s="307" t="s">
        <v>256</v>
      </c>
      <c r="C37" s="308"/>
      <c r="D37" s="113">
        <v>0.12372978845785135</v>
      </c>
      <c r="E37" s="115">
        <v>484</v>
      </c>
      <c r="F37" s="114">
        <v>489</v>
      </c>
      <c r="G37" s="114">
        <v>501</v>
      </c>
      <c r="H37" s="114">
        <v>503</v>
      </c>
      <c r="I37" s="140">
        <v>491</v>
      </c>
      <c r="J37" s="115">
        <v>-7</v>
      </c>
      <c r="K37" s="116">
        <v>-1.4256619144602851</v>
      </c>
    </row>
    <row r="38" spans="1:11" ht="14.1" customHeight="1" x14ac:dyDescent="0.2">
      <c r="A38" s="306">
        <v>43</v>
      </c>
      <c r="B38" s="307" t="s">
        <v>257</v>
      </c>
      <c r="C38" s="308"/>
      <c r="D38" s="113">
        <v>2.1243688886048444</v>
      </c>
      <c r="E38" s="115">
        <v>8310</v>
      </c>
      <c r="F38" s="114">
        <v>8244</v>
      </c>
      <c r="G38" s="114">
        <v>8199</v>
      </c>
      <c r="H38" s="114">
        <v>8060</v>
      </c>
      <c r="I38" s="140">
        <v>8037</v>
      </c>
      <c r="J38" s="115">
        <v>273</v>
      </c>
      <c r="K38" s="116">
        <v>3.3967898469578199</v>
      </c>
    </row>
    <row r="39" spans="1:11" ht="14.1" customHeight="1" x14ac:dyDescent="0.2">
      <c r="A39" s="306">
        <v>51</v>
      </c>
      <c r="B39" s="307" t="s">
        <v>258</v>
      </c>
      <c r="C39" s="308"/>
      <c r="D39" s="113">
        <v>6.3943247906947018</v>
      </c>
      <c r="E39" s="115">
        <v>25013</v>
      </c>
      <c r="F39" s="114">
        <v>25434</v>
      </c>
      <c r="G39" s="114">
        <v>25572</v>
      </c>
      <c r="H39" s="114">
        <v>25168</v>
      </c>
      <c r="I39" s="140">
        <v>25074</v>
      </c>
      <c r="J39" s="115">
        <v>-61</v>
      </c>
      <c r="K39" s="116">
        <v>-0.24327989152109755</v>
      </c>
    </row>
    <row r="40" spans="1:11" ht="14.1" customHeight="1" x14ac:dyDescent="0.2">
      <c r="A40" s="306" t="s">
        <v>259</v>
      </c>
      <c r="B40" s="307" t="s">
        <v>260</v>
      </c>
      <c r="C40" s="308"/>
      <c r="D40" s="113">
        <v>5.4627724164376561</v>
      </c>
      <c r="E40" s="115">
        <v>21369</v>
      </c>
      <c r="F40" s="114">
        <v>21783</v>
      </c>
      <c r="G40" s="114">
        <v>21910</v>
      </c>
      <c r="H40" s="114">
        <v>21869</v>
      </c>
      <c r="I40" s="140">
        <v>21769</v>
      </c>
      <c r="J40" s="115">
        <v>-400</v>
      </c>
      <c r="K40" s="116">
        <v>-1.8374753089255362</v>
      </c>
    </row>
    <row r="41" spans="1:11" ht="14.1" customHeight="1" x14ac:dyDescent="0.2">
      <c r="A41" s="306"/>
      <c r="B41" s="307" t="s">
        <v>261</v>
      </c>
      <c r="C41" s="308"/>
      <c r="D41" s="113">
        <v>4.3425576787882658</v>
      </c>
      <c r="E41" s="115">
        <v>16987</v>
      </c>
      <c r="F41" s="114">
        <v>17289</v>
      </c>
      <c r="G41" s="114">
        <v>17447</v>
      </c>
      <c r="H41" s="114">
        <v>17529</v>
      </c>
      <c r="I41" s="140">
        <v>17508</v>
      </c>
      <c r="J41" s="115">
        <v>-521</v>
      </c>
      <c r="K41" s="116">
        <v>-2.9757824994288327</v>
      </c>
    </row>
    <row r="42" spans="1:11" ht="14.1" customHeight="1" x14ac:dyDescent="0.2">
      <c r="A42" s="306">
        <v>52</v>
      </c>
      <c r="B42" s="307" t="s">
        <v>262</v>
      </c>
      <c r="C42" s="308"/>
      <c r="D42" s="113">
        <v>3.2872755160733687</v>
      </c>
      <c r="E42" s="115">
        <v>12859</v>
      </c>
      <c r="F42" s="114">
        <v>12866</v>
      </c>
      <c r="G42" s="114">
        <v>12972</v>
      </c>
      <c r="H42" s="114">
        <v>12887</v>
      </c>
      <c r="I42" s="140">
        <v>12819</v>
      </c>
      <c r="J42" s="115">
        <v>40</v>
      </c>
      <c r="K42" s="116">
        <v>0.31203682034480068</v>
      </c>
    </row>
    <row r="43" spans="1:11" ht="14.1" customHeight="1" x14ac:dyDescent="0.2">
      <c r="A43" s="306" t="s">
        <v>263</v>
      </c>
      <c r="B43" s="307" t="s">
        <v>264</v>
      </c>
      <c r="C43" s="308"/>
      <c r="D43" s="113">
        <v>2.4886559723908737</v>
      </c>
      <c r="E43" s="115">
        <v>9735</v>
      </c>
      <c r="F43" s="114">
        <v>9703</v>
      </c>
      <c r="G43" s="114">
        <v>9773</v>
      </c>
      <c r="H43" s="114">
        <v>9706</v>
      </c>
      <c r="I43" s="140">
        <v>9664</v>
      </c>
      <c r="J43" s="115">
        <v>71</v>
      </c>
      <c r="K43" s="116">
        <v>0.73468543046357615</v>
      </c>
    </row>
    <row r="44" spans="1:11" ht="14.1" customHeight="1" x14ac:dyDescent="0.2">
      <c r="A44" s="306">
        <v>53</v>
      </c>
      <c r="B44" s="307" t="s">
        <v>265</v>
      </c>
      <c r="C44" s="308"/>
      <c r="D44" s="113">
        <v>0.99878570972071323</v>
      </c>
      <c r="E44" s="115">
        <v>3907</v>
      </c>
      <c r="F44" s="114">
        <v>3949</v>
      </c>
      <c r="G44" s="114">
        <v>3988</v>
      </c>
      <c r="H44" s="114">
        <v>3960</v>
      </c>
      <c r="I44" s="140">
        <v>3923</v>
      </c>
      <c r="J44" s="115">
        <v>-16</v>
      </c>
      <c r="K44" s="116">
        <v>-0.40785113433596737</v>
      </c>
    </row>
    <row r="45" spans="1:11" ht="14.1" customHeight="1" x14ac:dyDescent="0.2">
      <c r="A45" s="306" t="s">
        <v>266</v>
      </c>
      <c r="B45" s="307" t="s">
        <v>267</v>
      </c>
      <c r="C45" s="308"/>
      <c r="D45" s="113">
        <v>0.9560938199015786</v>
      </c>
      <c r="E45" s="115">
        <v>3740</v>
      </c>
      <c r="F45" s="114">
        <v>3781</v>
      </c>
      <c r="G45" s="114">
        <v>3830</v>
      </c>
      <c r="H45" s="114">
        <v>3820</v>
      </c>
      <c r="I45" s="140">
        <v>3794</v>
      </c>
      <c r="J45" s="115">
        <v>-54</v>
      </c>
      <c r="K45" s="116">
        <v>-1.4232999472851871</v>
      </c>
    </row>
    <row r="46" spans="1:11" ht="14.1" customHeight="1" x14ac:dyDescent="0.2">
      <c r="A46" s="306">
        <v>54</v>
      </c>
      <c r="B46" s="307" t="s">
        <v>268</v>
      </c>
      <c r="C46" s="308"/>
      <c r="D46" s="113">
        <v>2.9914999680449927</v>
      </c>
      <c r="E46" s="115">
        <v>11702</v>
      </c>
      <c r="F46" s="114">
        <v>11622</v>
      </c>
      <c r="G46" s="114">
        <v>11699</v>
      </c>
      <c r="H46" s="114">
        <v>11604</v>
      </c>
      <c r="I46" s="140">
        <v>11592</v>
      </c>
      <c r="J46" s="115">
        <v>110</v>
      </c>
      <c r="K46" s="116">
        <v>0.94893029675638374</v>
      </c>
    </row>
    <row r="47" spans="1:11" ht="14.1" customHeight="1" x14ac:dyDescent="0.2">
      <c r="A47" s="306">
        <v>61</v>
      </c>
      <c r="B47" s="307" t="s">
        <v>269</v>
      </c>
      <c r="C47" s="308"/>
      <c r="D47" s="113">
        <v>2.1639930977184125</v>
      </c>
      <c r="E47" s="115">
        <v>8465</v>
      </c>
      <c r="F47" s="114">
        <v>8458</v>
      </c>
      <c r="G47" s="114">
        <v>8501</v>
      </c>
      <c r="H47" s="114">
        <v>8295</v>
      </c>
      <c r="I47" s="140">
        <v>8293</v>
      </c>
      <c r="J47" s="115">
        <v>172</v>
      </c>
      <c r="K47" s="116">
        <v>2.0740383455926685</v>
      </c>
    </row>
    <row r="48" spans="1:11" ht="14.1" customHeight="1" x14ac:dyDescent="0.2">
      <c r="A48" s="306">
        <v>62</v>
      </c>
      <c r="B48" s="307" t="s">
        <v>270</v>
      </c>
      <c r="C48" s="308"/>
      <c r="D48" s="113">
        <v>6.9096951492298846</v>
      </c>
      <c r="E48" s="115">
        <v>27029</v>
      </c>
      <c r="F48" s="114">
        <v>27270</v>
      </c>
      <c r="G48" s="114">
        <v>27199</v>
      </c>
      <c r="H48" s="114">
        <v>26745</v>
      </c>
      <c r="I48" s="140">
        <v>26990</v>
      </c>
      <c r="J48" s="115">
        <v>39</v>
      </c>
      <c r="K48" s="116">
        <v>0.14449796220822528</v>
      </c>
    </row>
    <row r="49" spans="1:11" ht="14.1" customHeight="1" x14ac:dyDescent="0.2">
      <c r="A49" s="306">
        <v>63</v>
      </c>
      <c r="B49" s="307" t="s">
        <v>271</v>
      </c>
      <c r="C49" s="308"/>
      <c r="D49" s="113">
        <v>1.9293155237425705</v>
      </c>
      <c r="E49" s="115">
        <v>7547</v>
      </c>
      <c r="F49" s="114">
        <v>7674</v>
      </c>
      <c r="G49" s="114">
        <v>7519</v>
      </c>
      <c r="H49" s="114">
        <v>7417</v>
      </c>
      <c r="I49" s="140">
        <v>7201</v>
      </c>
      <c r="J49" s="115">
        <v>346</v>
      </c>
      <c r="K49" s="116">
        <v>4.8048882099708372</v>
      </c>
    </row>
    <row r="50" spans="1:11" ht="14.1" customHeight="1" x14ac:dyDescent="0.2">
      <c r="A50" s="306" t="s">
        <v>272</v>
      </c>
      <c r="B50" s="307" t="s">
        <v>273</v>
      </c>
      <c r="C50" s="308"/>
      <c r="D50" s="113">
        <v>0.41669329583945802</v>
      </c>
      <c r="E50" s="115">
        <v>1630</v>
      </c>
      <c r="F50" s="114">
        <v>1594</v>
      </c>
      <c r="G50" s="114">
        <v>1322</v>
      </c>
      <c r="H50" s="114">
        <v>1211</v>
      </c>
      <c r="I50" s="140">
        <v>1183</v>
      </c>
      <c r="J50" s="115">
        <v>447</v>
      </c>
      <c r="K50" s="116">
        <v>37.785291631445475</v>
      </c>
    </row>
    <row r="51" spans="1:11" ht="14.1" customHeight="1" x14ac:dyDescent="0.2">
      <c r="A51" s="306" t="s">
        <v>274</v>
      </c>
      <c r="B51" s="307" t="s">
        <v>275</v>
      </c>
      <c r="C51" s="308"/>
      <c r="D51" s="113">
        <v>1.2743656931041094</v>
      </c>
      <c r="E51" s="115">
        <v>4985</v>
      </c>
      <c r="F51" s="114">
        <v>5115</v>
      </c>
      <c r="G51" s="114">
        <v>5228</v>
      </c>
      <c r="H51" s="114">
        <v>5260</v>
      </c>
      <c r="I51" s="140">
        <v>5060</v>
      </c>
      <c r="J51" s="115">
        <v>-75</v>
      </c>
      <c r="K51" s="116">
        <v>-1.482213438735178</v>
      </c>
    </row>
    <row r="52" spans="1:11" ht="14.1" customHeight="1" x14ac:dyDescent="0.2">
      <c r="A52" s="306">
        <v>71</v>
      </c>
      <c r="B52" s="307" t="s">
        <v>276</v>
      </c>
      <c r="C52" s="308"/>
      <c r="D52" s="113">
        <v>10.853709976353295</v>
      </c>
      <c r="E52" s="115">
        <v>42457</v>
      </c>
      <c r="F52" s="114">
        <v>42599</v>
      </c>
      <c r="G52" s="114">
        <v>42792</v>
      </c>
      <c r="H52" s="114">
        <v>42181</v>
      </c>
      <c r="I52" s="140">
        <v>42297</v>
      </c>
      <c r="J52" s="115">
        <v>160</v>
      </c>
      <c r="K52" s="116">
        <v>0.37827741920230751</v>
      </c>
    </row>
    <row r="53" spans="1:11" ht="14.1" customHeight="1" x14ac:dyDescent="0.2">
      <c r="A53" s="306" t="s">
        <v>277</v>
      </c>
      <c r="B53" s="307" t="s">
        <v>278</v>
      </c>
      <c r="C53" s="308"/>
      <c r="D53" s="113">
        <v>3.7336230587333037</v>
      </c>
      <c r="E53" s="115">
        <v>14605</v>
      </c>
      <c r="F53" s="114">
        <v>14619</v>
      </c>
      <c r="G53" s="114">
        <v>14657</v>
      </c>
      <c r="H53" s="114">
        <v>14439</v>
      </c>
      <c r="I53" s="140">
        <v>14527</v>
      </c>
      <c r="J53" s="115">
        <v>78</v>
      </c>
      <c r="K53" s="116">
        <v>0.53693123149996558</v>
      </c>
    </row>
    <row r="54" spans="1:11" ht="14.1" customHeight="1" x14ac:dyDescent="0.2">
      <c r="A54" s="306" t="s">
        <v>279</v>
      </c>
      <c r="B54" s="307" t="s">
        <v>280</v>
      </c>
      <c r="C54" s="308"/>
      <c r="D54" s="113">
        <v>6.0625039943759189</v>
      </c>
      <c r="E54" s="115">
        <v>23715</v>
      </c>
      <c r="F54" s="114">
        <v>23833</v>
      </c>
      <c r="G54" s="114">
        <v>23994</v>
      </c>
      <c r="H54" s="114">
        <v>23669</v>
      </c>
      <c r="I54" s="140">
        <v>23698</v>
      </c>
      <c r="J54" s="115">
        <v>17</v>
      </c>
      <c r="K54" s="116">
        <v>7.1736011477761832E-2</v>
      </c>
    </row>
    <row r="55" spans="1:11" ht="14.1" customHeight="1" x14ac:dyDescent="0.2">
      <c r="A55" s="306">
        <v>72</v>
      </c>
      <c r="B55" s="307" t="s">
        <v>281</v>
      </c>
      <c r="C55" s="308"/>
      <c r="D55" s="113">
        <v>3.8259091199590975</v>
      </c>
      <c r="E55" s="115">
        <v>14966</v>
      </c>
      <c r="F55" s="114">
        <v>15068</v>
      </c>
      <c r="G55" s="114">
        <v>15190</v>
      </c>
      <c r="H55" s="114">
        <v>14916</v>
      </c>
      <c r="I55" s="140">
        <v>15008</v>
      </c>
      <c r="J55" s="115">
        <v>-42</v>
      </c>
      <c r="K55" s="116">
        <v>-0.27985074626865669</v>
      </c>
    </row>
    <row r="56" spans="1:11" ht="14.1" customHeight="1" x14ac:dyDescent="0.2">
      <c r="A56" s="306" t="s">
        <v>282</v>
      </c>
      <c r="B56" s="307" t="s">
        <v>283</v>
      </c>
      <c r="C56" s="308"/>
      <c r="D56" s="113">
        <v>2.3189109733495239</v>
      </c>
      <c r="E56" s="115">
        <v>9071</v>
      </c>
      <c r="F56" s="114">
        <v>9176</v>
      </c>
      <c r="G56" s="114">
        <v>9255</v>
      </c>
      <c r="H56" s="114">
        <v>9102</v>
      </c>
      <c r="I56" s="140">
        <v>9193</v>
      </c>
      <c r="J56" s="115">
        <v>-122</v>
      </c>
      <c r="K56" s="116">
        <v>-1.3270967040139237</v>
      </c>
    </row>
    <row r="57" spans="1:11" ht="14.1" customHeight="1" x14ac:dyDescent="0.2">
      <c r="A57" s="306" t="s">
        <v>284</v>
      </c>
      <c r="B57" s="307" t="s">
        <v>285</v>
      </c>
      <c r="C57" s="308"/>
      <c r="D57" s="113">
        <v>0.99725186936792998</v>
      </c>
      <c r="E57" s="115">
        <v>3901</v>
      </c>
      <c r="F57" s="114">
        <v>3898</v>
      </c>
      <c r="G57" s="114">
        <v>3900</v>
      </c>
      <c r="H57" s="114">
        <v>3859</v>
      </c>
      <c r="I57" s="140">
        <v>3854</v>
      </c>
      <c r="J57" s="115">
        <v>47</v>
      </c>
      <c r="K57" s="116">
        <v>1.2195121951219512</v>
      </c>
    </row>
    <row r="58" spans="1:11" ht="14.1" customHeight="1" x14ac:dyDescent="0.2">
      <c r="A58" s="306">
        <v>73</v>
      </c>
      <c r="B58" s="307" t="s">
        <v>286</v>
      </c>
      <c r="C58" s="308"/>
      <c r="D58" s="113">
        <v>3.5712916213970729</v>
      </c>
      <c r="E58" s="115">
        <v>13970</v>
      </c>
      <c r="F58" s="114">
        <v>14055</v>
      </c>
      <c r="G58" s="114">
        <v>14082</v>
      </c>
      <c r="H58" s="114">
        <v>13770</v>
      </c>
      <c r="I58" s="140">
        <v>13853</v>
      </c>
      <c r="J58" s="115">
        <v>117</v>
      </c>
      <c r="K58" s="116">
        <v>0.84458240092398762</v>
      </c>
    </row>
    <row r="59" spans="1:11" ht="14.1" customHeight="1" x14ac:dyDescent="0.2">
      <c r="A59" s="306" t="s">
        <v>287</v>
      </c>
      <c r="B59" s="307" t="s">
        <v>288</v>
      </c>
      <c r="C59" s="308"/>
      <c r="D59" s="113">
        <v>2.9447178372851024</v>
      </c>
      <c r="E59" s="115">
        <v>11519</v>
      </c>
      <c r="F59" s="114">
        <v>11591</v>
      </c>
      <c r="G59" s="114">
        <v>11596</v>
      </c>
      <c r="H59" s="114">
        <v>11388</v>
      </c>
      <c r="I59" s="140">
        <v>11456</v>
      </c>
      <c r="J59" s="115">
        <v>63</v>
      </c>
      <c r="K59" s="116">
        <v>0.54993016759776536</v>
      </c>
    </row>
    <row r="60" spans="1:11" ht="14.1" customHeight="1" x14ac:dyDescent="0.2">
      <c r="A60" s="306">
        <v>81</v>
      </c>
      <c r="B60" s="307" t="s">
        <v>289</v>
      </c>
      <c r="C60" s="308"/>
      <c r="D60" s="113">
        <v>8.7503035725698215</v>
      </c>
      <c r="E60" s="115">
        <v>34229</v>
      </c>
      <c r="F60" s="114">
        <v>34326</v>
      </c>
      <c r="G60" s="114">
        <v>33861</v>
      </c>
      <c r="H60" s="114">
        <v>33364</v>
      </c>
      <c r="I60" s="140">
        <v>33243</v>
      </c>
      <c r="J60" s="115">
        <v>986</v>
      </c>
      <c r="K60" s="116">
        <v>2.9660379628794034</v>
      </c>
    </row>
    <row r="61" spans="1:11" ht="14.1" customHeight="1" x14ac:dyDescent="0.2">
      <c r="A61" s="306" t="s">
        <v>290</v>
      </c>
      <c r="B61" s="307" t="s">
        <v>291</v>
      </c>
      <c r="C61" s="308"/>
      <c r="D61" s="113">
        <v>2.133316290662747</v>
      </c>
      <c r="E61" s="115">
        <v>8345</v>
      </c>
      <c r="F61" s="114">
        <v>8322</v>
      </c>
      <c r="G61" s="114">
        <v>8354</v>
      </c>
      <c r="H61" s="114">
        <v>8074</v>
      </c>
      <c r="I61" s="140">
        <v>8139</v>
      </c>
      <c r="J61" s="115">
        <v>206</v>
      </c>
      <c r="K61" s="116">
        <v>2.5310234672564196</v>
      </c>
    </row>
    <row r="62" spans="1:11" ht="14.1" customHeight="1" x14ac:dyDescent="0.2">
      <c r="A62" s="306" t="s">
        <v>292</v>
      </c>
      <c r="B62" s="307" t="s">
        <v>293</v>
      </c>
      <c r="C62" s="308"/>
      <c r="D62" s="113">
        <v>4.0109925225282801</v>
      </c>
      <c r="E62" s="115">
        <v>15690</v>
      </c>
      <c r="F62" s="114">
        <v>15819</v>
      </c>
      <c r="G62" s="114">
        <v>15461</v>
      </c>
      <c r="H62" s="114">
        <v>15364</v>
      </c>
      <c r="I62" s="140">
        <v>15363</v>
      </c>
      <c r="J62" s="115">
        <v>327</v>
      </c>
      <c r="K62" s="116">
        <v>2.1284905291935168</v>
      </c>
    </row>
    <row r="63" spans="1:11" ht="14.1" customHeight="1" x14ac:dyDescent="0.2">
      <c r="A63" s="306"/>
      <c r="B63" s="307" t="s">
        <v>294</v>
      </c>
      <c r="C63" s="308"/>
      <c r="D63" s="113">
        <v>3.5022688055218252</v>
      </c>
      <c r="E63" s="115">
        <v>13700</v>
      </c>
      <c r="F63" s="114">
        <v>13838</v>
      </c>
      <c r="G63" s="114">
        <v>13552</v>
      </c>
      <c r="H63" s="114">
        <v>13491</v>
      </c>
      <c r="I63" s="140">
        <v>13517</v>
      </c>
      <c r="J63" s="115">
        <v>183</v>
      </c>
      <c r="K63" s="116">
        <v>1.3538507065177183</v>
      </c>
    </row>
    <row r="64" spans="1:11" ht="14.1" customHeight="1" x14ac:dyDescent="0.2">
      <c r="A64" s="306" t="s">
        <v>295</v>
      </c>
      <c r="B64" s="307" t="s">
        <v>296</v>
      </c>
      <c r="C64" s="308"/>
      <c r="D64" s="113">
        <v>0.94075541637374571</v>
      </c>
      <c r="E64" s="115">
        <v>3680</v>
      </c>
      <c r="F64" s="114">
        <v>3641</v>
      </c>
      <c r="G64" s="114">
        <v>3629</v>
      </c>
      <c r="H64" s="114">
        <v>3595</v>
      </c>
      <c r="I64" s="140">
        <v>3595</v>
      </c>
      <c r="J64" s="115">
        <v>85</v>
      </c>
      <c r="K64" s="116">
        <v>2.364394993045897</v>
      </c>
    </row>
    <row r="65" spans="1:11" ht="14.1" customHeight="1" x14ac:dyDescent="0.2">
      <c r="A65" s="306" t="s">
        <v>297</v>
      </c>
      <c r="B65" s="307" t="s">
        <v>298</v>
      </c>
      <c r="C65" s="308"/>
      <c r="D65" s="113">
        <v>0.78123601968428458</v>
      </c>
      <c r="E65" s="115">
        <v>3056</v>
      </c>
      <c r="F65" s="114">
        <v>3067</v>
      </c>
      <c r="G65" s="114">
        <v>2955</v>
      </c>
      <c r="H65" s="114">
        <v>2900</v>
      </c>
      <c r="I65" s="140">
        <v>2730</v>
      </c>
      <c r="J65" s="115">
        <v>326</v>
      </c>
      <c r="K65" s="116">
        <v>11.941391941391942</v>
      </c>
    </row>
    <row r="66" spans="1:11" ht="14.1" customHeight="1" x14ac:dyDescent="0.2">
      <c r="A66" s="306">
        <v>82</v>
      </c>
      <c r="B66" s="307" t="s">
        <v>299</v>
      </c>
      <c r="C66" s="308"/>
      <c r="D66" s="113">
        <v>3.100658273151403</v>
      </c>
      <c r="E66" s="115">
        <v>12129</v>
      </c>
      <c r="F66" s="114">
        <v>12198</v>
      </c>
      <c r="G66" s="114">
        <v>11911</v>
      </c>
      <c r="H66" s="114">
        <v>11658</v>
      </c>
      <c r="I66" s="140">
        <v>11751</v>
      </c>
      <c r="J66" s="115">
        <v>378</v>
      </c>
      <c r="K66" s="116">
        <v>3.2167475108501402</v>
      </c>
    </row>
    <row r="67" spans="1:11" ht="14.1" customHeight="1" x14ac:dyDescent="0.2">
      <c r="A67" s="306" t="s">
        <v>300</v>
      </c>
      <c r="B67" s="307" t="s">
        <v>301</v>
      </c>
      <c r="C67" s="308"/>
      <c r="D67" s="113">
        <v>2.0400076692017639</v>
      </c>
      <c r="E67" s="115">
        <v>7980</v>
      </c>
      <c r="F67" s="114">
        <v>8014</v>
      </c>
      <c r="G67" s="114">
        <v>7727</v>
      </c>
      <c r="H67" s="114">
        <v>7663</v>
      </c>
      <c r="I67" s="140">
        <v>7689</v>
      </c>
      <c r="J67" s="115">
        <v>291</v>
      </c>
      <c r="K67" s="116">
        <v>3.7846273897776044</v>
      </c>
    </row>
    <row r="68" spans="1:11" ht="14.1" customHeight="1" x14ac:dyDescent="0.2">
      <c r="A68" s="306" t="s">
        <v>302</v>
      </c>
      <c r="B68" s="307" t="s">
        <v>303</v>
      </c>
      <c r="C68" s="308"/>
      <c r="D68" s="113">
        <v>0.57723525276410814</v>
      </c>
      <c r="E68" s="115">
        <v>2258</v>
      </c>
      <c r="F68" s="114">
        <v>2303</v>
      </c>
      <c r="G68" s="114">
        <v>2306</v>
      </c>
      <c r="H68" s="114">
        <v>2182</v>
      </c>
      <c r="I68" s="140">
        <v>2228</v>
      </c>
      <c r="J68" s="115">
        <v>30</v>
      </c>
      <c r="K68" s="116">
        <v>1.3464991023339319</v>
      </c>
    </row>
    <row r="69" spans="1:11" ht="14.1" customHeight="1" x14ac:dyDescent="0.2">
      <c r="A69" s="306">
        <v>83</v>
      </c>
      <c r="B69" s="307" t="s">
        <v>304</v>
      </c>
      <c r="C69" s="308"/>
      <c r="D69" s="113">
        <v>6.0042180609701541</v>
      </c>
      <c r="E69" s="115">
        <v>23487</v>
      </c>
      <c r="F69" s="114">
        <v>23427</v>
      </c>
      <c r="G69" s="114">
        <v>23151</v>
      </c>
      <c r="H69" s="114">
        <v>22090</v>
      </c>
      <c r="I69" s="140">
        <v>22496</v>
      </c>
      <c r="J69" s="115">
        <v>991</v>
      </c>
      <c r="K69" s="116">
        <v>4.4052275960170695</v>
      </c>
    </row>
    <row r="70" spans="1:11" ht="14.1" customHeight="1" x14ac:dyDescent="0.2">
      <c r="A70" s="306" t="s">
        <v>305</v>
      </c>
      <c r="B70" s="307" t="s">
        <v>306</v>
      </c>
      <c r="C70" s="308"/>
      <c r="D70" s="113">
        <v>4.7513261328050103</v>
      </c>
      <c r="E70" s="115">
        <v>18586</v>
      </c>
      <c r="F70" s="114">
        <v>18635</v>
      </c>
      <c r="G70" s="114">
        <v>18446</v>
      </c>
      <c r="H70" s="114">
        <v>17499</v>
      </c>
      <c r="I70" s="140">
        <v>17974</v>
      </c>
      <c r="J70" s="115">
        <v>612</v>
      </c>
      <c r="K70" s="116">
        <v>3.404918215199733</v>
      </c>
    </row>
    <row r="71" spans="1:11" ht="14.1" customHeight="1" x14ac:dyDescent="0.2">
      <c r="A71" s="306"/>
      <c r="B71" s="307" t="s">
        <v>307</v>
      </c>
      <c r="C71" s="308"/>
      <c r="D71" s="113">
        <v>2.8432287339426088</v>
      </c>
      <c r="E71" s="115">
        <v>11122</v>
      </c>
      <c r="F71" s="114">
        <v>11182</v>
      </c>
      <c r="G71" s="114">
        <v>11138</v>
      </c>
      <c r="H71" s="114">
        <v>10670</v>
      </c>
      <c r="I71" s="140">
        <v>10774</v>
      </c>
      <c r="J71" s="115">
        <v>348</v>
      </c>
      <c r="K71" s="116">
        <v>3.2299981436792278</v>
      </c>
    </row>
    <row r="72" spans="1:11" ht="14.1" customHeight="1" x14ac:dyDescent="0.2">
      <c r="A72" s="306">
        <v>84</v>
      </c>
      <c r="B72" s="307" t="s">
        <v>308</v>
      </c>
      <c r="C72" s="308"/>
      <c r="D72" s="113">
        <v>1.7447434012909824</v>
      </c>
      <c r="E72" s="115">
        <v>6825</v>
      </c>
      <c r="F72" s="114">
        <v>6878</v>
      </c>
      <c r="G72" s="114">
        <v>6768</v>
      </c>
      <c r="H72" s="114">
        <v>6724</v>
      </c>
      <c r="I72" s="140">
        <v>6651</v>
      </c>
      <c r="J72" s="115">
        <v>174</v>
      </c>
      <c r="K72" s="116">
        <v>2.6161479476770411</v>
      </c>
    </row>
    <row r="73" spans="1:11" ht="14.1" customHeight="1" x14ac:dyDescent="0.2">
      <c r="A73" s="306" t="s">
        <v>309</v>
      </c>
      <c r="B73" s="307" t="s">
        <v>310</v>
      </c>
      <c r="C73" s="308"/>
      <c r="D73" s="113">
        <v>0.41720457595705246</v>
      </c>
      <c r="E73" s="115">
        <v>1632</v>
      </c>
      <c r="F73" s="114">
        <v>1631</v>
      </c>
      <c r="G73" s="114">
        <v>1613</v>
      </c>
      <c r="H73" s="114">
        <v>1658</v>
      </c>
      <c r="I73" s="140">
        <v>1693</v>
      </c>
      <c r="J73" s="115">
        <v>-61</v>
      </c>
      <c r="K73" s="116">
        <v>-3.6030714707619609</v>
      </c>
    </row>
    <row r="74" spans="1:11" ht="14.1" customHeight="1" x14ac:dyDescent="0.2">
      <c r="A74" s="306" t="s">
        <v>311</v>
      </c>
      <c r="B74" s="307" t="s">
        <v>312</v>
      </c>
      <c r="C74" s="308"/>
      <c r="D74" s="113">
        <v>0.28785070620566244</v>
      </c>
      <c r="E74" s="115">
        <v>1126</v>
      </c>
      <c r="F74" s="114">
        <v>1133</v>
      </c>
      <c r="G74" s="114">
        <v>1131</v>
      </c>
      <c r="H74" s="114">
        <v>1112</v>
      </c>
      <c r="I74" s="140">
        <v>1111</v>
      </c>
      <c r="J74" s="115">
        <v>15</v>
      </c>
      <c r="K74" s="116">
        <v>1.3501350135013501</v>
      </c>
    </row>
    <row r="75" spans="1:11" ht="14.1" customHeight="1" x14ac:dyDescent="0.2">
      <c r="A75" s="306" t="s">
        <v>313</v>
      </c>
      <c r="B75" s="307" t="s">
        <v>314</v>
      </c>
      <c r="C75" s="308"/>
      <c r="D75" s="113">
        <v>0.75004793251102453</v>
      </c>
      <c r="E75" s="115">
        <v>2934</v>
      </c>
      <c r="F75" s="114">
        <v>2959</v>
      </c>
      <c r="G75" s="114">
        <v>2870</v>
      </c>
      <c r="H75" s="114">
        <v>2813</v>
      </c>
      <c r="I75" s="140">
        <v>2715</v>
      </c>
      <c r="J75" s="115">
        <v>219</v>
      </c>
      <c r="K75" s="116">
        <v>8.0662983425414367</v>
      </c>
    </row>
    <row r="76" spans="1:11" ht="14.1" customHeight="1" x14ac:dyDescent="0.2">
      <c r="A76" s="306">
        <v>91</v>
      </c>
      <c r="B76" s="307" t="s">
        <v>315</v>
      </c>
      <c r="C76" s="308"/>
      <c r="D76" s="113">
        <v>0.17076755927653864</v>
      </c>
      <c r="E76" s="115">
        <v>668</v>
      </c>
      <c r="F76" s="114">
        <v>663</v>
      </c>
      <c r="G76" s="114">
        <v>669</v>
      </c>
      <c r="H76" s="114">
        <v>658</v>
      </c>
      <c r="I76" s="140">
        <v>660</v>
      </c>
      <c r="J76" s="115">
        <v>8</v>
      </c>
      <c r="K76" s="116">
        <v>1.2121212121212122</v>
      </c>
    </row>
    <row r="77" spans="1:11" ht="14.1" customHeight="1" x14ac:dyDescent="0.2">
      <c r="A77" s="306">
        <v>92</v>
      </c>
      <c r="B77" s="307" t="s">
        <v>316</v>
      </c>
      <c r="C77" s="308"/>
      <c r="D77" s="113">
        <v>1.2557039688119129</v>
      </c>
      <c r="E77" s="115">
        <v>4912</v>
      </c>
      <c r="F77" s="114">
        <v>4885</v>
      </c>
      <c r="G77" s="114">
        <v>4857</v>
      </c>
      <c r="H77" s="114">
        <v>4855</v>
      </c>
      <c r="I77" s="140">
        <v>4910</v>
      </c>
      <c r="J77" s="115">
        <v>2</v>
      </c>
      <c r="K77" s="116">
        <v>4.0733197556008148E-2</v>
      </c>
    </row>
    <row r="78" spans="1:11" ht="14.1" customHeight="1" x14ac:dyDescent="0.2">
      <c r="A78" s="306">
        <v>93</v>
      </c>
      <c r="B78" s="307" t="s">
        <v>317</v>
      </c>
      <c r="C78" s="308"/>
      <c r="D78" s="113">
        <v>0.120917747811082</v>
      </c>
      <c r="E78" s="115">
        <v>473</v>
      </c>
      <c r="F78" s="114">
        <v>484</v>
      </c>
      <c r="G78" s="114">
        <v>487</v>
      </c>
      <c r="H78" s="114">
        <v>483</v>
      </c>
      <c r="I78" s="140">
        <v>496</v>
      </c>
      <c r="J78" s="115">
        <v>-23</v>
      </c>
      <c r="K78" s="116">
        <v>-4.637096774193548</v>
      </c>
    </row>
    <row r="79" spans="1:11" ht="14.1" customHeight="1" x14ac:dyDescent="0.2">
      <c r="A79" s="306">
        <v>94</v>
      </c>
      <c r="B79" s="307" t="s">
        <v>318</v>
      </c>
      <c r="C79" s="308"/>
      <c r="D79" s="113">
        <v>0.34690355978781873</v>
      </c>
      <c r="E79" s="115">
        <v>1357</v>
      </c>
      <c r="F79" s="114">
        <v>1404</v>
      </c>
      <c r="G79" s="114">
        <v>1435</v>
      </c>
      <c r="H79" s="114">
        <v>1368</v>
      </c>
      <c r="I79" s="140">
        <v>1384</v>
      </c>
      <c r="J79" s="115">
        <v>-27</v>
      </c>
      <c r="K79" s="116">
        <v>-1.9508670520231215</v>
      </c>
    </row>
    <row r="80" spans="1:11" ht="14.1" customHeight="1" x14ac:dyDescent="0.2">
      <c r="A80" s="306" t="s">
        <v>319</v>
      </c>
      <c r="B80" s="307" t="s">
        <v>320</v>
      </c>
      <c r="C80" s="308"/>
      <c r="D80" s="113">
        <v>1.8661724292196587E-2</v>
      </c>
      <c r="E80" s="115">
        <v>73</v>
      </c>
      <c r="F80" s="114">
        <v>78</v>
      </c>
      <c r="G80" s="114">
        <v>81</v>
      </c>
      <c r="H80" s="114">
        <v>52</v>
      </c>
      <c r="I80" s="140">
        <v>54</v>
      </c>
      <c r="J80" s="115">
        <v>19</v>
      </c>
      <c r="K80" s="116">
        <v>35.185185185185183</v>
      </c>
    </row>
    <row r="81" spans="1:11" ht="14.1" customHeight="1" x14ac:dyDescent="0.2">
      <c r="A81" s="310" t="s">
        <v>321</v>
      </c>
      <c r="B81" s="311" t="s">
        <v>224</v>
      </c>
      <c r="C81" s="312"/>
      <c r="D81" s="125">
        <v>0.4744679491276283</v>
      </c>
      <c r="E81" s="143">
        <v>1856</v>
      </c>
      <c r="F81" s="144">
        <v>2138</v>
      </c>
      <c r="G81" s="144">
        <v>2141</v>
      </c>
      <c r="H81" s="144">
        <v>1962</v>
      </c>
      <c r="I81" s="145">
        <v>1979</v>
      </c>
      <c r="J81" s="143">
        <v>-123</v>
      </c>
      <c r="K81" s="146">
        <v>-6.2152602324406265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90202</v>
      </c>
      <c r="E12" s="114">
        <v>94287</v>
      </c>
      <c r="F12" s="114">
        <v>94463</v>
      </c>
      <c r="G12" s="114">
        <v>94676</v>
      </c>
      <c r="H12" s="140">
        <v>94183</v>
      </c>
      <c r="I12" s="115">
        <v>-3981</v>
      </c>
      <c r="J12" s="116">
        <v>-4.2268774619623501</v>
      </c>
      <c r="K12"/>
      <c r="L12"/>
      <c r="M12"/>
      <c r="N12"/>
      <c r="O12"/>
      <c r="P12"/>
    </row>
    <row r="13" spans="1:16" s="110" customFormat="1" ht="14.45" customHeight="1" x14ac:dyDescent="0.2">
      <c r="A13" s="120" t="s">
        <v>105</v>
      </c>
      <c r="B13" s="119" t="s">
        <v>106</v>
      </c>
      <c r="C13" s="113">
        <v>40.877142413693711</v>
      </c>
      <c r="D13" s="115">
        <v>36872</v>
      </c>
      <c r="E13" s="114">
        <v>38182</v>
      </c>
      <c r="F13" s="114">
        <v>38146</v>
      </c>
      <c r="G13" s="114">
        <v>38074</v>
      </c>
      <c r="H13" s="140">
        <v>38000</v>
      </c>
      <c r="I13" s="115">
        <v>-1128</v>
      </c>
      <c r="J13" s="116">
        <v>-2.9684210526315788</v>
      </c>
      <c r="K13"/>
      <c r="L13"/>
      <c r="M13"/>
      <c r="N13"/>
      <c r="O13"/>
      <c r="P13"/>
    </row>
    <row r="14" spans="1:16" s="110" customFormat="1" ht="14.45" customHeight="1" x14ac:dyDescent="0.2">
      <c r="A14" s="120"/>
      <c r="B14" s="119" t="s">
        <v>107</v>
      </c>
      <c r="C14" s="113">
        <v>59.122857586306289</v>
      </c>
      <c r="D14" s="115">
        <v>53330</v>
      </c>
      <c r="E14" s="114">
        <v>56105</v>
      </c>
      <c r="F14" s="114">
        <v>56317</v>
      </c>
      <c r="G14" s="114">
        <v>56602</v>
      </c>
      <c r="H14" s="140">
        <v>56183</v>
      </c>
      <c r="I14" s="115">
        <v>-2853</v>
      </c>
      <c r="J14" s="116">
        <v>-5.078048520014951</v>
      </c>
      <c r="K14"/>
      <c r="L14"/>
      <c r="M14"/>
      <c r="N14"/>
      <c r="O14"/>
      <c r="P14"/>
    </row>
    <row r="15" spans="1:16" s="110" customFormat="1" ht="14.45" customHeight="1" x14ac:dyDescent="0.2">
      <c r="A15" s="118" t="s">
        <v>105</v>
      </c>
      <c r="B15" s="121" t="s">
        <v>108</v>
      </c>
      <c r="C15" s="113">
        <v>14.314538480299772</v>
      </c>
      <c r="D15" s="115">
        <v>12912</v>
      </c>
      <c r="E15" s="114">
        <v>13972</v>
      </c>
      <c r="F15" s="114">
        <v>13986</v>
      </c>
      <c r="G15" s="114">
        <v>14300</v>
      </c>
      <c r="H15" s="140">
        <v>13857</v>
      </c>
      <c r="I15" s="115">
        <v>-945</v>
      </c>
      <c r="J15" s="116">
        <v>-6.8196579346178829</v>
      </c>
      <c r="K15"/>
      <c r="L15"/>
      <c r="M15"/>
      <c r="N15"/>
      <c r="O15"/>
      <c r="P15"/>
    </row>
    <row r="16" spans="1:16" s="110" customFormat="1" ht="14.45" customHeight="1" x14ac:dyDescent="0.2">
      <c r="A16" s="118"/>
      <c r="B16" s="121" t="s">
        <v>109</v>
      </c>
      <c r="C16" s="113">
        <v>44.975721159176068</v>
      </c>
      <c r="D16" s="115">
        <v>40569</v>
      </c>
      <c r="E16" s="114">
        <v>42612</v>
      </c>
      <c r="F16" s="114">
        <v>42837</v>
      </c>
      <c r="G16" s="114">
        <v>42956</v>
      </c>
      <c r="H16" s="140">
        <v>43201</v>
      </c>
      <c r="I16" s="115">
        <v>-2632</v>
      </c>
      <c r="J16" s="116">
        <v>-6.0924515636212124</v>
      </c>
      <c r="K16"/>
      <c r="L16"/>
      <c r="M16"/>
      <c r="N16"/>
      <c r="O16"/>
      <c r="P16"/>
    </row>
    <row r="17" spans="1:16" s="110" customFormat="1" ht="14.45" customHeight="1" x14ac:dyDescent="0.2">
      <c r="A17" s="118"/>
      <c r="B17" s="121" t="s">
        <v>110</v>
      </c>
      <c r="C17" s="113">
        <v>23.415223609232612</v>
      </c>
      <c r="D17" s="115">
        <v>21121</v>
      </c>
      <c r="E17" s="114">
        <v>21639</v>
      </c>
      <c r="F17" s="114">
        <v>21716</v>
      </c>
      <c r="G17" s="114">
        <v>21785</v>
      </c>
      <c r="H17" s="140">
        <v>21700</v>
      </c>
      <c r="I17" s="115">
        <v>-579</v>
      </c>
      <c r="J17" s="116">
        <v>-2.6682027649769586</v>
      </c>
      <c r="K17"/>
      <c r="L17"/>
      <c r="M17"/>
      <c r="N17"/>
      <c r="O17"/>
      <c r="P17"/>
    </row>
    <row r="18" spans="1:16" s="110" customFormat="1" ht="14.45" customHeight="1" x14ac:dyDescent="0.2">
      <c r="A18" s="120"/>
      <c r="B18" s="121" t="s">
        <v>111</v>
      </c>
      <c r="C18" s="113">
        <v>17.294516751291546</v>
      </c>
      <c r="D18" s="115">
        <v>15600</v>
      </c>
      <c r="E18" s="114">
        <v>16064</v>
      </c>
      <c r="F18" s="114">
        <v>15924</v>
      </c>
      <c r="G18" s="114">
        <v>15635</v>
      </c>
      <c r="H18" s="140">
        <v>15425</v>
      </c>
      <c r="I18" s="115">
        <v>175</v>
      </c>
      <c r="J18" s="116">
        <v>1.1345218800648298</v>
      </c>
      <c r="K18"/>
      <c r="L18"/>
      <c r="M18"/>
      <c r="N18"/>
      <c r="O18"/>
      <c r="P18"/>
    </row>
    <row r="19" spans="1:16" s="110" customFormat="1" ht="14.45" customHeight="1" x14ac:dyDescent="0.2">
      <c r="A19" s="120"/>
      <c r="B19" s="121" t="s">
        <v>112</v>
      </c>
      <c r="C19" s="113">
        <v>1.7161482007050841</v>
      </c>
      <c r="D19" s="115">
        <v>1548</v>
      </c>
      <c r="E19" s="114">
        <v>1607</v>
      </c>
      <c r="F19" s="114">
        <v>1752</v>
      </c>
      <c r="G19" s="114">
        <v>1516</v>
      </c>
      <c r="H19" s="140">
        <v>1489</v>
      </c>
      <c r="I19" s="115">
        <v>59</v>
      </c>
      <c r="J19" s="116">
        <v>3.9623908663532572</v>
      </c>
      <c r="K19"/>
      <c r="L19"/>
      <c r="M19"/>
      <c r="N19"/>
      <c r="O19"/>
      <c r="P19"/>
    </row>
    <row r="20" spans="1:16" s="110" customFormat="1" ht="14.45" customHeight="1" x14ac:dyDescent="0.2">
      <c r="A20" s="120" t="s">
        <v>113</v>
      </c>
      <c r="B20" s="119" t="s">
        <v>116</v>
      </c>
      <c r="C20" s="113">
        <v>87.254162878871867</v>
      </c>
      <c r="D20" s="115">
        <v>78705</v>
      </c>
      <c r="E20" s="114">
        <v>82181</v>
      </c>
      <c r="F20" s="114">
        <v>82463</v>
      </c>
      <c r="G20" s="114">
        <v>82764</v>
      </c>
      <c r="H20" s="140">
        <v>82419</v>
      </c>
      <c r="I20" s="115">
        <v>-3714</v>
      </c>
      <c r="J20" s="116">
        <v>-4.5062424926291271</v>
      </c>
      <c r="K20"/>
      <c r="L20"/>
      <c r="M20"/>
      <c r="N20"/>
      <c r="O20"/>
      <c r="P20"/>
    </row>
    <row r="21" spans="1:16" s="110" customFormat="1" ht="14.45" customHeight="1" x14ac:dyDescent="0.2">
      <c r="A21" s="123"/>
      <c r="B21" s="124" t="s">
        <v>117</v>
      </c>
      <c r="C21" s="125">
        <v>12.601716148200705</v>
      </c>
      <c r="D21" s="143">
        <v>11367</v>
      </c>
      <c r="E21" s="144">
        <v>11970</v>
      </c>
      <c r="F21" s="144">
        <v>11880</v>
      </c>
      <c r="G21" s="144">
        <v>11790</v>
      </c>
      <c r="H21" s="145">
        <v>11652</v>
      </c>
      <c r="I21" s="143">
        <v>-285</v>
      </c>
      <c r="J21" s="146">
        <v>-2.4459320288362512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470357</v>
      </c>
      <c r="E23" s="114">
        <v>489426</v>
      </c>
      <c r="F23" s="114">
        <v>493608</v>
      </c>
      <c r="G23" s="114">
        <v>494508</v>
      </c>
      <c r="H23" s="140">
        <v>487194</v>
      </c>
      <c r="I23" s="115">
        <v>-16837</v>
      </c>
      <c r="J23" s="116">
        <v>-3.4559128396490926</v>
      </c>
      <c r="K23"/>
      <c r="L23"/>
      <c r="M23"/>
      <c r="N23"/>
      <c r="O23"/>
      <c r="P23"/>
    </row>
    <row r="24" spans="1:16" s="110" customFormat="1" ht="14.45" customHeight="1" x14ac:dyDescent="0.2">
      <c r="A24" s="120" t="s">
        <v>105</v>
      </c>
      <c r="B24" s="119" t="s">
        <v>106</v>
      </c>
      <c r="C24" s="113">
        <v>40.426739689214791</v>
      </c>
      <c r="D24" s="115">
        <v>190150</v>
      </c>
      <c r="E24" s="114">
        <v>196287</v>
      </c>
      <c r="F24" s="114">
        <v>197849</v>
      </c>
      <c r="G24" s="114">
        <v>197290</v>
      </c>
      <c r="H24" s="140">
        <v>194372</v>
      </c>
      <c r="I24" s="115">
        <v>-4222</v>
      </c>
      <c r="J24" s="116">
        <v>-2.1721235568909103</v>
      </c>
      <c r="K24"/>
      <c r="L24"/>
      <c r="M24"/>
      <c r="N24"/>
      <c r="O24"/>
      <c r="P24"/>
    </row>
    <row r="25" spans="1:16" s="110" customFormat="1" ht="14.45" customHeight="1" x14ac:dyDescent="0.2">
      <c r="A25" s="120"/>
      <c r="B25" s="119" t="s">
        <v>107</v>
      </c>
      <c r="C25" s="113">
        <v>59.573260310785209</v>
      </c>
      <c r="D25" s="115">
        <v>280207</v>
      </c>
      <c r="E25" s="114">
        <v>293139</v>
      </c>
      <c r="F25" s="114">
        <v>295759</v>
      </c>
      <c r="G25" s="114">
        <v>297218</v>
      </c>
      <c r="H25" s="140">
        <v>292822</v>
      </c>
      <c r="I25" s="115">
        <v>-12615</v>
      </c>
      <c r="J25" s="116">
        <v>-4.3080779449631521</v>
      </c>
      <c r="K25"/>
      <c r="L25"/>
      <c r="M25"/>
      <c r="N25"/>
      <c r="O25"/>
      <c r="P25"/>
    </row>
    <row r="26" spans="1:16" s="110" customFormat="1" ht="14.45" customHeight="1" x14ac:dyDescent="0.2">
      <c r="A26" s="118" t="s">
        <v>105</v>
      </c>
      <c r="B26" s="121" t="s">
        <v>108</v>
      </c>
      <c r="C26" s="113">
        <v>16.785760603116355</v>
      </c>
      <c r="D26" s="115">
        <v>78953</v>
      </c>
      <c r="E26" s="114">
        <v>84347</v>
      </c>
      <c r="F26" s="114">
        <v>85552</v>
      </c>
      <c r="G26" s="114">
        <v>87910</v>
      </c>
      <c r="H26" s="140">
        <v>84635</v>
      </c>
      <c r="I26" s="115">
        <v>-5682</v>
      </c>
      <c r="J26" s="116">
        <v>-6.7135345897087495</v>
      </c>
      <c r="K26"/>
      <c r="L26"/>
      <c r="M26"/>
      <c r="N26"/>
      <c r="O26"/>
      <c r="P26"/>
    </row>
    <row r="27" spans="1:16" s="110" customFormat="1" ht="14.45" customHeight="1" x14ac:dyDescent="0.2">
      <c r="A27" s="118"/>
      <c r="B27" s="121" t="s">
        <v>109</v>
      </c>
      <c r="C27" s="113">
        <v>46.5004241459147</v>
      </c>
      <c r="D27" s="115">
        <v>218718</v>
      </c>
      <c r="E27" s="114">
        <v>228807</v>
      </c>
      <c r="F27" s="114">
        <v>231217</v>
      </c>
      <c r="G27" s="114">
        <v>231109</v>
      </c>
      <c r="H27" s="140">
        <v>229687</v>
      </c>
      <c r="I27" s="115">
        <v>-10969</v>
      </c>
      <c r="J27" s="116">
        <v>-4.7756294435470883</v>
      </c>
      <c r="K27"/>
      <c r="L27"/>
      <c r="M27"/>
      <c r="N27"/>
      <c r="O27"/>
      <c r="P27"/>
    </row>
    <row r="28" spans="1:16" s="110" customFormat="1" ht="14.45" customHeight="1" x14ac:dyDescent="0.2">
      <c r="A28" s="118"/>
      <c r="B28" s="121" t="s">
        <v>110</v>
      </c>
      <c r="C28" s="113">
        <v>20.320947705678879</v>
      </c>
      <c r="D28" s="115">
        <v>95581</v>
      </c>
      <c r="E28" s="114">
        <v>97355</v>
      </c>
      <c r="F28" s="114">
        <v>98122</v>
      </c>
      <c r="G28" s="114">
        <v>97824</v>
      </c>
      <c r="H28" s="140">
        <v>96763</v>
      </c>
      <c r="I28" s="115">
        <v>-1182</v>
      </c>
      <c r="J28" s="116">
        <v>-1.2215412916093962</v>
      </c>
      <c r="K28"/>
      <c r="L28"/>
      <c r="M28"/>
      <c r="N28"/>
      <c r="O28"/>
      <c r="P28"/>
    </row>
    <row r="29" spans="1:16" s="110" customFormat="1" ht="14.45" customHeight="1" x14ac:dyDescent="0.2">
      <c r="A29" s="118"/>
      <c r="B29" s="121" t="s">
        <v>111</v>
      </c>
      <c r="C29" s="113">
        <v>16.392654940821547</v>
      </c>
      <c r="D29" s="115">
        <v>77104</v>
      </c>
      <c r="E29" s="114">
        <v>78916</v>
      </c>
      <c r="F29" s="114">
        <v>78717</v>
      </c>
      <c r="G29" s="114">
        <v>77665</v>
      </c>
      <c r="H29" s="140">
        <v>76109</v>
      </c>
      <c r="I29" s="115">
        <v>995</v>
      </c>
      <c r="J29" s="116">
        <v>1.3073355319344624</v>
      </c>
      <c r="K29"/>
      <c r="L29"/>
      <c r="M29"/>
      <c r="N29"/>
      <c r="O29"/>
      <c r="P29"/>
    </row>
    <row r="30" spans="1:16" s="110" customFormat="1" ht="14.45" customHeight="1" x14ac:dyDescent="0.2">
      <c r="A30" s="120"/>
      <c r="B30" s="121" t="s">
        <v>112</v>
      </c>
      <c r="C30" s="113">
        <v>1.5739108804588855</v>
      </c>
      <c r="D30" s="115">
        <v>7403</v>
      </c>
      <c r="E30" s="114">
        <v>7595</v>
      </c>
      <c r="F30" s="114">
        <v>8004</v>
      </c>
      <c r="G30" s="114">
        <v>6991</v>
      </c>
      <c r="H30" s="140">
        <v>6849</v>
      </c>
      <c r="I30" s="115">
        <v>554</v>
      </c>
      <c r="J30" s="116">
        <v>8.0887720835158419</v>
      </c>
      <c r="K30"/>
      <c r="L30"/>
      <c r="M30"/>
      <c r="N30"/>
      <c r="O30"/>
      <c r="P30"/>
    </row>
    <row r="31" spans="1:16" s="110" customFormat="1" ht="14.45" customHeight="1" x14ac:dyDescent="0.2">
      <c r="A31" s="120" t="s">
        <v>113</v>
      </c>
      <c r="B31" s="119" t="s">
        <v>116</v>
      </c>
      <c r="C31" s="113">
        <v>88.523610789251563</v>
      </c>
      <c r="D31" s="115">
        <v>416377</v>
      </c>
      <c r="E31" s="114">
        <v>433275</v>
      </c>
      <c r="F31" s="114">
        <v>437742</v>
      </c>
      <c r="G31" s="114">
        <v>439328</v>
      </c>
      <c r="H31" s="140">
        <v>433581</v>
      </c>
      <c r="I31" s="115">
        <v>-17204</v>
      </c>
      <c r="J31" s="116">
        <v>-3.9678860466671741</v>
      </c>
      <c r="K31"/>
      <c r="L31"/>
      <c r="M31"/>
      <c r="N31"/>
      <c r="O31"/>
      <c r="P31"/>
    </row>
    <row r="32" spans="1:16" s="110" customFormat="1" ht="14.45" customHeight="1" x14ac:dyDescent="0.2">
      <c r="A32" s="123"/>
      <c r="B32" s="124" t="s">
        <v>117</v>
      </c>
      <c r="C32" s="125">
        <v>11.288659465044637</v>
      </c>
      <c r="D32" s="143">
        <v>53097</v>
      </c>
      <c r="E32" s="144">
        <v>55234</v>
      </c>
      <c r="F32" s="144">
        <v>54957</v>
      </c>
      <c r="G32" s="144">
        <v>54276</v>
      </c>
      <c r="H32" s="145">
        <v>52739</v>
      </c>
      <c r="I32" s="143">
        <v>358</v>
      </c>
      <c r="J32" s="146">
        <v>0.67881453952482984</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87807</v>
      </c>
      <c r="E56" s="114">
        <v>91995</v>
      </c>
      <c r="F56" s="114">
        <v>92113</v>
      </c>
      <c r="G56" s="114">
        <v>92536</v>
      </c>
      <c r="H56" s="140">
        <v>91887</v>
      </c>
      <c r="I56" s="115">
        <v>-4080</v>
      </c>
      <c r="J56" s="116">
        <v>-4.440236377289497</v>
      </c>
      <c r="K56"/>
      <c r="L56"/>
      <c r="M56"/>
      <c r="N56"/>
      <c r="O56"/>
      <c r="P56"/>
    </row>
    <row r="57" spans="1:16" s="110" customFormat="1" ht="14.45" customHeight="1" x14ac:dyDescent="0.2">
      <c r="A57" s="120" t="s">
        <v>105</v>
      </c>
      <c r="B57" s="119" t="s">
        <v>106</v>
      </c>
      <c r="C57" s="113">
        <v>40.805402758322231</v>
      </c>
      <c r="D57" s="115">
        <v>35830</v>
      </c>
      <c r="E57" s="114">
        <v>37264</v>
      </c>
      <c r="F57" s="114">
        <v>37200</v>
      </c>
      <c r="G57" s="114">
        <v>37218</v>
      </c>
      <c r="H57" s="140">
        <v>37035</v>
      </c>
      <c r="I57" s="115">
        <v>-1205</v>
      </c>
      <c r="J57" s="116">
        <v>-3.253678952342379</v>
      </c>
    </row>
    <row r="58" spans="1:16" s="110" customFormat="1" ht="14.45" customHeight="1" x14ac:dyDescent="0.2">
      <c r="A58" s="120"/>
      <c r="B58" s="119" t="s">
        <v>107</v>
      </c>
      <c r="C58" s="113">
        <v>59.194597241677769</v>
      </c>
      <c r="D58" s="115">
        <v>51977</v>
      </c>
      <c r="E58" s="114">
        <v>54731</v>
      </c>
      <c r="F58" s="114">
        <v>54913</v>
      </c>
      <c r="G58" s="114">
        <v>55318</v>
      </c>
      <c r="H58" s="140">
        <v>54852</v>
      </c>
      <c r="I58" s="115">
        <v>-2875</v>
      </c>
      <c r="J58" s="116">
        <v>-5.2413767957412674</v>
      </c>
    </row>
    <row r="59" spans="1:16" s="110" customFormat="1" ht="14.45" customHeight="1" x14ac:dyDescent="0.2">
      <c r="A59" s="118" t="s">
        <v>105</v>
      </c>
      <c r="B59" s="121" t="s">
        <v>108</v>
      </c>
      <c r="C59" s="113">
        <v>14.411151730499846</v>
      </c>
      <c r="D59" s="115">
        <v>12654</v>
      </c>
      <c r="E59" s="114">
        <v>13783</v>
      </c>
      <c r="F59" s="114">
        <v>13745</v>
      </c>
      <c r="G59" s="114">
        <v>14176</v>
      </c>
      <c r="H59" s="140">
        <v>13651</v>
      </c>
      <c r="I59" s="115">
        <v>-997</v>
      </c>
      <c r="J59" s="116">
        <v>-7.3034942495055306</v>
      </c>
    </row>
    <row r="60" spans="1:16" s="110" customFormat="1" ht="14.45" customHeight="1" x14ac:dyDescent="0.2">
      <c r="A60" s="118"/>
      <c r="B60" s="121" t="s">
        <v>109</v>
      </c>
      <c r="C60" s="113">
        <v>44.940608379741931</v>
      </c>
      <c r="D60" s="115">
        <v>39461</v>
      </c>
      <c r="E60" s="114">
        <v>41556</v>
      </c>
      <c r="F60" s="114">
        <v>41759</v>
      </c>
      <c r="G60" s="114">
        <v>41884</v>
      </c>
      <c r="H60" s="140">
        <v>42071</v>
      </c>
      <c r="I60" s="115">
        <v>-2610</v>
      </c>
      <c r="J60" s="116">
        <v>-6.2037983408999073</v>
      </c>
    </row>
    <row r="61" spans="1:16" s="110" customFormat="1" ht="14.45" customHeight="1" x14ac:dyDescent="0.2">
      <c r="A61" s="118"/>
      <c r="B61" s="121" t="s">
        <v>110</v>
      </c>
      <c r="C61" s="113">
        <v>23.199744895053925</v>
      </c>
      <c r="D61" s="115">
        <v>20371</v>
      </c>
      <c r="E61" s="114">
        <v>20861</v>
      </c>
      <c r="F61" s="114">
        <v>20955</v>
      </c>
      <c r="G61" s="114">
        <v>21072</v>
      </c>
      <c r="H61" s="140">
        <v>21015</v>
      </c>
      <c r="I61" s="115">
        <v>-644</v>
      </c>
      <c r="J61" s="116">
        <v>-3.0644777539852486</v>
      </c>
    </row>
    <row r="62" spans="1:16" s="110" customFormat="1" ht="14.45" customHeight="1" x14ac:dyDescent="0.2">
      <c r="A62" s="120"/>
      <c r="B62" s="121" t="s">
        <v>111</v>
      </c>
      <c r="C62" s="113">
        <v>17.448494994704294</v>
      </c>
      <c r="D62" s="115">
        <v>15321</v>
      </c>
      <c r="E62" s="114">
        <v>15795</v>
      </c>
      <c r="F62" s="114">
        <v>15654</v>
      </c>
      <c r="G62" s="114">
        <v>15404</v>
      </c>
      <c r="H62" s="140">
        <v>15150</v>
      </c>
      <c r="I62" s="115">
        <v>171</v>
      </c>
      <c r="J62" s="116">
        <v>1.1287128712871286</v>
      </c>
    </row>
    <row r="63" spans="1:16" s="110" customFormat="1" ht="14.45" customHeight="1" x14ac:dyDescent="0.2">
      <c r="A63" s="120"/>
      <c r="B63" s="121" t="s">
        <v>112</v>
      </c>
      <c r="C63" s="113">
        <v>1.7082920496088012</v>
      </c>
      <c r="D63" s="115">
        <v>1500</v>
      </c>
      <c r="E63" s="114">
        <v>1580</v>
      </c>
      <c r="F63" s="114">
        <v>1730</v>
      </c>
      <c r="G63" s="114">
        <v>1493</v>
      </c>
      <c r="H63" s="140">
        <v>1456</v>
      </c>
      <c r="I63" s="115">
        <v>44</v>
      </c>
      <c r="J63" s="116">
        <v>3.0219780219780219</v>
      </c>
    </row>
    <row r="64" spans="1:16" s="110" customFormat="1" ht="14.45" customHeight="1" x14ac:dyDescent="0.2">
      <c r="A64" s="120" t="s">
        <v>113</v>
      </c>
      <c r="B64" s="119" t="s">
        <v>116</v>
      </c>
      <c r="C64" s="113">
        <v>89.360757115036392</v>
      </c>
      <c r="D64" s="115">
        <v>78465</v>
      </c>
      <c r="E64" s="114">
        <v>82098</v>
      </c>
      <c r="F64" s="114">
        <v>82329</v>
      </c>
      <c r="G64" s="114">
        <v>82788</v>
      </c>
      <c r="H64" s="140">
        <v>82363</v>
      </c>
      <c r="I64" s="115">
        <v>-3898</v>
      </c>
      <c r="J64" s="116">
        <v>-4.7327076478515835</v>
      </c>
    </row>
    <row r="65" spans="1:10" s="110" customFormat="1" ht="14.45" customHeight="1" x14ac:dyDescent="0.2">
      <c r="A65" s="123"/>
      <c r="B65" s="124" t="s">
        <v>117</v>
      </c>
      <c r="C65" s="125">
        <v>10.508273827826939</v>
      </c>
      <c r="D65" s="143">
        <v>9227</v>
      </c>
      <c r="E65" s="144">
        <v>9773</v>
      </c>
      <c r="F65" s="144">
        <v>9674</v>
      </c>
      <c r="G65" s="144">
        <v>9636</v>
      </c>
      <c r="H65" s="145">
        <v>9419</v>
      </c>
      <c r="I65" s="143">
        <v>-192</v>
      </c>
      <c r="J65" s="146">
        <v>-2.0384329546661006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90202</v>
      </c>
      <c r="G11" s="114">
        <v>94287</v>
      </c>
      <c r="H11" s="114">
        <v>94463</v>
      </c>
      <c r="I11" s="114">
        <v>94676</v>
      </c>
      <c r="J11" s="140">
        <v>94183</v>
      </c>
      <c r="K11" s="114">
        <v>-3981</v>
      </c>
      <c r="L11" s="116">
        <v>-4.2268774619623501</v>
      </c>
    </row>
    <row r="12" spans="1:17" s="110" customFormat="1" ht="24" customHeight="1" x14ac:dyDescent="0.2">
      <c r="A12" s="606" t="s">
        <v>185</v>
      </c>
      <c r="B12" s="607"/>
      <c r="C12" s="607"/>
      <c r="D12" s="608"/>
      <c r="E12" s="113">
        <v>40.877142413693711</v>
      </c>
      <c r="F12" s="115">
        <v>36872</v>
      </c>
      <c r="G12" s="114">
        <v>38182</v>
      </c>
      <c r="H12" s="114">
        <v>38146</v>
      </c>
      <c r="I12" s="114">
        <v>38074</v>
      </c>
      <c r="J12" s="140">
        <v>38000</v>
      </c>
      <c r="K12" s="114">
        <v>-1128</v>
      </c>
      <c r="L12" s="116">
        <v>-2.9684210526315788</v>
      </c>
    </row>
    <row r="13" spans="1:17" s="110" customFormat="1" ht="15" customHeight="1" x14ac:dyDescent="0.2">
      <c r="A13" s="120"/>
      <c r="B13" s="609" t="s">
        <v>107</v>
      </c>
      <c r="C13" s="609"/>
      <c r="E13" s="113">
        <v>59.122857586306289</v>
      </c>
      <c r="F13" s="115">
        <v>53330</v>
      </c>
      <c r="G13" s="114">
        <v>56105</v>
      </c>
      <c r="H13" s="114">
        <v>56317</v>
      </c>
      <c r="I13" s="114">
        <v>56602</v>
      </c>
      <c r="J13" s="140">
        <v>56183</v>
      </c>
      <c r="K13" s="114">
        <v>-2853</v>
      </c>
      <c r="L13" s="116">
        <v>-5.078048520014951</v>
      </c>
    </row>
    <row r="14" spans="1:17" s="110" customFormat="1" ht="22.5" customHeight="1" x14ac:dyDescent="0.2">
      <c r="A14" s="606" t="s">
        <v>186</v>
      </c>
      <c r="B14" s="607"/>
      <c r="C14" s="607"/>
      <c r="D14" s="608"/>
      <c r="E14" s="113">
        <v>14.314538480299772</v>
      </c>
      <c r="F14" s="115">
        <v>12912</v>
      </c>
      <c r="G14" s="114">
        <v>13972</v>
      </c>
      <c r="H14" s="114">
        <v>13986</v>
      </c>
      <c r="I14" s="114">
        <v>14300</v>
      </c>
      <c r="J14" s="140">
        <v>13857</v>
      </c>
      <c r="K14" s="114">
        <v>-945</v>
      </c>
      <c r="L14" s="116">
        <v>-6.8196579346178829</v>
      </c>
    </row>
    <row r="15" spans="1:17" s="110" customFormat="1" ht="15" customHeight="1" x14ac:dyDescent="0.2">
      <c r="A15" s="120"/>
      <c r="B15" s="119"/>
      <c r="C15" s="258" t="s">
        <v>106</v>
      </c>
      <c r="E15" s="113">
        <v>46.088909541511775</v>
      </c>
      <c r="F15" s="115">
        <v>5951</v>
      </c>
      <c r="G15" s="114">
        <v>6317</v>
      </c>
      <c r="H15" s="114">
        <v>6286</v>
      </c>
      <c r="I15" s="114">
        <v>6449</v>
      </c>
      <c r="J15" s="140">
        <v>6323</v>
      </c>
      <c r="K15" s="114">
        <v>-372</v>
      </c>
      <c r="L15" s="116">
        <v>-5.8832832516210658</v>
      </c>
    </row>
    <row r="16" spans="1:17" s="110" customFormat="1" ht="15" customHeight="1" x14ac:dyDescent="0.2">
      <c r="A16" s="120"/>
      <c r="B16" s="119"/>
      <c r="C16" s="258" t="s">
        <v>107</v>
      </c>
      <c r="E16" s="113">
        <v>53.911090458488225</v>
      </c>
      <c r="F16" s="115">
        <v>6961</v>
      </c>
      <c r="G16" s="114">
        <v>7655</v>
      </c>
      <c r="H16" s="114">
        <v>7700</v>
      </c>
      <c r="I16" s="114">
        <v>7851</v>
      </c>
      <c r="J16" s="140">
        <v>7534</v>
      </c>
      <c r="K16" s="114">
        <v>-573</v>
      </c>
      <c r="L16" s="116">
        <v>-7.6055216352535178</v>
      </c>
    </row>
    <row r="17" spans="1:12" s="110" customFormat="1" ht="15" customHeight="1" x14ac:dyDescent="0.2">
      <c r="A17" s="120"/>
      <c r="B17" s="121" t="s">
        <v>109</v>
      </c>
      <c r="C17" s="258"/>
      <c r="E17" s="113">
        <v>44.975721159176068</v>
      </c>
      <c r="F17" s="115">
        <v>40569</v>
      </c>
      <c r="G17" s="114">
        <v>42612</v>
      </c>
      <c r="H17" s="114">
        <v>42837</v>
      </c>
      <c r="I17" s="114">
        <v>42956</v>
      </c>
      <c r="J17" s="140">
        <v>43201</v>
      </c>
      <c r="K17" s="114">
        <v>-2632</v>
      </c>
      <c r="L17" s="116">
        <v>-6.0924515636212124</v>
      </c>
    </row>
    <row r="18" spans="1:12" s="110" customFormat="1" ht="15" customHeight="1" x14ac:dyDescent="0.2">
      <c r="A18" s="120"/>
      <c r="B18" s="119"/>
      <c r="C18" s="258" t="s">
        <v>106</v>
      </c>
      <c r="E18" s="113">
        <v>36.569794670807759</v>
      </c>
      <c r="F18" s="115">
        <v>14836</v>
      </c>
      <c r="G18" s="114">
        <v>15407</v>
      </c>
      <c r="H18" s="114">
        <v>15356</v>
      </c>
      <c r="I18" s="114">
        <v>15244</v>
      </c>
      <c r="J18" s="140">
        <v>15334</v>
      </c>
      <c r="K18" s="114">
        <v>-498</v>
      </c>
      <c r="L18" s="116">
        <v>-3.2476848832659448</v>
      </c>
    </row>
    <row r="19" spans="1:12" s="110" customFormat="1" ht="15" customHeight="1" x14ac:dyDescent="0.2">
      <c r="A19" s="120"/>
      <c r="B19" s="119"/>
      <c r="C19" s="258" t="s">
        <v>107</v>
      </c>
      <c r="E19" s="113">
        <v>63.430205329192241</v>
      </c>
      <c r="F19" s="115">
        <v>25733</v>
      </c>
      <c r="G19" s="114">
        <v>27205</v>
      </c>
      <c r="H19" s="114">
        <v>27481</v>
      </c>
      <c r="I19" s="114">
        <v>27712</v>
      </c>
      <c r="J19" s="140">
        <v>27867</v>
      </c>
      <c r="K19" s="114">
        <v>-2134</v>
      </c>
      <c r="L19" s="116">
        <v>-7.6578031363261205</v>
      </c>
    </row>
    <row r="20" spans="1:12" s="110" customFormat="1" ht="15" customHeight="1" x14ac:dyDescent="0.2">
      <c r="A20" s="120"/>
      <c r="B20" s="121" t="s">
        <v>110</v>
      </c>
      <c r="C20" s="258"/>
      <c r="E20" s="113">
        <v>23.415223609232612</v>
      </c>
      <c r="F20" s="115">
        <v>21121</v>
      </c>
      <c r="G20" s="114">
        <v>21639</v>
      </c>
      <c r="H20" s="114">
        <v>21716</v>
      </c>
      <c r="I20" s="114">
        <v>21785</v>
      </c>
      <c r="J20" s="140">
        <v>21700</v>
      </c>
      <c r="K20" s="114">
        <v>-579</v>
      </c>
      <c r="L20" s="116">
        <v>-2.6682027649769586</v>
      </c>
    </row>
    <row r="21" spans="1:12" s="110" customFormat="1" ht="15" customHeight="1" x14ac:dyDescent="0.2">
      <c r="A21" s="120"/>
      <c r="B21" s="119"/>
      <c r="C21" s="258" t="s">
        <v>106</v>
      </c>
      <c r="E21" s="113">
        <v>36.835377112826095</v>
      </c>
      <c r="F21" s="115">
        <v>7780</v>
      </c>
      <c r="G21" s="114">
        <v>7948</v>
      </c>
      <c r="H21" s="114">
        <v>8032</v>
      </c>
      <c r="I21" s="114">
        <v>8057</v>
      </c>
      <c r="J21" s="140">
        <v>8100</v>
      </c>
      <c r="K21" s="114">
        <v>-320</v>
      </c>
      <c r="L21" s="116">
        <v>-3.9506172839506171</v>
      </c>
    </row>
    <row r="22" spans="1:12" s="110" customFormat="1" ht="15" customHeight="1" x14ac:dyDescent="0.2">
      <c r="A22" s="120"/>
      <c r="B22" s="119"/>
      <c r="C22" s="258" t="s">
        <v>107</v>
      </c>
      <c r="E22" s="113">
        <v>63.164622887173905</v>
      </c>
      <c r="F22" s="115">
        <v>13341</v>
      </c>
      <c r="G22" s="114">
        <v>13691</v>
      </c>
      <c r="H22" s="114">
        <v>13684</v>
      </c>
      <c r="I22" s="114">
        <v>13728</v>
      </c>
      <c r="J22" s="140">
        <v>13600</v>
      </c>
      <c r="K22" s="114">
        <v>-259</v>
      </c>
      <c r="L22" s="116">
        <v>-1.9044117647058822</v>
      </c>
    </row>
    <row r="23" spans="1:12" s="110" customFormat="1" ht="15" customHeight="1" x14ac:dyDescent="0.2">
      <c r="A23" s="120"/>
      <c r="B23" s="121" t="s">
        <v>111</v>
      </c>
      <c r="C23" s="258"/>
      <c r="E23" s="113">
        <v>17.294516751291546</v>
      </c>
      <c r="F23" s="115">
        <v>15600</v>
      </c>
      <c r="G23" s="114">
        <v>16064</v>
      </c>
      <c r="H23" s="114">
        <v>15924</v>
      </c>
      <c r="I23" s="114">
        <v>15635</v>
      </c>
      <c r="J23" s="140">
        <v>15425</v>
      </c>
      <c r="K23" s="114">
        <v>175</v>
      </c>
      <c r="L23" s="116">
        <v>1.1345218800648298</v>
      </c>
    </row>
    <row r="24" spans="1:12" s="110" customFormat="1" ht="15" customHeight="1" x14ac:dyDescent="0.2">
      <c r="A24" s="120"/>
      <c r="B24" s="119"/>
      <c r="C24" s="258" t="s">
        <v>106</v>
      </c>
      <c r="E24" s="113">
        <v>53.237179487179489</v>
      </c>
      <c r="F24" s="115">
        <v>8305</v>
      </c>
      <c r="G24" s="114">
        <v>8510</v>
      </c>
      <c r="H24" s="114">
        <v>8472</v>
      </c>
      <c r="I24" s="114">
        <v>8324</v>
      </c>
      <c r="J24" s="140">
        <v>8243</v>
      </c>
      <c r="K24" s="114">
        <v>62</v>
      </c>
      <c r="L24" s="116">
        <v>0.7521533422297707</v>
      </c>
    </row>
    <row r="25" spans="1:12" s="110" customFormat="1" ht="15" customHeight="1" x14ac:dyDescent="0.2">
      <c r="A25" s="120"/>
      <c r="B25" s="119"/>
      <c r="C25" s="258" t="s">
        <v>107</v>
      </c>
      <c r="E25" s="113">
        <v>46.762820512820511</v>
      </c>
      <c r="F25" s="115">
        <v>7295</v>
      </c>
      <c r="G25" s="114">
        <v>7554</v>
      </c>
      <c r="H25" s="114">
        <v>7452</v>
      </c>
      <c r="I25" s="114">
        <v>7311</v>
      </c>
      <c r="J25" s="140">
        <v>7182</v>
      </c>
      <c r="K25" s="114">
        <v>113</v>
      </c>
      <c r="L25" s="116">
        <v>1.5733778891673629</v>
      </c>
    </row>
    <row r="26" spans="1:12" s="110" customFormat="1" ht="15" customHeight="1" x14ac:dyDescent="0.2">
      <c r="A26" s="120"/>
      <c r="C26" s="121" t="s">
        <v>187</v>
      </c>
      <c r="D26" s="110" t="s">
        <v>188</v>
      </c>
      <c r="E26" s="113">
        <v>1.7161482007050841</v>
      </c>
      <c r="F26" s="115">
        <v>1548</v>
      </c>
      <c r="G26" s="114">
        <v>1607</v>
      </c>
      <c r="H26" s="114">
        <v>1752</v>
      </c>
      <c r="I26" s="114">
        <v>1516</v>
      </c>
      <c r="J26" s="140">
        <v>1489</v>
      </c>
      <c r="K26" s="114">
        <v>59</v>
      </c>
      <c r="L26" s="116">
        <v>3.9623908663532572</v>
      </c>
    </row>
    <row r="27" spans="1:12" s="110" customFormat="1" ht="15" customHeight="1" x14ac:dyDescent="0.2">
      <c r="A27" s="120"/>
      <c r="B27" s="119"/>
      <c r="D27" s="259" t="s">
        <v>106</v>
      </c>
      <c r="E27" s="113">
        <v>49.806201550387598</v>
      </c>
      <c r="F27" s="115">
        <v>771</v>
      </c>
      <c r="G27" s="114">
        <v>779</v>
      </c>
      <c r="H27" s="114">
        <v>852</v>
      </c>
      <c r="I27" s="114">
        <v>743</v>
      </c>
      <c r="J27" s="140">
        <v>758</v>
      </c>
      <c r="K27" s="114">
        <v>13</v>
      </c>
      <c r="L27" s="116">
        <v>1.7150395778364116</v>
      </c>
    </row>
    <row r="28" spans="1:12" s="110" customFormat="1" ht="15" customHeight="1" x14ac:dyDescent="0.2">
      <c r="A28" s="120"/>
      <c r="B28" s="119"/>
      <c r="D28" s="259" t="s">
        <v>107</v>
      </c>
      <c r="E28" s="113">
        <v>50.193798449612402</v>
      </c>
      <c r="F28" s="115">
        <v>777</v>
      </c>
      <c r="G28" s="114">
        <v>828</v>
      </c>
      <c r="H28" s="114">
        <v>900</v>
      </c>
      <c r="I28" s="114">
        <v>773</v>
      </c>
      <c r="J28" s="140">
        <v>731</v>
      </c>
      <c r="K28" s="114">
        <v>46</v>
      </c>
      <c r="L28" s="116">
        <v>6.2927496580027356</v>
      </c>
    </row>
    <row r="29" spans="1:12" s="110" customFormat="1" ht="24" customHeight="1" x14ac:dyDescent="0.2">
      <c r="A29" s="606" t="s">
        <v>189</v>
      </c>
      <c r="B29" s="607"/>
      <c r="C29" s="607"/>
      <c r="D29" s="608"/>
      <c r="E29" s="113">
        <v>87.254162878871867</v>
      </c>
      <c r="F29" s="115">
        <v>78705</v>
      </c>
      <c r="G29" s="114">
        <v>82181</v>
      </c>
      <c r="H29" s="114">
        <v>82463</v>
      </c>
      <c r="I29" s="114">
        <v>82764</v>
      </c>
      <c r="J29" s="140">
        <v>82419</v>
      </c>
      <c r="K29" s="114">
        <v>-3714</v>
      </c>
      <c r="L29" s="116">
        <v>-4.5062424926291271</v>
      </c>
    </row>
    <row r="30" spans="1:12" s="110" customFormat="1" ht="15" customHeight="1" x14ac:dyDescent="0.2">
      <c r="A30" s="120"/>
      <c r="B30" s="119"/>
      <c r="C30" s="258" t="s">
        <v>106</v>
      </c>
      <c r="E30" s="113">
        <v>40.155009211612985</v>
      </c>
      <c r="F30" s="115">
        <v>31604</v>
      </c>
      <c r="G30" s="114">
        <v>32647</v>
      </c>
      <c r="H30" s="114">
        <v>32666</v>
      </c>
      <c r="I30" s="114">
        <v>32680</v>
      </c>
      <c r="J30" s="140">
        <v>32616</v>
      </c>
      <c r="K30" s="114">
        <v>-1012</v>
      </c>
      <c r="L30" s="116">
        <v>-3.1027716458180032</v>
      </c>
    </row>
    <row r="31" spans="1:12" s="110" customFormat="1" ht="15" customHeight="1" x14ac:dyDescent="0.2">
      <c r="A31" s="120"/>
      <c r="B31" s="119"/>
      <c r="C31" s="258" t="s">
        <v>107</v>
      </c>
      <c r="E31" s="113">
        <v>59.844990788387015</v>
      </c>
      <c r="F31" s="115">
        <v>47101</v>
      </c>
      <c r="G31" s="114">
        <v>49534</v>
      </c>
      <c r="H31" s="114">
        <v>49797</v>
      </c>
      <c r="I31" s="114">
        <v>50084</v>
      </c>
      <c r="J31" s="140">
        <v>49803</v>
      </c>
      <c r="K31" s="114">
        <v>-2702</v>
      </c>
      <c r="L31" s="116">
        <v>-5.4253759813665843</v>
      </c>
    </row>
    <row r="32" spans="1:12" s="110" customFormat="1" ht="15" customHeight="1" x14ac:dyDescent="0.2">
      <c r="A32" s="120"/>
      <c r="B32" s="119" t="s">
        <v>117</v>
      </c>
      <c r="C32" s="258"/>
      <c r="E32" s="113">
        <v>12.601716148200705</v>
      </c>
      <c r="F32" s="114">
        <v>11367</v>
      </c>
      <c r="G32" s="114">
        <v>11970</v>
      </c>
      <c r="H32" s="114">
        <v>11880</v>
      </c>
      <c r="I32" s="114">
        <v>11790</v>
      </c>
      <c r="J32" s="140">
        <v>11652</v>
      </c>
      <c r="K32" s="114">
        <v>-285</v>
      </c>
      <c r="L32" s="116">
        <v>-2.4459320288362512</v>
      </c>
    </row>
    <row r="33" spans="1:12" s="110" customFormat="1" ht="15" customHeight="1" x14ac:dyDescent="0.2">
      <c r="A33" s="120"/>
      <c r="B33" s="119"/>
      <c r="C33" s="258" t="s">
        <v>106</v>
      </c>
      <c r="E33" s="113">
        <v>46.045570511128709</v>
      </c>
      <c r="F33" s="114">
        <v>5234</v>
      </c>
      <c r="G33" s="114">
        <v>5502</v>
      </c>
      <c r="H33" s="114">
        <v>5451</v>
      </c>
      <c r="I33" s="114">
        <v>5366</v>
      </c>
      <c r="J33" s="140">
        <v>5356</v>
      </c>
      <c r="K33" s="114">
        <v>-122</v>
      </c>
      <c r="L33" s="116">
        <v>-2.2778192681105303</v>
      </c>
    </row>
    <row r="34" spans="1:12" s="110" customFormat="1" ht="15" customHeight="1" x14ac:dyDescent="0.2">
      <c r="A34" s="120"/>
      <c r="B34" s="119"/>
      <c r="C34" s="258" t="s">
        <v>107</v>
      </c>
      <c r="E34" s="113">
        <v>53.954429488871291</v>
      </c>
      <c r="F34" s="114">
        <v>6133</v>
      </c>
      <c r="G34" s="114">
        <v>6468</v>
      </c>
      <c r="H34" s="114">
        <v>6429</v>
      </c>
      <c r="I34" s="114">
        <v>6424</v>
      </c>
      <c r="J34" s="140">
        <v>6296</v>
      </c>
      <c r="K34" s="114">
        <v>-163</v>
      </c>
      <c r="L34" s="116">
        <v>-2.5889453621346887</v>
      </c>
    </row>
    <row r="35" spans="1:12" s="110" customFormat="1" ht="24" customHeight="1" x14ac:dyDescent="0.2">
      <c r="A35" s="606" t="s">
        <v>192</v>
      </c>
      <c r="B35" s="607"/>
      <c r="C35" s="607"/>
      <c r="D35" s="608"/>
      <c r="E35" s="113">
        <v>19.597126449524399</v>
      </c>
      <c r="F35" s="114">
        <v>17677</v>
      </c>
      <c r="G35" s="114">
        <v>18643</v>
      </c>
      <c r="H35" s="114">
        <v>18599</v>
      </c>
      <c r="I35" s="114">
        <v>18993</v>
      </c>
      <c r="J35" s="114">
        <v>18544</v>
      </c>
      <c r="K35" s="318">
        <v>-867</v>
      </c>
      <c r="L35" s="319">
        <v>-4.6753666954270923</v>
      </c>
    </row>
    <row r="36" spans="1:12" s="110" customFormat="1" ht="15" customHeight="1" x14ac:dyDescent="0.2">
      <c r="A36" s="120"/>
      <c r="B36" s="119"/>
      <c r="C36" s="258" t="s">
        <v>106</v>
      </c>
      <c r="E36" s="113">
        <v>40.996775470950951</v>
      </c>
      <c r="F36" s="114">
        <v>7247</v>
      </c>
      <c r="G36" s="114">
        <v>7576</v>
      </c>
      <c r="H36" s="114">
        <v>7469</v>
      </c>
      <c r="I36" s="114">
        <v>7676</v>
      </c>
      <c r="J36" s="114">
        <v>7543</v>
      </c>
      <c r="K36" s="318">
        <v>-296</v>
      </c>
      <c r="L36" s="116">
        <v>-3.9241681028768394</v>
      </c>
    </row>
    <row r="37" spans="1:12" s="110" customFormat="1" ht="15" customHeight="1" x14ac:dyDescent="0.2">
      <c r="A37" s="120"/>
      <c r="B37" s="119"/>
      <c r="C37" s="258" t="s">
        <v>107</v>
      </c>
      <c r="E37" s="113">
        <v>59.003224529049049</v>
      </c>
      <c r="F37" s="114">
        <v>10430</v>
      </c>
      <c r="G37" s="114">
        <v>11067</v>
      </c>
      <c r="H37" s="114">
        <v>11130</v>
      </c>
      <c r="I37" s="114">
        <v>11317</v>
      </c>
      <c r="J37" s="140">
        <v>11001</v>
      </c>
      <c r="K37" s="114">
        <v>-571</v>
      </c>
      <c r="L37" s="116">
        <v>-5.1904372329788204</v>
      </c>
    </row>
    <row r="38" spans="1:12" s="110" customFormat="1" ht="15" customHeight="1" x14ac:dyDescent="0.2">
      <c r="A38" s="120"/>
      <c r="B38" s="119" t="s">
        <v>329</v>
      </c>
      <c r="C38" s="258"/>
      <c r="E38" s="113">
        <v>53.789272965122727</v>
      </c>
      <c r="F38" s="114">
        <v>48519</v>
      </c>
      <c r="G38" s="114">
        <v>50084</v>
      </c>
      <c r="H38" s="114">
        <v>50129</v>
      </c>
      <c r="I38" s="114">
        <v>49944</v>
      </c>
      <c r="J38" s="140">
        <v>49750</v>
      </c>
      <c r="K38" s="114">
        <v>-1231</v>
      </c>
      <c r="L38" s="116">
        <v>-2.4743718592964825</v>
      </c>
    </row>
    <row r="39" spans="1:12" s="110" customFormat="1" ht="15" customHeight="1" x14ac:dyDescent="0.2">
      <c r="A39" s="120"/>
      <c r="B39" s="119"/>
      <c r="C39" s="258" t="s">
        <v>106</v>
      </c>
      <c r="E39" s="113">
        <v>42.331869989076445</v>
      </c>
      <c r="F39" s="115">
        <v>20539</v>
      </c>
      <c r="G39" s="114">
        <v>21024</v>
      </c>
      <c r="H39" s="114">
        <v>21004</v>
      </c>
      <c r="I39" s="114">
        <v>20830</v>
      </c>
      <c r="J39" s="140">
        <v>20772</v>
      </c>
      <c r="K39" s="114">
        <v>-233</v>
      </c>
      <c r="L39" s="116">
        <v>-1.1217022915463124</v>
      </c>
    </row>
    <row r="40" spans="1:12" s="110" customFormat="1" ht="15" customHeight="1" x14ac:dyDescent="0.2">
      <c r="A40" s="120"/>
      <c r="B40" s="119"/>
      <c r="C40" s="258" t="s">
        <v>107</v>
      </c>
      <c r="E40" s="113">
        <v>57.668130010923555</v>
      </c>
      <c r="F40" s="115">
        <v>27980</v>
      </c>
      <c r="G40" s="114">
        <v>29060</v>
      </c>
      <c r="H40" s="114">
        <v>29125</v>
      </c>
      <c r="I40" s="114">
        <v>29114</v>
      </c>
      <c r="J40" s="140">
        <v>28978</v>
      </c>
      <c r="K40" s="114">
        <v>-998</v>
      </c>
      <c r="L40" s="116">
        <v>-3.443991993926427</v>
      </c>
    </row>
    <row r="41" spans="1:12" s="110" customFormat="1" ht="15" customHeight="1" x14ac:dyDescent="0.2">
      <c r="A41" s="120"/>
      <c r="B41" s="320" t="s">
        <v>517</v>
      </c>
      <c r="C41" s="258"/>
      <c r="E41" s="113">
        <v>7.1151415711403292</v>
      </c>
      <c r="F41" s="115">
        <v>6418</v>
      </c>
      <c r="G41" s="114">
        <v>6672</v>
      </c>
      <c r="H41" s="114">
        <v>6564</v>
      </c>
      <c r="I41" s="114">
        <v>6484</v>
      </c>
      <c r="J41" s="140">
        <v>6370</v>
      </c>
      <c r="K41" s="114">
        <v>48</v>
      </c>
      <c r="L41" s="116">
        <v>0.75353218210361073</v>
      </c>
    </row>
    <row r="42" spans="1:12" s="110" customFormat="1" ht="15" customHeight="1" x14ac:dyDescent="0.2">
      <c r="A42" s="120"/>
      <c r="B42" s="119"/>
      <c r="C42" s="268" t="s">
        <v>106</v>
      </c>
      <c r="D42" s="182"/>
      <c r="E42" s="113">
        <v>48.488625740105952</v>
      </c>
      <c r="F42" s="115">
        <v>3112</v>
      </c>
      <c r="G42" s="114">
        <v>3218</v>
      </c>
      <c r="H42" s="114">
        <v>3143</v>
      </c>
      <c r="I42" s="114">
        <v>3095</v>
      </c>
      <c r="J42" s="140">
        <v>3092</v>
      </c>
      <c r="K42" s="114">
        <v>20</v>
      </c>
      <c r="L42" s="116">
        <v>0.64683053040103489</v>
      </c>
    </row>
    <row r="43" spans="1:12" s="110" customFormat="1" ht="15" customHeight="1" x14ac:dyDescent="0.2">
      <c r="A43" s="120"/>
      <c r="B43" s="119"/>
      <c r="C43" s="268" t="s">
        <v>107</v>
      </c>
      <c r="D43" s="182"/>
      <c r="E43" s="113">
        <v>51.511374259894048</v>
      </c>
      <c r="F43" s="115">
        <v>3306</v>
      </c>
      <c r="G43" s="114">
        <v>3454</v>
      </c>
      <c r="H43" s="114">
        <v>3421</v>
      </c>
      <c r="I43" s="114">
        <v>3389</v>
      </c>
      <c r="J43" s="140">
        <v>3278</v>
      </c>
      <c r="K43" s="114">
        <v>28</v>
      </c>
      <c r="L43" s="116">
        <v>0.85417937766931051</v>
      </c>
    </row>
    <row r="44" spans="1:12" s="110" customFormat="1" ht="15" customHeight="1" x14ac:dyDescent="0.2">
      <c r="A44" s="120"/>
      <c r="B44" s="119" t="s">
        <v>205</v>
      </c>
      <c r="C44" s="268"/>
      <c r="D44" s="182"/>
      <c r="E44" s="113">
        <v>19.498459014212546</v>
      </c>
      <c r="F44" s="115">
        <v>17588</v>
      </c>
      <c r="G44" s="114">
        <v>18888</v>
      </c>
      <c r="H44" s="114">
        <v>19171</v>
      </c>
      <c r="I44" s="114">
        <v>19255</v>
      </c>
      <c r="J44" s="140">
        <v>19519</v>
      </c>
      <c r="K44" s="114">
        <v>-1931</v>
      </c>
      <c r="L44" s="116">
        <v>-9.8929248424611913</v>
      </c>
    </row>
    <row r="45" spans="1:12" s="110" customFormat="1" ht="15" customHeight="1" x14ac:dyDescent="0.2">
      <c r="A45" s="120"/>
      <c r="B45" s="119"/>
      <c r="C45" s="268" t="s">
        <v>106</v>
      </c>
      <c r="D45" s="182"/>
      <c r="E45" s="113">
        <v>33.966340686831934</v>
      </c>
      <c r="F45" s="115">
        <v>5974</v>
      </c>
      <c r="G45" s="114">
        <v>6364</v>
      </c>
      <c r="H45" s="114">
        <v>6530</v>
      </c>
      <c r="I45" s="114">
        <v>6473</v>
      </c>
      <c r="J45" s="140">
        <v>6593</v>
      </c>
      <c r="K45" s="114">
        <v>-619</v>
      </c>
      <c r="L45" s="116">
        <v>-9.3887456393144237</v>
      </c>
    </row>
    <row r="46" spans="1:12" s="110" customFormat="1" ht="15" customHeight="1" x14ac:dyDescent="0.2">
      <c r="A46" s="123"/>
      <c r="B46" s="124"/>
      <c r="C46" s="260" t="s">
        <v>107</v>
      </c>
      <c r="D46" s="261"/>
      <c r="E46" s="125">
        <v>66.033659313168073</v>
      </c>
      <c r="F46" s="143">
        <v>11614</v>
      </c>
      <c r="G46" s="144">
        <v>12524</v>
      </c>
      <c r="H46" s="144">
        <v>12641</v>
      </c>
      <c r="I46" s="144">
        <v>12782</v>
      </c>
      <c r="J46" s="145">
        <v>12926</v>
      </c>
      <c r="K46" s="144">
        <v>-1312</v>
      </c>
      <c r="L46" s="146">
        <v>-10.150085099798854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4"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90202</v>
      </c>
      <c r="E11" s="114">
        <v>94287</v>
      </c>
      <c r="F11" s="114">
        <v>94463</v>
      </c>
      <c r="G11" s="114">
        <v>94676</v>
      </c>
      <c r="H11" s="140">
        <v>94183</v>
      </c>
      <c r="I11" s="115">
        <v>-3981</v>
      </c>
      <c r="J11" s="116">
        <v>-4.2268774619623501</v>
      </c>
    </row>
    <row r="12" spans="1:15" s="110" customFormat="1" ht="24.95" customHeight="1" x14ac:dyDescent="0.2">
      <c r="A12" s="193" t="s">
        <v>132</v>
      </c>
      <c r="B12" s="194" t="s">
        <v>133</v>
      </c>
      <c r="C12" s="113">
        <v>0.69621516152635199</v>
      </c>
      <c r="D12" s="115">
        <v>628</v>
      </c>
      <c r="E12" s="114">
        <v>616</v>
      </c>
      <c r="F12" s="114">
        <v>613</v>
      </c>
      <c r="G12" s="114">
        <v>620</v>
      </c>
      <c r="H12" s="140">
        <v>596</v>
      </c>
      <c r="I12" s="115">
        <v>32</v>
      </c>
      <c r="J12" s="116">
        <v>5.3691275167785237</v>
      </c>
    </row>
    <row r="13" spans="1:15" s="110" customFormat="1" ht="24.95" customHeight="1" x14ac:dyDescent="0.2">
      <c r="A13" s="193" t="s">
        <v>134</v>
      </c>
      <c r="B13" s="199" t="s">
        <v>214</v>
      </c>
      <c r="C13" s="113">
        <v>0.4667302277111372</v>
      </c>
      <c r="D13" s="115">
        <v>421</v>
      </c>
      <c r="E13" s="114">
        <v>441</v>
      </c>
      <c r="F13" s="114">
        <v>424</v>
      </c>
      <c r="G13" s="114">
        <v>428</v>
      </c>
      <c r="H13" s="140">
        <v>418</v>
      </c>
      <c r="I13" s="115">
        <v>3</v>
      </c>
      <c r="J13" s="116">
        <v>0.71770334928229662</v>
      </c>
    </row>
    <row r="14" spans="1:15" s="287" customFormat="1" ht="24.95" customHeight="1" x14ac:dyDescent="0.2">
      <c r="A14" s="193" t="s">
        <v>215</v>
      </c>
      <c r="B14" s="199" t="s">
        <v>137</v>
      </c>
      <c r="C14" s="113">
        <v>6.7858805791445862</v>
      </c>
      <c r="D14" s="115">
        <v>6121</v>
      </c>
      <c r="E14" s="114">
        <v>6308</v>
      </c>
      <c r="F14" s="114">
        <v>6412</v>
      </c>
      <c r="G14" s="114">
        <v>6548</v>
      </c>
      <c r="H14" s="140">
        <v>6408</v>
      </c>
      <c r="I14" s="115">
        <v>-287</v>
      </c>
      <c r="J14" s="116">
        <v>-4.4787765293383268</v>
      </c>
      <c r="K14" s="110"/>
      <c r="L14" s="110"/>
      <c r="M14" s="110"/>
      <c r="N14" s="110"/>
      <c r="O14" s="110"/>
    </row>
    <row r="15" spans="1:15" s="110" customFormat="1" ht="24.95" customHeight="1" x14ac:dyDescent="0.2">
      <c r="A15" s="193" t="s">
        <v>216</v>
      </c>
      <c r="B15" s="199" t="s">
        <v>217</v>
      </c>
      <c r="C15" s="113">
        <v>3.116338883838496</v>
      </c>
      <c r="D15" s="115">
        <v>2811</v>
      </c>
      <c r="E15" s="114">
        <v>2865</v>
      </c>
      <c r="F15" s="114">
        <v>2895</v>
      </c>
      <c r="G15" s="114">
        <v>2983</v>
      </c>
      <c r="H15" s="140">
        <v>2876</v>
      </c>
      <c r="I15" s="115">
        <v>-65</v>
      </c>
      <c r="J15" s="116">
        <v>-2.2600834492350486</v>
      </c>
    </row>
    <row r="16" spans="1:15" s="287" customFormat="1" ht="24.95" customHeight="1" x14ac:dyDescent="0.2">
      <c r="A16" s="193" t="s">
        <v>218</v>
      </c>
      <c r="B16" s="199" t="s">
        <v>141</v>
      </c>
      <c r="C16" s="113">
        <v>2.9655661736990311</v>
      </c>
      <c r="D16" s="115">
        <v>2675</v>
      </c>
      <c r="E16" s="114">
        <v>2741</v>
      </c>
      <c r="F16" s="114">
        <v>2796</v>
      </c>
      <c r="G16" s="114">
        <v>2833</v>
      </c>
      <c r="H16" s="140">
        <v>2828</v>
      </c>
      <c r="I16" s="115">
        <v>-153</v>
      </c>
      <c r="J16" s="116">
        <v>-5.4101838755304099</v>
      </c>
      <c r="K16" s="110"/>
      <c r="L16" s="110"/>
      <c r="M16" s="110"/>
      <c r="N16" s="110"/>
      <c r="O16" s="110"/>
    </row>
    <row r="17" spans="1:15" s="110" customFormat="1" ht="24.95" customHeight="1" x14ac:dyDescent="0.2">
      <c r="A17" s="193" t="s">
        <v>142</v>
      </c>
      <c r="B17" s="199" t="s">
        <v>220</v>
      </c>
      <c r="C17" s="113">
        <v>0.70397552160705967</v>
      </c>
      <c r="D17" s="115">
        <v>635</v>
      </c>
      <c r="E17" s="114">
        <v>702</v>
      </c>
      <c r="F17" s="114">
        <v>721</v>
      </c>
      <c r="G17" s="114">
        <v>732</v>
      </c>
      <c r="H17" s="140">
        <v>704</v>
      </c>
      <c r="I17" s="115">
        <v>-69</v>
      </c>
      <c r="J17" s="116">
        <v>-9.8011363636363633</v>
      </c>
    </row>
    <row r="18" spans="1:15" s="287" customFormat="1" ht="24.95" customHeight="1" x14ac:dyDescent="0.2">
      <c r="A18" s="201" t="s">
        <v>144</v>
      </c>
      <c r="B18" s="202" t="s">
        <v>145</v>
      </c>
      <c r="C18" s="113">
        <v>4.7704042038979182</v>
      </c>
      <c r="D18" s="115">
        <v>4303</v>
      </c>
      <c r="E18" s="114">
        <v>4308</v>
      </c>
      <c r="F18" s="114">
        <v>4338</v>
      </c>
      <c r="G18" s="114">
        <v>4327</v>
      </c>
      <c r="H18" s="140">
        <v>4309</v>
      </c>
      <c r="I18" s="115">
        <v>-6</v>
      </c>
      <c r="J18" s="116">
        <v>-0.1392434439545138</v>
      </c>
      <c r="K18" s="110"/>
      <c r="L18" s="110"/>
      <c r="M18" s="110"/>
      <c r="N18" s="110"/>
      <c r="O18" s="110"/>
    </row>
    <row r="19" spans="1:15" s="110" customFormat="1" ht="24.95" customHeight="1" x14ac:dyDescent="0.2">
      <c r="A19" s="193" t="s">
        <v>146</v>
      </c>
      <c r="B19" s="199" t="s">
        <v>147</v>
      </c>
      <c r="C19" s="113">
        <v>16.24243364892131</v>
      </c>
      <c r="D19" s="115">
        <v>14651</v>
      </c>
      <c r="E19" s="114">
        <v>15160</v>
      </c>
      <c r="F19" s="114">
        <v>14971</v>
      </c>
      <c r="G19" s="114">
        <v>14981</v>
      </c>
      <c r="H19" s="140">
        <v>14967</v>
      </c>
      <c r="I19" s="115">
        <v>-316</v>
      </c>
      <c r="J19" s="116">
        <v>-2.1113115520812453</v>
      </c>
    </row>
    <row r="20" spans="1:15" s="287" customFormat="1" ht="24.95" customHeight="1" x14ac:dyDescent="0.2">
      <c r="A20" s="193" t="s">
        <v>148</v>
      </c>
      <c r="B20" s="199" t="s">
        <v>149</v>
      </c>
      <c r="C20" s="113">
        <v>6.274805436686548</v>
      </c>
      <c r="D20" s="115">
        <v>5660</v>
      </c>
      <c r="E20" s="114">
        <v>6082</v>
      </c>
      <c r="F20" s="114">
        <v>6115</v>
      </c>
      <c r="G20" s="114">
        <v>6077</v>
      </c>
      <c r="H20" s="140">
        <v>6209</v>
      </c>
      <c r="I20" s="115">
        <v>-549</v>
      </c>
      <c r="J20" s="116">
        <v>-8.8420035432436777</v>
      </c>
      <c r="K20" s="110"/>
      <c r="L20" s="110"/>
      <c r="M20" s="110"/>
      <c r="N20" s="110"/>
      <c r="O20" s="110"/>
    </row>
    <row r="21" spans="1:15" s="110" customFormat="1" ht="24.95" customHeight="1" x14ac:dyDescent="0.2">
      <c r="A21" s="201" t="s">
        <v>150</v>
      </c>
      <c r="B21" s="202" t="s">
        <v>151</v>
      </c>
      <c r="C21" s="113">
        <v>11.734773064898782</v>
      </c>
      <c r="D21" s="115">
        <v>10585</v>
      </c>
      <c r="E21" s="114">
        <v>12366</v>
      </c>
      <c r="F21" s="114">
        <v>12729</v>
      </c>
      <c r="G21" s="114">
        <v>12785</v>
      </c>
      <c r="H21" s="140">
        <v>12240</v>
      </c>
      <c r="I21" s="115">
        <v>-1655</v>
      </c>
      <c r="J21" s="116">
        <v>-13.52124183006536</v>
      </c>
    </row>
    <row r="22" spans="1:15" s="110" customFormat="1" ht="24.95" customHeight="1" x14ac:dyDescent="0.2">
      <c r="A22" s="201" t="s">
        <v>152</v>
      </c>
      <c r="B22" s="199" t="s">
        <v>153</v>
      </c>
      <c r="C22" s="113">
        <v>1.5210305758187179</v>
      </c>
      <c r="D22" s="115">
        <v>1372</v>
      </c>
      <c r="E22" s="114">
        <v>1457</v>
      </c>
      <c r="F22" s="114">
        <v>1448</v>
      </c>
      <c r="G22" s="114">
        <v>1469</v>
      </c>
      <c r="H22" s="140">
        <v>1478</v>
      </c>
      <c r="I22" s="115">
        <v>-106</v>
      </c>
      <c r="J22" s="116">
        <v>-7.1718538565629233</v>
      </c>
    </row>
    <row r="23" spans="1:15" s="110" customFormat="1" ht="24.95" customHeight="1" x14ac:dyDescent="0.2">
      <c r="A23" s="193" t="s">
        <v>154</v>
      </c>
      <c r="B23" s="199" t="s">
        <v>155</v>
      </c>
      <c r="C23" s="113">
        <v>1.1906609609543026</v>
      </c>
      <c r="D23" s="115">
        <v>1074</v>
      </c>
      <c r="E23" s="114">
        <v>1070</v>
      </c>
      <c r="F23" s="114">
        <v>1084</v>
      </c>
      <c r="G23" s="114">
        <v>1070</v>
      </c>
      <c r="H23" s="140">
        <v>1054</v>
      </c>
      <c r="I23" s="115">
        <v>20</v>
      </c>
      <c r="J23" s="116">
        <v>1.8975332068311195</v>
      </c>
    </row>
    <row r="24" spans="1:15" s="110" customFormat="1" ht="24.95" customHeight="1" x14ac:dyDescent="0.2">
      <c r="A24" s="193" t="s">
        <v>156</v>
      </c>
      <c r="B24" s="199" t="s">
        <v>221</v>
      </c>
      <c r="C24" s="113">
        <v>8.5563513004146241</v>
      </c>
      <c r="D24" s="115">
        <v>7718</v>
      </c>
      <c r="E24" s="114">
        <v>7919</v>
      </c>
      <c r="F24" s="114">
        <v>7783</v>
      </c>
      <c r="G24" s="114">
        <v>7867</v>
      </c>
      <c r="H24" s="140">
        <v>7776</v>
      </c>
      <c r="I24" s="115">
        <v>-58</v>
      </c>
      <c r="J24" s="116">
        <v>-0.74588477366255146</v>
      </c>
    </row>
    <row r="25" spans="1:15" s="110" customFormat="1" ht="24.95" customHeight="1" x14ac:dyDescent="0.2">
      <c r="A25" s="193" t="s">
        <v>222</v>
      </c>
      <c r="B25" s="204" t="s">
        <v>159</v>
      </c>
      <c r="C25" s="113">
        <v>12.172679098024433</v>
      </c>
      <c r="D25" s="115">
        <v>10980</v>
      </c>
      <c r="E25" s="114">
        <v>11007</v>
      </c>
      <c r="F25" s="114">
        <v>11205</v>
      </c>
      <c r="G25" s="114">
        <v>11163</v>
      </c>
      <c r="H25" s="140">
        <v>11295</v>
      </c>
      <c r="I25" s="115">
        <v>-315</v>
      </c>
      <c r="J25" s="116">
        <v>-2.7888446215139444</v>
      </c>
    </row>
    <row r="26" spans="1:15" s="110" customFormat="1" ht="24.95" customHeight="1" x14ac:dyDescent="0.2">
      <c r="A26" s="201">
        <v>782.78300000000002</v>
      </c>
      <c r="B26" s="203" t="s">
        <v>160</v>
      </c>
      <c r="C26" s="113">
        <v>1.0044123190173166</v>
      </c>
      <c r="D26" s="115">
        <v>906</v>
      </c>
      <c r="E26" s="114">
        <v>949</v>
      </c>
      <c r="F26" s="114">
        <v>894</v>
      </c>
      <c r="G26" s="114">
        <v>927</v>
      </c>
      <c r="H26" s="140">
        <v>952</v>
      </c>
      <c r="I26" s="115">
        <v>-46</v>
      </c>
      <c r="J26" s="116">
        <v>-4.8319327731092434</v>
      </c>
    </row>
    <row r="27" spans="1:15" s="110" customFormat="1" ht="24.95" customHeight="1" x14ac:dyDescent="0.2">
      <c r="A27" s="193" t="s">
        <v>161</v>
      </c>
      <c r="B27" s="199" t="s">
        <v>162</v>
      </c>
      <c r="C27" s="113">
        <v>1.4933150041019045</v>
      </c>
      <c r="D27" s="115">
        <v>1347</v>
      </c>
      <c r="E27" s="114">
        <v>1380</v>
      </c>
      <c r="F27" s="114">
        <v>1398</v>
      </c>
      <c r="G27" s="114">
        <v>1416</v>
      </c>
      <c r="H27" s="140">
        <v>1373</v>
      </c>
      <c r="I27" s="115">
        <v>-26</v>
      </c>
      <c r="J27" s="116">
        <v>-1.8936635105608157</v>
      </c>
    </row>
    <row r="28" spans="1:15" s="110" customFormat="1" ht="24.95" customHeight="1" x14ac:dyDescent="0.2">
      <c r="A28" s="193" t="s">
        <v>163</v>
      </c>
      <c r="B28" s="199" t="s">
        <v>164</v>
      </c>
      <c r="C28" s="113">
        <v>2.5287687634420521</v>
      </c>
      <c r="D28" s="115">
        <v>2281</v>
      </c>
      <c r="E28" s="114">
        <v>2365</v>
      </c>
      <c r="F28" s="114">
        <v>2265</v>
      </c>
      <c r="G28" s="114">
        <v>2298</v>
      </c>
      <c r="H28" s="140">
        <v>2285</v>
      </c>
      <c r="I28" s="115">
        <v>-4</v>
      </c>
      <c r="J28" s="116">
        <v>-0.17505470459518599</v>
      </c>
    </row>
    <row r="29" spans="1:15" s="110" customFormat="1" ht="24.95" customHeight="1" x14ac:dyDescent="0.2">
      <c r="A29" s="193">
        <v>86</v>
      </c>
      <c r="B29" s="199" t="s">
        <v>165</v>
      </c>
      <c r="C29" s="113">
        <v>6.8224651338107805</v>
      </c>
      <c r="D29" s="115">
        <v>6154</v>
      </c>
      <c r="E29" s="114">
        <v>6244</v>
      </c>
      <c r="F29" s="114">
        <v>6243</v>
      </c>
      <c r="G29" s="114">
        <v>6267</v>
      </c>
      <c r="H29" s="140">
        <v>6255</v>
      </c>
      <c r="I29" s="115">
        <v>-101</v>
      </c>
      <c r="J29" s="116">
        <v>-1.6147082334132694</v>
      </c>
    </row>
    <row r="30" spans="1:15" s="110" customFormat="1" ht="24.95" customHeight="1" x14ac:dyDescent="0.2">
      <c r="A30" s="193">
        <v>87.88</v>
      </c>
      <c r="B30" s="204" t="s">
        <v>166</v>
      </c>
      <c r="C30" s="113">
        <v>4.714973060464291</v>
      </c>
      <c r="D30" s="115">
        <v>4253</v>
      </c>
      <c r="E30" s="114">
        <v>4278</v>
      </c>
      <c r="F30" s="114">
        <v>4277</v>
      </c>
      <c r="G30" s="114">
        <v>4291</v>
      </c>
      <c r="H30" s="140">
        <v>4322</v>
      </c>
      <c r="I30" s="115">
        <v>-69</v>
      </c>
      <c r="J30" s="116">
        <v>-1.5964831096714485</v>
      </c>
    </row>
    <row r="31" spans="1:15" s="110" customFormat="1" ht="24.95" customHeight="1" x14ac:dyDescent="0.2">
      <c r="A31" s="193" t="s">
        <v>167</v>
      </c>
      <c r="B31" s="199" t="s">
        <v>168</v>
      </c>
      <c r="C31" s="113">
        <v>13.024101461164941</v>
      </c>
      <c r="D31" s="115">
        <v>11748</v>
      </c>
      <c r="E31" s="114">
        <v>12337</v>
      </c>
      <c r="F31" s="114">
        <v>12264</v>
      </c>
      <c r="G31" s="114">
        <v>12142</v>
      </c>
      <c r="H31" s="140">
        <v>12245</v>
      </c>
      <c r="I31" s="115">
        <v>-497</v>
      </c>
      <c r="J31" s="116">
        <v>-4.058799510004083</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0.69621516152635199</v>
      </c>
      <c r="D34" s="115">
        <v>628</v>
      </c>
      <c r="E34" s="114">
        <v>616</v>
      </c>
      <c r="F34" s="114">
        <v>613</v>
      </c>
      <c r="G34" s="114">
        <v>620</v>
      </c>
      <c r="H34" s="140">
        <v>596</v>
      </c>
      <c r="I34" s="115">
        <v>32</v>
      </c>
      <c r="J34" s="116">
        <v>5.3691275167785237</v>
      </c>
    </row>
    <row r="35" spans="1:10" s="110" customFormat="1" ht="24.95" customHeight="1" x14ac:dyDescent="0.2">
      <c r="A35" s="292" t="s">
        <v>171</v>
      </c>
      <c r="B35" s="293" t="s">
        <v>172</v>
      </c>
      <c r="C35" s="113">
        <v>12.023015010753642</v>
      </c>
      <c r="D35" s="115">
        <v>10845</v>
      </c>
      <c r="E35" s="114">
        <v>11057</v>
      </c>
      <c r="F35" s="114">
        <v>11174</v>
      </c>
      <c r="G35" s="114">
        <v>11303</v>
      </c>
      <c r="H35" s="140">
        <v>11135</v>
      </c>
      <c r="I35" s="115">
        <v>-290</v>
      </c>
      <c r="J35" s="116">
        <v>-2.6044005388414906</v>
      </c>
    </row>
    <row r="36" spans="1:10" s="110" customFormat="1" ht="24.95" customHeight="1" x14ac:dyDescent="0.2">
      <c r="A36" s="294" t="s">
        <v>173</v>
      </c>
      <c r="B36" s="295" t="s">
        <v>174</v>
      </c>
      <c r="C36" s="125">
        <v>87.280769827720007</v>
      </c>
      <c r="D36" s="143">
        <v>78729</v>
      </c>
      <c r="E36" s="144">
        <v>82614</v>
      </c>
      <c r="F36" s="144">
        <v>82676</v>
      </c>
      <c r="G36" s="144">
        <v>82753</v>
      </c>
      <c r="H36" s="145">
        <v>82451</v>
      </c>
      <c r="I36" s="143">
        <v>-3722</v>
      </c>
      <c r="J36" s="146">
        <v>-4.5141963105359544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90202</v>
      </c>
      <c r="F11" s="264">
        <v>94287</v>
      </c>
      <c r="G11" s="264">
        <v>94463</v>
      </c>
      <c r="H11" s="264">
        <v>94676</v>
      </c>
      <c r="I11" s="265">
        <v>94183</v>
      </c>
      <c r="J11" s="263">
        <v>-3981</v>
      </c>
      <c r="K11" s="266">
        <v>-4.2268774619623501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41.914813418771203</v>
      </c>
      <c r="E13" s="115">
        <v>37808</v>
      </c>
      <c r="F13" s="114">
        <v>39078</v>
      </c>
      <c r="G13" s="114">
        <v>39309</v>
      </c>
      <c r="H13" s="114">
        <v>39367</v>
      </c>
      <c r="I13" s="140">
        <v>39473</v>
      </c>
      <c r="J13" s="115">
        <v>-1665</v>
      </c>
      <c r="K13" s="116">
        <v>-4.2180731132672964</v>
      </c>
    </row>
    <row r="14" spans="1:15" ht="15.95" customHeight="1" x14ac:dyDescent="0.2">
      <c r="A14" s="306" t="s">
        <v>230</v>
      </c>
      <c r="B14" s="307"/>
      <c r="C14" s="308"/>
      <c r="D14" s="113">
        <v>45.342675328706683</v>
      </c>
      <c r="E14" s="115">
        <v>40900</v>
      </c>
      <c r="F14" s="114">
        <v>43349</v>
      </c>
      <c r="G14" s="114">
        <v>43566</v>
      </c>
      <c r="H14" s="114">
        <v>43697</v>
      </c>
      <c r="I14" s="140">
        <v>43275</v>
      </c>
      <c r="J14" s="115">
        <v>-2375</v>
      </c>
      <c r="K14" s="116">
        <v>-5.4881571346042746</v>
      </c>
    </row>
    <row r="15" spans="1:15" ht="15.95" customHeight="1" x14ac:dyDescent="0.2">
      <c r="A15" s="306" t="s">
        <v>231</v>
      </c>
      <c r="B15" s="307"/>
      <c r="C15" s="308"/>
      <c r="D15" s="113">
        <v>4.9045475710072948</v>
      </c>
      <c r="E15" s="115">
        <v>4424</v>
      </c>
      <c r="F15" s="114">
        <v>4465</v>
      </c>
      <c r="G15" s="114">
        <v>4432</v>
      </c>
      <c r="H15" s="114">
        <v>4284</v>
      </c>
      <c r="I15" s="140">
        <v>4311</v>
      </c>
      <c r="J15" s="115">
        <v>113</v>
      </c>
      <c r="K15" s="116">
        <v>2.6212015773602411</v>
      </c>
    </row>
    <row r="16" spans="1:15" ht="15.95" customHeight="1" x14ac:dyDescent="0.2">
      <c r="A16" s="306" t="s">
        <v>232</v>
      </c>
      <c r="B16" s="307"/>
      <c r="C16" s="308"/>
      <c r="D16" s="113">
        <v>3.9256335779694465</v>
      </c>
      <c r="E16" s="115">
        <v>3541</v>
      </c>
      <c r="F16" s="114">
        <v>3680</v>
      </c>
      <c r="G16" s="114">
        <v>3464</v>
      </c>
      <c r="H16" s="114">
        <v>3568</v>
      </c>
      <c r="I16" s="140">
        <v>3493</v>
      </c>
      <c r="J16" s="115">
        <v>48</v>
      </c>
      <c r="K16" s="116">
        <v>1.3741769252791296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0.66960821267821113</v>
      </c>
      <c r="E18" s="115">
        <v>604</v>
      </c>
      <c r="F18" s="114">
        <v>622</v>
      </c>
      <c r="G18" s="114">
        <v>622</v>
      </c>
      <c r="H18" s="114">
        <v>619</v>
      </c>
      <c r="I18" s="140">
        <v>601</v>
      </c>
      <c r="J18" s="115">
        <v>3</v>
      </c>
      <c r="K18" s="116">
        <v>0.49916805324459235</v>
      </c>
    </row>
    <row r="19" spans="1:11" ht="14.1" customHeight="1" x14ac:dyDescent="0.2">
      <c r="A19" s="306" t="s">
        <v>235</v>
      </c>
      <c r="B19" s="307" t="s">
        <v>236</v>
      </c>
      <c r="C19" s="308"/>
      <c r="D19" s="113">
        <v>0.34921620363184852</v>
      </c>
      <c r="E19" s="115">
        <v>315</v>
      </c>
      <c r="F19" s="114">
        <v>321</v>
      </c>
      <c r="G19" s="114">
        <v>322</v>
      </c>
      <c r="H19" s="114">
        <v>317</v>
      </c>
      <c r="I19" s="140">
        <v>312</v>
      </c>
      <c r="J19" s="115">
        <v>3</v>
      </c>
      <c r="K19" s="116">
        <v>0.96153846153846156</v>
      </c>
    </row>
    <row r="20" spans="1:11" ht="14.1" customHeight="1" x14ac:dyDescent="0.2">
      <c r="A20" s="306">
        <v>12</v>
      </c>
      <c r="B20" s="307" t="s">
        <v>237</v>
      </c>
      <c r="C20" s="308"/>
      <c r="D20" s="113">
        <v>1.0365623822088201</v>
      </c>
      <c r="E20" s="115">
        <v>935</v>
      </c>
      <c r="F20" s="114">
        <v>955</v>
      </c>
      <c r="G20" s="114">
        <v>995</v>
      </c>
      <c r="H20" s="114">
        <v>1006</v>
      </c>
      <c r="I20" s="140">
        <v>933</v>
      </c>
      <c r="J20" s="115">
        <v>2</v>
      </c>
      <c r="K20" s="116">
        <v>0.21436227224008575</v>
      </c>
    </row>
    <row r="21" spans="1:11" ht="14.1" customHeight="1" x14ac:dyDescent="0.2">
      <c r="A21" s="306">
        <v>21</v>
      </c>
      <c r="B21" s="307" t="s">
        <v>238</v>
      </c>
      <c r="C21" s="308"/>
      <c r="D21" s="113">
        <v>0.15298995587680983</v>
      </c>
      <c r="E21" s="115">
        <v>138</v>
      </c>
      <c r="F21" s="114">
        <v>149</v>
      </c>
      <c r="G21" s="114">
        <v>154</v>
      </c>
      <c r="H21" s="114">
        <v>144</v>
      </c>
      <c r="I21" s="140">
        <v>139</v>
      </c>
      <c r="J21" s="115">
        <v>-1</v>
      </c>
      <c r="K21" s="116">
        <v>-0.71942446043165464</v>
      </c>
    </row>
    <row r="22" spans="1:11" ht="14.1" customHeight="1" x14ac:dyDescent="0.2">
      <c r="A22" s="306">
        <v>22</v>
      </c>
      <c r="B22" s="307" t="s">
        <v>239</v>
      </c>
      <c r="C22" s="308"/>
      <c r="D22" s="113">
        <v>0.45896986763042946</v>
      </c>
      <c r="E22" s="115">
        <v>414</v>
      </c>
      <c r="F22" s="114">
        <v>421</v>
      </c>
      <c r="G22" s="114">
        <v>421</v>
      </c>
      <c r="H22" s="114">
        <v>442</v>
      </c>
      <c r="I22" s="140">
        <v>446</v>
      </c>
      <c r="J22" s="115">
        <v>-32</v>
      </c>
      <c r="K22" s="116">
        <v>-7.1748878923766819</v>
      </c>
    </row>
    <row r="23" spans="1:11" ht="14.1" customHeight="1" x14ac:dyDescent="0.2">
      <c r="A23" s="306">
        <v>23</v>
      </c>
      <c r="B23" s="307" t="s">
        <v>240</v>
      </c>
      <c r="C23" s="308"/>
      <c r="D23" s="113">
        <v>0.32039200904636261</v>
      </c>
      <c r="E23" s="115">
        <v>289</v>
      </c>
      <c r="F23" s="114">
        <v>319</v>
      </c>
      <c r="G23" s="114">
        <v>322</v>
      </c>
      <c r="H23" s="114">
        <v>353</v>
      </c>
      <c r="I23" s="140">
        <v>357</v>
      </c>
      <c r="J23" s="115">
        <v>-68</v>
      </c>
      <c r="K23" s="116">
        <v>-19.047619047619047</v>
      </c>
    </row>
    <row r="24" spans="1:11" ht="14.1" customHeight="1" x14ac:dyDescent="0.2">
      <c r="A24" s="306">
        <v>24</v>
      </c>
      <c r="B24" s="307" t="s">
        <v>241</v>
      </c>
      <c r="C24" s="308"/>
      <c r="D24" s="113">
        <v>1.0276933992594399</v>
      </c>
      <c r="E24" s="115">
        <v>927</v>
      </c>
      <c r="F24" s="114">
        <v>991</v>
      </c>
      <c r="G24" s="114">
        <v>996</v>
      </c>
      <c r="H24" s="114">
        <v>1025</v>
      </c>
      <c r="I24" s="140">
        <v>1027</v>
      </c>
      <c r="J24" s="115">
        <v>-100</v>
      </c>
      <c r="K24" s="116">
        <v>-9.7370983446932815</v>
      </c>
    </row>
    <row r="25" spans="1:11" ht="14.1" customHeight="1" x14ac:dyDescent="0.2">
      <c r="A25" s="306">
        <v>25</v>
      </c>
      <c r="B25" s="307" t="s">
        <v>242</v>
      </c>
      <c r="C25" s="308"/>
      <c r="D25" s="113">
        <v>1.3347819338817322</v>
      </c>
      <c r="E25" s="115">
        <v>1204</v>
      </c>
      <c r="F25" s="114">
        <v>1280</v>
      </c>
      <c r="G25" s="114">
        <v>1222</v>
      </c>
      <c r="H25" s="114">
        <v>1250</v>
      </c>
      <c r="I25" s="140">
        <v>1333</v>
      </c>
      <c r="J25" s="115">
        <v>-129</v>
      </c>
      <c r="K25" s="116">
        <v>-9.67741935483871</v>
      </c>
    </row>
    <row r="26" spans="1:11" ht="14.1" customHeight="1" x14ac:dyDescent="0.2">
      <c r="A26" s="306">
        <v>26</v>
      </c>
      <c r="B26" s="307" t="s">
        <v>243</v>
      </c>
      <c r="C26" s="308"/>
      <c r="D26" s="113">
        <v>0.88246380346333786</v>
      </c>
      <c r="E26" s="115">
        <v>796</v>
      </c>
      <c r="F26" s="114">
        <v>809</v>
      </c>
      <c r="G26" s="114">
        <v>819</v>
      </c>
      <c r="H26" s="114">
        <v>823</v>
      </c>
      <c r="I26" s="140">
        <v>812</v>
      </c>
      <c r="J26" s="115">
        <v>-16</v>
      </c>
      <c r="K26" s="116">
        <v>-1.9704433497536946</v>
      </c>
    </row>
    <row r="27" spans="1:11" ht="14.1" customHeight="1" x14ac:dyDescent="0.2">
      <c r="A27" s="306">
        <v>27</v>
      </c>
      <c r="B27" s="307" t="s">
        <v>244</v>
      </c>
      <c r="C27" s="308"/>
      <c r="D27" s="113">
        <v>0.31041440322830982</v>
      </c>
      <c r="E27" s="115">
        <v>280</v>
      </c>
      <c r="F27" s="114">
        <v>284</v>
      </c>
      <c r="G27" s="114">
        <v>278</v>
      </c>
      <c r="H27" s="114">
        <v>280</v>
      </c>
      <c r="I27" s="140">
        <v>273</v>
      </c>
      <c r="J27" s="115">
        <v>7</v>
      </c>
      <c r="K27" s="116">
        <v>2.5641025641025643</v>
      </c>
    </row>
    <row r="28" spans="1:11" ht="14.1" customHeight="1" x14ac:dyDescent="0.2">
      <c r="A28" s="306">
        <v>28</v>
      </c>
      <c r="B28" s="307" t="s">
        <v>245</v>
      </c>
      <c r="C28" s="308"/>
      <c r="D28" s="113">
        <v>0.21618145939114433</v>
      </c>
      <c r="E28" s="115">
        <v>195</v>
      </c>
      <c r="F28" s="114">
        <v>210</v>
      </c>
      <c r="G28" s="114">
        <v>212</v>
      </c>
      <c r="H28" s="114">
        <v>219</v>
      </c>
      <c r="I28" s="140">
        <v>222</v>
      </c>
      <c r="J28" s="115">
        <v>-27</v>
      </c>
      <c r="K28" s="116">
        <v>-12.162162162162161</v>
      </c>
    </row>
    <row r="29" spans="1:11" ht="14.1" customHeight="1" x14ac:dyDescent="0.2">
      <c r="A29" s="306">
        <v>29</v>
      </c>
      <c r="B29" s="307" t="s">
        <v>246</v>
      </c>
      <c r="C29" s="308"/>
      <c r="D29" s="113">
        <v>3.3857342409259217</v>
      </c>
      <c r="E29" s="115">
        <v>3054</v>
      </c>
      <c r="F29" s="114">
        <v>3458</v>
      </c>
      <c r="G29" s="114">
        <v>3399</v>
      </c>
      <c r="H29" s="114">
        <v>3384</v>
      </c>
      <c r="I29" s="140">
        <v>3396</v>
      </c>
      <c r="J29" s="115">
        <v>-342</v>
      </c>
      <c r="K29" s="116">
        <v>-10.070671378091873</v>
      </c>
    </row>
    <row r="30" spans="1:11" ht="14.1" customHeight="1" x14ac:dyDescent="0.2">
      <c r="A30" s="306" t="s">
        <v>247</v>
      </c>
      <c r="B30" s="307" t="s">
        <v>248</v>
      </c>
      <c r="C30" s="308"/>
      <c r="D30" s="113">
        <v>0.68734617857697167</v>
      </c>
      <c r="E30" s="115">
        <v>620</v>
      </c>
      <c r="F30" s="114">
        <v>671</v>
      </c>
      <c r="G30" s="114">
        <v>680</v>
      </c>
      <c r="H30" s="114">
        <v>703</v>
      </c>
      <c r="I30" s="140">
        <v>698</v>
      </c>
      <c r="J30" s="115">
        <v>-78</v>
      </c>
      <c r="K30" s="116">
        <v>-11.174785100286533</v>
      </c>
    </row>
    <row r="31" spans="1:11" ht="14.1" customHeight="1" x14ac:dyDescent="0.2">
      <c r="A31" s="306" t="s">
        <v>249</v>
      </c>
      <c r="B31" s="307" t="s">
        <v>250</v>
      </c>
      <c r="C31" s="308"/>
      <c r="D31" s="113">
        <v>2.6762156049754995</v>
      </c>
      <c r="E31" s="115">
        <v>2414</v>
      </c>
      <c r="F31" s="114">
        <v>2757</v>
      </c>
      <c r="G31" s="114">
        <v>2701</v>
      </c>
      <c r="H31" s="114">
        <v>2664</v>
      </c>
      <c r="I31" s="140">
        <v>2679</v>
      </c>
      <c r="J31" s="115">
        <v>-265</v>
      </c>
      <c r="K31" s="116">
        <v>-9.8917506532288169</v>
      </c>
    </row>
    <row r="32" spans="1:11" ht="14.1" customHeight="1" x14ac:dyDescent="0.2">
      <c r="A32" s="306">
        <v>31</v>
      </c>
      <c r="B32" s="307" t="s">
        <v>251</v>
      </c>
      <c r="C32" s="308"/>
      <c r="D32" s="113">
        <v>0.15853307022017249</v>
      </c>
      <c r="E32" s="115">
        <v>143</v>
      </c>
      <c r="F32" s="114">
        <v>148</v>
      </c>
      <c r="G32" s="114">
        <v>144</v>
      </c>
      <c r="H32" s="114">
        <v>137</v>
      </c>
      <c r="I32" s="140">
        <v>141</v>
      </c>
      <c r="J32" s="115">
        <v>2</v>
      </c>
      <c r="K32" s="116">
        <v>1.4184397163120568</v>
      </c>
    </row>
    <row r="33" spans="1:11" ht="14.1" customHeight="1" x14ac:dyDescent="0.2">
      <c r="A33" s="306">
        <v>32</v>
      </c>
      <c r="B33" s="307" t="s">
        <v>252</v>
      </c>
      <c r="C33" s="308"/>
      <c r="D33" s="113">
        <v>1.172922995055542</v>
      </c>
      <c r="E33" s="115">
        <v>1058</v>
      </c>
      <c r="F33" s="114">
        <v>1002</v>
      </c>
      <c r="G33" s="114">
        <v>1039</v>
      </c>
      <c r="H33" s="114">
        <v>1054</v>
      </c>
      <c r="I33" s="140">
        <v>1054</v>
      </c>
      <c r="J33" s="115">
        <v>4</v>
      </c>
      <c r="K33" s="116">
        <v>0.37950664136622392</v>
      </c>
    </row>
    <row r="34" spans="1:11" ht="14.1" customHeight="1" x14ac:dyDescent="0.2">
      <c r="A34" s="306">
        <v>33</v>
      </c>
      <c r="B34" s="307" t="s">
        <v>253</v>
      </c>
      <c r="C34" s="308"/>
      <c r="D34" s="113">
        <v>0.55209418859892245</v>
      </c>
      <c r="E34" s="115">
        <v>498</v>
      </c>
      <c r="F34" s="114">
        <v>496</v>
      </c>
      <c r="G34" s="114">
        <v>512</v>
      </c>
      <c r="H34" s="114">
        <v>507</v>
      </c>
      <c r="I34" s="140">
        <v>512</v>
      </c>
      <c r="J34" s="115">
        <v>-14</v>
      </c>
      <c r="K34" s="116">
        <v>-2.734375</v>
      </c>
    </row>
    <row r="35" spans="1:11" ht="14.1" customHeight="1" x14ac:dyDescent="0.2">
      <c r="A35" s="306">
        <v>34</v>
      </c>
      <c r="B35" s="307" t="s">
        <v>254</v>
      </c>
      <c r="C35" s="308"/>
      <c r="D35" s="113">
        <v>4.2027892951375803</v>
      </c>
      <c r="E35" s="115">
        <v>3791</v>
      </c>
      <c r="F35" s="114">
        <v>3827</v>
      </c>
      <c r="G35" s="114">
        <v>3856</v>
      </c>
      <c r="H35" s="114">
        <v>3779</v>
      </c>
      <c r="I35" s="140">
        <v>3762</v>
      </c>
      <c r="J35" s="115">
        <v>29</v>
      </c>
      <c r="K35" s="116">
        <v>0.77086656034024459</v>
      </c>
    </row>
    <row r="36" spans="1:11" ht="14.1" customHeight="1" x14ac:dyDescent="0.2">
      <c r="A36" s="306">
        <v>41</v>
      </c>
      <c r="B36" s="307" t="s">
        <v>255</v>
      </c>
      <c r="C36" s="308"/>
      <c r="D36" s="113">
        <v>0.15964169308884504</v>
      </c>
      <c r="E36" s="115">
        <v>144</v>
      </c>
      <c r="F36" s="114">
        <v>151</v>
      </c>
      <c r="G36" s="114">
        <v>147</v>
      </c>
      <c r="H36" s="114">
        <v>150</v>
      </c>
      <c r="I36" s="140">
        <v>146</v>
      </c>
      <c r="J36" s="115">
        <v>-2</v>
      </c>
      <c r="K36" s="116">
        <v>-1.3698630136986301</v>
      </c>
    </row>
    <row r="37" spans="1:11" ht="14.1" customHeight="1" x14ac:dyDescent="0.2">
      <c r="A37" s="306">
        <v>42</v>
      </c>
      <c r="B37" s="307" t="s">
        <v>256</v>
      </c>
      <c r="C37" s="308"/>
      <c r="D37" s="113">
        <v>3.3258686060176047E-2</v>
      </c>
      <c r="E37" s="115">
        <v>30</v>
      </c>
      <c r="F37" s="114">
        <v>32</v>
      </c>
      <c r="G37" s="114">
        <v>33</v>
      </c>
      <c r="H37" s="114">
        <v>31</v>
      </c>
      <c r="I37" s="140">
        <v>28</v>
      </c>
      <c r="J37" s="115">
        <v>2</v>
      </c>
      <c r="K37" s="116">
        <v>7.1428571428571432</v>
      </c>
    </row>
    <row r="38" spans="1:11" ht="14.1" customHeight="1" x14ac:dyDescent="0.2">
      <c r="A38" s="306">
        <v>43</v>
      </c>
      <c r="B38" s="307" t="s">
        <v>257</v>
      </c>
      <c r="C38" s="308"/>
      <c r="D38" s="113">
        <v>0.42571118157025345</v>
      </c>
      <c r="E38" s="115">
        <v>384</v>
      </c>
      <c r="F38" s="114">
        <v>397</v>
      </c>
      <c r="G38" s="114">
        <v>386</v>
      </c>
      <c r="H38" s="114">
        <v>403</v>
      </c>
      <c r="I38" s="140">
        <v>383</v>
      </c>
      <c r="J38" s="115">
        <v>1</v>
      </c>
      <c r="K38" s="116">
        <v>0.26109660574412535</v>
      </c>
    </row>
    <row r="39" spans="1:11" ht="14.1" customHeight="1" x14ac:dyDescent="0.2">
      <c r="A39" s="306">
        <v>51</v>
      </c>
      <c r="B39" s="307" t="s">
        <v>258</v>
      </c>
      <c r="C39" s="308"/>
      <c r="D39" s="113">
        <v>6.867918671426354</v>
      </c>
      <c r="E39" s="115">
        <v>6195</v>
      </c>
      <c r="F39" s="114">
        <v>6468</v>
      </c>
      <c r="G39" s="114">
        <v>6423</v>
      </c>
      <c r="H39" s="114">
        <v>6402</v>
      </c>
      <c r="I39" s="140">
        <v>6530</v>
      </c>
      <c r="J39" s="115">
        <v>-335</v>
      </c>
      <c r="K39" s="116">
        <v>-5.1301684532924963</v>
      </c>
    </row>
    <row r="40" spans="1:11" ht="14.1" customHeight="1" x14ac:dyDescent="0.2">
      <c r="A40" s="306" t="s">
        <v>259</v>
      </c>
      <c r="B40" s="307" t="s">
        <v>260</v>
      </c>
      <c r="C40" s="308"/>
      <c r="D40" s="113">
        <v>6.5220283364005232</v>
      </c>
      <c r="E40" s="115">
        <v>5883</v>
      </c>
      <c r="F40" s="114">
        <v>6180</v>
      </c>
      <c r="G40" s="114">
        <v>6147</v>
      </c>
      <c r="H40" s="114">
        <v>6108</v>
      </c>
      <c r="I40" s="140">
        <v>6239</v>
      </c>
      <c r="J40" s="115">
        <v>-356</v>
      </c>
      <c r="K40" s="116">
        <v>-5.7060426350376661</v>
      </c>
    </row>
    <row r="41" spans="1:11" ht="14.1" customHeight="1" x14ac:dyDescent="0.2">
      <c r="A41" s="306"/>
      <c r="B41" s="307" t="s">
        <v>261</v>
      </c>
      <c r="C41" s="308"/>
      <c r="D41" s="113">
        <v>3.3424979490476932</v>
      </c>
      <c r="E41" s="115">
        <v>3015</v>
      </c>
      <c r="F41" s="114">
        <v>3136</v>
      </c>
      <c r="G41" s="114">
        <v>3086</v>
      </c>
      <c r="H41" s="114">
        <v>3103</v>
      </c>
      <c r="I41" s="140">
        <v>3130</v>
      </c>
      <c r="J41" s="115">
        <v>-115</v>
      </c>
      <c r="K41" s="116">
        <v>-3.6741214057507987</v>
      </c>
    </row>
    <row r="42" spans="1:11" ht="14.1" customHeight="1" x14ac:dyDescent="0.2">
      <c r="A42" s="306">
        <v>52</v>
      </c>
      <c r="B42" s="307" t="s">
        <v>262</v>
      </c>
      <c r="C42" s="308"/>
      <c r="D42" s="113">
        <v>6.2193742932529208</v>
      </c>
      <c r="E42" s="115">
        <v>5610</v>
      </c>
      <c r="F42" s="114">
        <v>5759</v>
      </c>
      <c r="G42" s="114">
        <v>5726</v>
      </c>
      <c r="H42" s="114">
        <v>5694</v>
      </c>
      <c r="I42" s="140">
        <v>5759</v>
      </c>
      <c r="J42" s="115">
        <v>-149</v>
      </c>
      <c r="K42" s="116">
        <v>-2.5872547317242578</v>
      </c>
    </row>
    <row r="43" spans="1:11" ht="14.1" customHeight="1" x14ac:dyDescent="0.2">
      <c r="A43" s="306" t="s">
        <v>263</v>
      </c>
      <c r="B43" s="307" t="s">
        <v>264</v>
      </c>
      <c r="C43" s="308"/>
      <c r="D43" s="113">
        <v>6.1362275781024813</v>
      </c>
      <c r="E43" s="115">
        <v>5535</v>
      </c>
      <c r="F43" s="114">
        <v>5689</v>
      </c>
      <c r="G43" s="114">
        <v>5656</v>
      </c>
      <c r="H43" s="114">
        <v>5622</v>
      </c>
      <c r="I43" s="140">
        <v>5689</v>
      </c>
      <c r="J43" s="115">
        <v>-154</v>
      </c>
      <c r="K43" s="116">
        <v>-2.7069783793285289</v>
      </c>
    </row>
    <row r="44" spans="1:11" ht="14.1" customHeight="1" x14ac:dyDescent="0.2">
      <c r="A44" s="306">
        <v>53</v>
      </c>
      <c r="B44" s="307" t="s">
        <v>265</v>
      </c>
      <c r="C44" s="308"/>
      <c r="D44" s="113">
        <v>1.8868761224806545</v>
      </c>
      <c r="E44" s="115">
        <v>1702</v>
      </c>
      <c r="F44" s="114">
        <v>1729</v>
      </c>
      <c r="G44" s="114">
        <v>1754</v>
      </c>
      <c r="H44" s="114">
        <v>1796</v>
      </c>
      <c r="I44" s="140">
        <v>1788</v>
      </c>
      <c r="J44" s="115">
        <v>-86</v>
      </c>
      <c r="K44" s="116">
        <v>-4.8098434004474271</v>
      </c>
    </row>
    <row r="45" spans="1:11" ht="14.1" customHeight="1" x14ac:dyDescent="0.2">
      <c r="A45" s="306" t="s">
        <v>266</v>
      </c>
      <c r="B45" s="307" t="s">
        <v>267</v>
      </c>
      <c r="C45" s="308"/>
      <c r="D45" s="113">
        <v>1.8724640251879117</v>
      </c>
      <c r="E45" s="115">
        <v>1689</v>
      </c>
      <c r="F45" s="114">
        <v>1717</v>
      </c>
      <c r="G45" s="114">
        <v>1742</v>
      </c>
      <c r="H45" s="114">
        <v>1786</v>
      </c>
      <c r="I45" s="140">
        <v>1778</v>
      </c>
      <c r="J45" s="115">
        <v>-89</v>
      </c>
      <c r="K45" s="116">
        <v>-5.0056242969628792</v>
      </c>
    </row>
    <row r="46" spans="1:11" ht="14.1" customHeight="1" x14ac:dyDescent="0.2">
      <c r="A46" s="306">
        <v>54</v>
      </c>
      <c r="B46" s="307" t="s">
        <v>268</v>
      </c>
      <c r="C46" s="308"/>
      <c r="D46" s="113">
        <v>16.686991419258998</v>
      </c>
      <c r="E46" s="115">
        <v>15052</v>
      </c>
      <c r="F46" s="114">
        <v>15249</v>
      </c>
      <c r="G46" s="114">
        <v>15491</v>
      </c>
      <c r="H46" s="114">
        <v>15437</v>
      </c>
      <c r="I46" s="140">
        <v>15643</v>
      </c>
      <c r="J46" s="115">
        <v>-591</v>
      </c>
      <c r="K46" s="116">
        <v>-3.7780476890622006</v>
      </c>
    </row>
    <row r="47" spans="1:11" ht="14.1" customHeight="1" x14ac:dyDescent="0.2">
      <c r="A47" s="306">
        <v>61</v>
      </c>
      <c r="B47" s="307" t="s">
        <v>269</v>
      </c>
      <c r="C47" s="308"/>
      <c r="D47" s="113">
        <v>0.49222855369060553</v>
      </c>
      <c r="E47" s="115">
        <v>444</v>
      </c>
      <c r="F47" s="114">
        <v>455</v>
      </c>
      <c r="G47" s="114">
        <v>447</v>
      </c>
      <c r="H47" s="114">
        <v>438</v>
      </c>
      <c r="I47" s="140">
        <v>434</v>
      </c>
      <c r="J47" s="115">
        <v>10</v>
      </c>
      <c r="K47" s="116">
        <v>2.3041474654377878</v>
      </c>
    </row>
    <row r="48" spans="1:11" ht="14.1" customHeight="1" x14ac:dyDescent="0.2">
      <c r="A48" s="306">
        <v>62</v>
      </c>
      <c r="B48" s="307" t="s">
        <v>270</v>
      </c>
      <c r="C48" s="308"/>
      <c r="D48" s="113">
        <v>9.9931265382142307</v>
      </c>
      <c r="E48" s="115">
        <v>9014</v>
      </c>
      <c r="F48" s="114">
        <v>9507</v>
      </c>
      <c r="G48" s="114">
        <v>9383</v>
      </c>
      <c r="H48" s="114">
        <v>9514</v>
      </c>
      <c r="I48" s="140">
        <v>9377</v>
      </c>
      <c r="J48" s="115">
        <v>-363</v>
      </c>
      <c r="K48" s="116">
        <v>-3.8711741495147702</v>
      </c>
    </row>
    <row r="49" spans="1:11" ht="14.1" customHeight="1" x14ac:dyDescent="0.2">
      <c r="A49" s="306">
        <v>63</v>
      </c>
      <c r="B49" s="307" t="s">
        <v>271</v>
      </c>
      <c r="C49" s="308"/>
      <c r="D49" s="113">
        <v>9.5164187046850408</v>
      </c>
      <c r="E49" s="115">
        <v>8584</v>
      </c>
      <c r="F49" s="114">
        <v>10067</v>
      </c>
      <c r="G49" s="114">
        <v>10423</v>
      </c>
      <c r="H49" s="114">
        <v>10431</v>
      </c>
      <c r="I49" s="140">
        <v>9929</v>
      </c>
      <c r="J49" s="115">
        <v>-1345</v>
      </c>
      <c r="K49" s="116">
        <v>-13.546177862826065</v>
      </c>
    </row>
    <row r="50" spans="1:11" ht="14.1" customHeight="1" x14ac:dyDescent="0.2">
      <c r="A50" s="306" t="s">
        <v>272</v>
      </c>
      <c r="B50" s="307" t="s">
        <v>273</v>
      </c>
      <c r="C50" s="308"/>
      <c r="D50" s="113">
        <v>0.41795082148954571</v>
      </c>
      <c r="E50" s="115">
        <v>377</v>
      </c>
      <c r="F50" s="114">
        <v>442</v>
      </c>
      <c r="G50" s="114">
        <v>445</v>
      </c>
      <c r="H50" s="114">
        <v>418</v>
      </c>
      <c r="I50" s="140">
        <v>400</v>
      </c>
      <c r="J50" s="115">
        <v>-23</v>
      </c>
      <c r="K50" s="116">
        <v>-5.75</v>
      </c>
    </row>
    <row r="51" spans="1:11" ht="14.1" customHeight="1" x14ac:dyDescent="0.2">
      <c r="A51" s="306" t="s">
        <v>274</v>
      </c>
      <c r="B51" s="307" t="s">
        <v>275</v>
      </c>
      <c r="C51" s="308"/>
      <c r="D51" s="113">
        <v>8.7281878450588675</v>
      </c>
      <c r="E51" s="115">
        <v>7873</v>
      </c>
      <c r="F51" s="114">
        <v>9259</v>
      </c>
      <c r="G51" s="114">
        <v>9629</v>
      </c>
      <c r="H51" s="114">
        <v>9665</v>
      </c>
      <c r="I51" s="140">
        <v>9190</v>
      </c>
      <c r="J51" s="115">
        <v>-1317</v>
      </c>
      <c r="K51" s="116">
        <v>-14.330794341675734</v>
      </c>
    </row>
    <row r="52" spans="1:11" ht="14.1" customHeight="1" x14ac:dyDescent="0.2">
      <c r="A52" s="306">
        <v>71</v>
      </c>
      <c r="B52" s="307" t="s">
        <v>276</v>
      </c>
      <c r="C52" s="308"/>
      <c r="D52" s="113">
        <v>12.733642269572737</v>
      </c>
      <c r="E52" s="115">
        <v>11486</v>
      </c>
      <c r="F52" s="114">
        <v>11691</v>
      </c>
      <c r="G52" s="114">
        <v>11693</v>
      </c>
      <c r="H52" s="114">
        <v>11630</v>
      </c>
      <c r="I52" s="140">
        <v>11553</v>
      </c>
      <c r="J52" s="115">
        <v>-67</v>
      </c>
      <c r="K52" s="116">
        <v>-0.57993594737297671</v>
      </c>
    </row>
    <row r="53" spans="1:11" ht="14.1" customHeight="1" x14ac:dyDescent="0.2">
      <c r="A53" s="306" t="s">
        <v>277</v>
      </c>
      <c r="B53" s="307" t="s">
        <v>278</v>
      </c>
      <c r="C53" s="308"/>
      <c r="D53" s="113">
        <v>1.1496419148134187</v>
      </c>
      <c r="E53" s="115">
        <v>1037</v>
      </c>
      <c r="F53" s="114">
        <v>1030</v>
      </c>
      <c r="G53" s="114">
        <v>1037</v>
      </c>
      <c r="H53" s="114">
        <v>1007</v>
      </c>
      <c r="I53" s="140">
        <v>1014</v>
      </c>
      <c r="J53" s="115">
        <v>23</v>
      </c>
      <c r="K53" s="116">
        <v>2.2682445759368837</v>
      </c>
    </row>
    <row r="54" spans="1:11" ht="14.1" customHeight="1" x14ac:dyDescent="0.2">
      <c r="A54" s="306" t="s">
        <v>279</v>
      </c>
      <c r="B54" s="307" t="s">
        <v>280</v>
      </c>
      <c r="C54" s="308"/>
      <c r="D54" s="113">
        <v>10.94210771379792</v>
      </c>
      <c r="E54" s="115">
        <v>9870</v>
      </c>
      <c r="F54" s="114">
        <v>10086</v>
      </c>
      <c r="G54" s="114">
        <v>10086</v>
      </c>
      <c r="H54" s="114">
        <v>10055</v>
      </c>
      <c r="I54" s="140">
        <v>9972</v>
      </c>
      <c r="J54" s="115">
        <v>-102</v>
      </c>
      <c r="K54" s="116">
        <v>-1.0228640192539109</v>
      </c>
    </row>
    <row r="55" spans="1:11" ht="14.1" customHeight="1" x14ac:dyDescent="0.2">
      <c r="A55" s="306">
        <v>72</v>
      </c>
      <c r="B55" s="307" t="s">
        <v>281</v>
      </c>
      <c r="C55" s="308"/>
      <c r="D55" s="113">
        <v>1.1529677834194363</v>
      </c>
      <c r="E55" s="115">
        <v>1040</v>
      </c>
      <c r="F55" s="114">
        <v>1040</v>
      </c>
      <c r="G55" s="114">
        <v>1022</v>
      </c>
      <c r="H55" s="114">
        <v>1034</v>
      </c>
      <c r="I55" s="140">
        <v>1037</v>
      </c>
      <c r="J55" s="115">
        <v>3</v>
      </c>
      <c r="K55" s="116">
        <v>0.28929604628736738</v>
      </c>
    </row>
    <row r="56" spans="1:11" ht="14.1" customHeight="1" x14ac:dyDescent="0.2">
      <c r="A56" s="306" t="s">
        <v>282</v>
      </c>
      <c r="B56" s="307" t="s">
        <v>283</v>
      </c>
      <c r="C56" s="308"/>
      <c r="D56" s="113">
        <v>0.20731247644176404</v>
      </c>
      <c r="E56" s="115">
        <v>187</v>
      </c>
      <c r="F56" s="114">
        <v>180</v>
      </c>
      <c r="G56" s="114">
        <v>192</v>
      </c>
      <c r="H56" s="114">
        <v>196</v>
      </c>
      <c r="I56" s="140">
        <v>194</v>
      </c>
      <c r="J56" s="115">
        <v>-7</v>
      </c>
      <c r="K56" s="116">
        <v>-3.6082474226804124</v>
      </c>
    </row>
    <row r="57" spans="1:11" ht="14.1" customHeight="1" x14ac:dyDescent="0.2">
      <c r="A57" s="306" t="s">
        <v>284</v>
      </c>
      <c r="B57" s="307" t="s">
        <v>285</v>
      </c>
      <c r="C57" s="308"/>
      <c r="D57" s="113">
        <v>0.61085120063856679</v>
      </c>
      <c r="E57" s="115">
        <v>551</v>
      </c>
      <c r="F57" s="114">
        <v>548</v>
      </c>
      <c r="G57" s="114">
        <v>531</v>
      </c>
      <c r="H57" s="114">
        <v>544</v>
      </c>
      <c r="I57" s="140">
        <v>535</v>
      </c>
      <c r="J57" s="115">
        <v>16</v>
      </c>
      <c r="K57" s="116">
        <v>2.9906542056074765</v>
      </c>
    </row>
    <row r="58" spans="1:11" ht="14.1" customHeight="1" x14ac:dyDescent="0.2">
      <c r="A58" s="306">
        <v>73</v>
      </c>
      <c r="B58" s="307" t="s">
        <v>286</v>
      </c>
      <c r="C58" s="308"/>
      <c r="D58" s="113">
        <v>0.92570009534156672</v>
      </c>
      <c r="E58" s="115">
        <v>835</v>
      </c>
      <c r="F58" s="114">
        <v>841</v>
      </c>
      <c r="G58" s="114">
        <v>831</v>
      </c>
      <c r="H58" s="114">
        <v>841</v>
      </c>
      <c r="I58" s="140">
        <v>828</v>
      </c>
      <c r="J58" s="115">
        <v>7</v>
      </c>
      <c r="K58" s="116">
        <v>0.84541062801932365</v>
      </c>
    </row>
    <row r="59" spans="1:11" ht="14.1" customHeight="1" x14ac:dyDescent="0.2">
      <c r="A59" s="306" t="s">
        <v>287</v>
      </c>
      <c r="B59" s="307" t="s">
        <v>288</v>
      </c>
      <c r="C59" s="308"/>
      <c r="D59" s="113">
        <v>0.64300126383007028</v>
      </c>
      <c r="E59" s="115">
        <v>580</v>
      </c>
      <c r="F59" s="114">
        <v>576</v>
      </c>
      <c r="G59" s="114">
        <v>563</v>
      </c>
      <c r="H59" s="114">
        <v>569</v>
      </c>
      <c r="I59" s="140">
        <v>558</v>
      </c>
      <c r="J59" s="115">
        <v>22</v>
      </c>
      <c r="K59" s="116">
        <v>3.9426523297491038</v>
      </c>
    </row>
    <row r="60" spans="1:11" ht="14.1" customHeight="1" x14ac:dyDescent="0.2">
      <c r="A60" s="306">
        <v>81</v>
      </c>
      <c r="B60" s="307" t="s">
        <v>289</v>
      </c>
      <c r="C60" s="308"/>
      <c r="D60" s="113">
        <v>3.9943681958271435</v>
      </c>
      <c r="E60" s="115">
        <v>3603</v>
      </c>
      <c r="F60" s="114">
        <v>3730</v>
      </c>
      <c r="G60" s="114">
        <v>3715</v>
      </c>
      <c r="H60" s="114">
        <v>3762</v>
      </c>
      <c r="I60" s="140">
        <v>3770</v>
      </c>
      <c r="J60" s="115">
        <v>-167</v>
      </c>
      <c r="K60" s="116">
        <v>-4.4297082228116711</v>
      </c>
    </row>
    <row r="61" spans="1:11" ht="14.1" customHeight="1" x14ac:dyDescent="0.2">
      <c r="A61" s="306" t="s">
        <v>290</v>
      </c>
      <c r="B61" s="307" t="s">
        <v>291</v>
      </c>
      <c r="C61" s="308"/>
      <c r="D61" s="113">
        <v>1.5698099820403095</v>
      </c>
      <c r="E61" s="115">
        <v>1416</v>
      </c>
      <c r="F61" s="114">
        <v>1449</v>
      </c>
      <c r="G61" s="114">
        <v>1467</v>
      </c>
      <c r="H61" s="114">
        <v>1496</v>
      </c>
      <c r="I61" s="140">
        <v>1501</v>
      </c>
      <c r="J61" s="115">
        <v>-85</v>
      </c>
      <c r="K61" s="116">
        <v>-5.6628914057295132</v>
      </c>
    </row>
    <row r="62" spans="1:11" ht="14.1" customHeight="1" x14ac:dyDescent="0.2">
      <c r="A62" s="306" t="s">
        <v>292</v>
      </c>
      <c r="B62" s="307" t="s">
        <v>293</v>
      </c>
      <c r="C62" s="308"/>
      <c r="D62" s="113">
        <v>1.1640540121061618</v>
      </c>
      <c r="E62" s="115">
        <v>1050</v>
      </c>
      <c r="F62" s="114">
        <v>1079</v>
      </c>
      <c r="G62" s="114">
        <v>1075</v>
      </c>
      <c r="H62" s="114">
        <v>1106</v>
      </c>
      <c r="I62" s="140">
        <v>1098</v>
      </c>
      <c r="J62" s="115">
        <v>-48</v>
      </c>
      <c r="K62" s="116">
        <v>-4.3715846994535523</v>
      </c>
    </row>
    <row r="63" spans="1:11" ht="14.1" customHeight="1" x14ac:dyDescent="0.2">
      <c r="A63" s="306"/>
      <c r="B63" s="307" t="s">
        <v>294</v>
      </c>
      <c r="C63" s="308"/>
      <c r="D63" s="113">
        <v>0.99000022172457369</v>
      </c>
      <c r="E63" s="115">
        <v>893</v>
      </c>
      <c r="F63" s="114">
        <v>934</v>
      </c>
      <c r="G63" s="114">
        <v>935</v>
      </c>
      <c r="H63" s="114">
        <v>971</v>
      </c>
      <c r="I63" s="140">
        <v>961</v>
      </c>
      <c r="J63" s="115">
        <v>-68</v>
      </c>
      <c r="K63" s="116">
        <v>-7.0759625390218526</v>
      </c>
    </row>
    <row r="64" spans="1:11" ht="14.1" customHeight="1" x14ac:dyDescent="0.2">
      <c r="A64" s="306" t="s">
        <v>295</v>
      </c>
      <c r="B64" s="307" t="s">
        <v>296</v>
      </c>
      <c r="C64" s="308"/>
      <c r="D64" s="113">
        <v>0.11197090973592604</v>
      </c>
      <c r="E64" s="115">
        <v>101</v>
      </c>
      <c r="F64" s="114">
        <v>107</v>
      </c>
      <c r="G64" s="114">
        <v>96</v>
      </c>
      <c r="H64" s="114">
        <v>91</v>
      </c>
      <c r="I64" s="140">
        <v>93</v>
      </c>
      <c r="J64" s="115">
        <v>8</v>
      </c>
      <c r="K64" s="116">
        <v>8.6021505376344081</v>
      </c>
    </row>
    <row r="65" spans="1:11" ht="14.1" customHeight="1" x14ac:dyDescent="0.2">
      <c r="A65" s="306" t="s">
        <v>297</v>
      </c>
      <c r="B65" s="307" t="s">
        <v>298</v>
      </c>
      <c r="C65" s="308"/>
      <c r="D65" s="113">
        <v>0.71617037316245757</v>
      </c>
      <c r="E65" s="115">
        <v>646</v>
      </c>
      <c r="F65" s="114">
        <v>706</v>
      </c>
      <c r="G65" s="114">
        <v>699</v>
      </c>
      <c r="H65" s="114">
        <v>687</v>
      </c>
      <c r="I65" s="140">
        <v>697</v>
      </c>
      <c r="J65" s="115">
        <v>-51</v>
      </c>
      <c r="K65" s="116">
        <v>-7.3170731707317076</v>
      </c>
    </row>
    <row r="66" spans="1:11" ht="14.1" customHeight="1" x14ac:dyDescent="0.2">
      <c r="A66" s="306">
        <v>82</v>
      </c>
      <c r="B66" s="307" t="s">
        <v>299</v>
      </c>
      <c r="C66" s="308"/>
      <c r="D66" s="113">
        <v>2.0376488326201194</v>
      </c>
      <c r="E66" s="115">
        <v>1838</v>
      </c>
      <c r="F66" s="114">
        <v>1930</v>
      </c>
      <c r="G66" s="114">
        <v>1947</v>
      </c>
      <c r="H66" s="114">
        <v>1969</v>
      </c>
      <c r="I66" s="140">
        <v>1967</v>
      </c>
      <c r="J66" s="115">
        <v>-129</v>
      </c>
      <c r="K66" s="116">
        <v>-6.5582104728012203</v>
      </c>
    </row>
    <row r="67" spans="1:11" ht="14.1" customHeight="1" x14ac:dyDescent="0.2">
      <c r="A67" s="306" t="s">
        <v>300</v>
      </c>
      <c r="B67" s="307" t="s">
        <v>301</v>
      </c>
      <c r="C67" s="308"/>
      <c r="D67" s="113">
        <v>0.59865634908316889</v>
      </c>
      <c r="E67" s="115">
        <v>540</v>
      </c>
      <c r="F67" s="114">
        <v>537</v>
      </c>
      <c r="G67" s="114">
        <v>567</v>
      </c>
      <c r="H67" s="114">
        <v>542</v>
      </c>
      <c r="I67" s="140">
        <v>531</v>
      </c>
      <c r="J67" s="115">
        <v>9</v>
      </c>
      <c r="K67" s="116">
        <v>1.6949152542372881</v>
      </c>
    </row>
    <row r="68" spans="1:11" ht="14.1" customHeight="1" x14ac:dyDescent="0.2">
      <c r="A68" s="306" t="s">
        <v>302</v>
      </c>
      <c r="B68" s="307" t="s">
        <v>303</v>
      </c>
      <c r="C68" s="308"/>
      <c r="D68" s="113">
        <v>0.92791734107891177</v>
      </c>
      <c r="E68" s="115">
        <v>837</v>
      </c>
      <c r="F68" s="114">
        <v>926</v>
      </c>
      <c r="G68" s="114">
        <v>919</v>
      </c>
      <c r="H68" s="114">
        <v>953</v>
      </c>
      <c r="I68" s="140">
        <v>947</v>
      </c>
      <c r="J68" s="115">
        <v>-110</v>
      </c>
      <c r="K68" s="116">
        <v>-11.615628299894404</v>
      </c>
    </row>
    <row r="69" spans="1:11" ht="14.1" customHeight="1" x14ac:dyDescent="0.2">
      <c r="A69" s="306">
        <v>83</v>
      </c>
      <c r="B69" s="307" t="s">
        <v>304</v>
      </c>
      <c r="C69" s="308"/>
      <c r="D69" s="113">
        <v>2.9068091616593867</v>
      </c>
      <c r="E69" s="115">
        <v>2622</v>
      </c>
      <c r="F69" s="114">
        <v>2618</v>
      </c>
      <c r="G69" s="114">
        <v>2584</v>
      </c>
      <c r="H69" s="114">
        <v>2622</v>
      </c>
      <c r="I69" s="140">
        <v>2630</v>
      </c>
      <c r="J69" s="115">
        <v>-8</v>
      </c>
      <c r="K69" s="116">
        <v>-0.30418250950570341</v>
      </c>
    </row>
    <row r="70" spans="1:11" ht="14.1" customHeight="1" x14ac:dyDescent="0.2">
      <c r="A70" s="306" t="s">
        <v>305</v>
      </c>
      <c r="B70" s="307" t="s">
        <v>306</v>
      </c>
      <c r="C70" s="308"/>
      <c r="D70" s="113">
        <v>1.4090596660827919</v>
      </c>
      <c r="E70" s="115">
        <v>1271</v>
      </c>
      <c r="F70" s="114">
        <v>1258</v>
      </c>
      <c r="G70" s="114">
        <v>1228</v>
      </c>
      <c r="H70" s="114">
        <v>1218</v>
      </c>
      <c r="I70" s="140">
        <v>1233</v>
      </c>
      <c r="J70" s="115">
        <v>38</v>
      </c>
      <c r="K70" s="116">
        <v>3.0819140308191404</v>
      </c>
    </row>
    <row r="71" spans="1:11" ht="14.1" customHeight="1" x14ac:dyDescent="0.2">
      <c r="A71" s="306"/>
      <c r="B71" s="307" t="s">
        <v>307</v>
      </c>
      <c r="C71" s="308"/>
      <c r="D71" s="113">
        <v>0.69954103013236957</v>
      </c>
      <c r="E71" s="115">
        <v>631</v>
      </c>
      <c r="F71" s="114">
        <v>619</v>
      </c>
      <c r="G71" s="114">
        <v>609</v>
      </c>
      <c r="H71" s="114">
        <v>624</v>
      </c>
      <c r="I71" s="140">
        <v>612</v>
      </c>
      <c r="J71" s="115">
        <v>19</v>
      </c>
      <c r="K71" s="116">
        <v>3.1045751633986929</v>
      </c>
    </row>
    <row r="72" spans="1:11" ht="14.1" customHeight="1" x14ac:dyDescent="0.2">
      <c r="A72" s="306">
        <v>84</v>
      </c>
      <c r="B72" s="307" t="s">
        <v>308</v>
      </c>
      <c r="C72" s="308"/>
      <c r="D72" s="113">
        <v>2.6473914103900134</v>
      </c>
      <c r="E72" s="115">
        <v>2388</v>
      </c>
      <c r="F72" s="114">
        <v>2501</v>
      </c>
      <c r="G72" s="114">
        <v>2319</v>
      </c>
      <c r="H72" s="114">
        <v>2366</v>
      </c>
      <c r="I72" s="140">
        <v>2303</v>
      </c>
      <c r="J72" s="115">
        <v>85</v>
      </c>
      <c r="K72" s="116">
        <v>3.6908380373425964</v>
      </c>
    </row>
    <row r="73" spans="1:11" ht="14.1" customHeight="1" x14ac:dyDescent="0.2">
      <c r="A73" s="306" t="s">
        <v>309</v>
      </c>
      <c r="B73" s="307" t="s">
        <v>310</v>
      </c>
      <c r="C73" s="308"/>
      <c r="D73" s="113">
        <v>0.11973126981663378</v>
      </c>
      <c r="E73" s="115">
        <v>108</v>
      </c>
      <c r="F73" s="114">
        <v>106</v>
      </c>
      <c r="G73" s="114">
        <v>90</v>
      </c>
      <c r="H73" s="114">
        <v>84</v>
      </c>
      <c r="I73" s="140">
        <v>78</v>
      </c>
      <c r="J73" s="115">
        <v>30</v>
      </c>
      <c r="K73" s="116">
        <v>38.46153846153846</v>
      </c>
    </row>
    <row r="74" spans="1:11" ht="14.1" customHeight="1" x14ac:dyDescent="0.2">
      <c r="A74" s="306" t="s">
        <v>311</v>
      </c>
      <c r="B74" s="307" t="s">
        <v>312</v>
      </c>
      <c r="C74" s="308"/>
      <c r="D74" s="113">
        <v>4.7670783352919001E-2</v>
      </c>
      <c r="E74" s="115">
        <v>43</v>
      </c>
      <c r="F74" s="114">
        <v>44</v>
      </c>
      <c r="G74" s="114">
        <v>39</v>
      </c>
      <c r="H74" s="114">
        <v>36</v>
      </c>
      <c r="I74" s="140">
        <v>38</v>
      </c>
      <c r="J74" s="115">
        <v>5</v>
      </c>
      <c r="K74" s="116">
        <v>13.157894736842104</v>
      </c>
    </row>
    <row r="75" spans="1:11" ht="14.1" customHeight="1" x14ac:dyDescent="0.2">
      <c r="A75" s="306" t="s">
        <v>313</v>
      </c>
      <c r="B75" s="307" t="s">
        <v>314</v>
      </c>
      <c r="C75" s="308"/>
      <c r="D75" s="113">
        <v>1.218376532671116</v>
      </c>
      <c r="E75" s="115">
        <v>1099</v>
      </c>
      <c r="F75" s="114">
        <v>1209</v>
      </c>
      <c r="G75" s="114">
        <v>1046</v>
      </c>
      <c r="H75" s="114">
        <v>1152</v>
      </c>
      <c r="I75" s="140">
        <v>1090</v>
      </c>
      <c r="J75" s="115">
        <v>9</v>
      </c>
      <c r="K75" s="116">
        <v>0.82568807339449546</v>
      </c>
    </row>
    <row r="76" spans="1:11" ht="14.1" customHeight="1" x14ac:dyDescent="0.2">
      <c r="A76" s="306">
        <v>91</v>
      </c>
      <c r="B76" s="307" t="s">
        <v>315</v>
      </c>
      <c r="C76" s="308"/>
      <c r="D76" s="113">
        <v>8.2038092281767588E-2</v>
      </c>
      <c r="E76" s="115">
        <v>74</v>
      </c>
      <c r="F76" s="114">
        <v>75</v>
      </c>
      <c r="G76" s="114">
        <v>82</v>
      </c>
      <c r="H76" s="114">
        <v>79</v>
      </c>
      <c r="I76" s="140">
        <v>83</v>
      </c>
      <c r="J76" s="115">
        <v>-9</v>
      </c>
      <c r="K76" s="116">
        <v>-10.843373493975903</v>
      </c>
    </row>
    <row r="77" spans="1:11" ht="14.1" customHeight="1" x14ac:dyDescent="0.2">
      <c r="A77" s="306">
        <v>92</v>
      </c>
      <c r="B77" s="307" t="s">
        <v>316</v>
      </c>
      <c r="C77" s="308"/>
      <c r="D77" s="113">
        <v>0.42127669009556329</v>
      </c>
      <c r="E77" s="115">
        <v>380</v>
      </c>
      <c r="F77" s="114">
        <v>391</v>
      </c>
      <c r="G77" s="114">
        <v>390</v>
      </c>
      <c r="H77" s="114">
        <v>408</v>
      </c>
      <c r="I77" s="140">
        <v>411</v>
      </c>
      <c r="J77" s="115">
        <v>-31</v>
      </c>
      <c r="K77" s="116">
        <v>-7.5425790754257909</v>
      </c>
    </row>
    <row r="78" spans="1:11" ht="14.1" customHeight="1" x14ac:dyDescent="0.2">
      <c r="A78" s="306">
        <v>93</v>
      </c>
      <c r="B78" s="307" t="s">
        <v>317</v>
      </c>
      <c r="C78" s="308"/>
      <c r="D78" s="113">
        <v>0.10199330391787322</v>
      </c>
      <c r="E78" s="115">
        <v>92</v>
      </c>
      <c r="F78" s="114">
        <v>106</v>
      </c>
      <c r="G78" s="114">
        <v>97</v>
      </c>
      <c r="H78" s="114">
        <v>99</v>
      </c>
      <c r="I78" s="140">
        <v>99</v>
      </c>
      <c r="J78" s="115">
        <v>-7</v>
      </c>
      <c r="K78" s="116">
        <v>-7.0707070707070709</v>
      </c>
    </row>
    <row r="79" spans="1:11" ht="14.1" customHeight="1" x14ac:dyDescent="0.2">
      <c r="A79" s="306">
        <v>94</v>
      </c>
      <c r="B79" s="307" t="s">
        <v>318</v>
      </c>
      <c r="C79" s="308"/>
      <c r="D79" s="113">
        <v>0.88468104920068291</v>
      </c>
      <c r="E79" s="115">
        <v>798</v>
      </c>
      <c r="F79" s="114">
        <v>838</v>
      </c>
      <c r="G79" s="114">
        <v>859</v>
      </c>
      <c r="H79" s="114">
        <v>760</v>
      </c>
      <c r="I79" s="140">
        <v>816</v>
      </c>
      <c r="J79" s="115">
        <v>-18</v>
      </c>
      <c r="K79" s="116">
        <v>-2.2058823529411766</v>
      </c>
    </row>
    <row r="80" spans="1:11" ht="14.1" customHeight="1" x14ac:dyDescent="0.2">
      <c r="A80" s="306" t="s">
        <v>319</v>
      </c>
      <c r="B80" s="307" t="s">
        <v>320</v>
      </c>
      <c r="C80" s="308"/>
      <c r="D80" s="113">
        <v>3.5475931797521121E-2</v>
      </c>
      <c r="E80" s="115">
        <v>32</v>
      </c>
      <c r="F80" s="114">
        <v>26</v>
      </c>
      <c r="G80" s="114">
        <v>28</v>
      </c>
      <c r="H80" s="114">
        <v>28</v>
      </c>
      <c r="I80" s="140">
        <v>30</v>
      </c>
      <c r="J80" s="115">
        <v>2</v>
      </c>
      <c r="K80" s="116">
        <v>6.666666666666667</v>
      </c>
    </row>
    <row r="81" spans="1:11" ht="14.1" customHeight="1" x14ac:dyDescent="0.2">
      <c r="A81" s="310" t="s">
        <v>321</v>
      </c>
      <c r="B81" s="311" t="s">
        <v>334</v>
      </c>
      <c r="C81" s="312"/>
      <c r="D81" s="125">
        <v>3.9123301035453761</v>
      </c>
      <c r="E81" s="143">
        <v>3529</v>
      </c>
      <c r="F81" s="144">
        <v>3715</v>
      </c>
      <c r="G81" s="144">
        <v>3692</v>
      </c>
      <c r="H81" s="144">
        <v>3760</v>
      </c>
      <c r="I81" s="145">
        <v>3631</v>
      </c>
      <c r="J81" s="143">
        <v>-102</v>
      </c>
      <c r="K81" s="146">
        <v>-2.8091434866427982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335</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336</v>
      </c>
      <c r="B5" s="623"/>
      <c r="C5" s="623"/>
      <c r="D5" s="623"/>
      <c r="E5" s="336"/>
      <c r="F5" s="336"/>
      <c r="G5" s="336"/>
      <c r="H5" s="336"/>
      <c r="I5" s="337"/>
      <c r="J5" s="337"/>
      <c r="K5" s="336"/>
      <c r="L5" s="336"/>
    </row>
    <row r="6" spans="1:17" s="553" customFormat="1" ht="35.1" customHeight="1" x14ac:dyDescent="0.25">
      <c r="A6" s="634" t="s">
        <v>521</v>
      </c>
      <c r="B6" s="635"/>
      <c r="C6" s="635"/>
      <c r="D6" s="635"/>
      <c r="E6" s="635"/>
      <c r="F6" s="635"/>
      <c r="G6" s="635"/>
      <c r="H6" s="635"/>
      <c r="I6" s="635"/>
      <c r="J6" s="635"/>
      <c r="K6" s="635"/>
      <c r="L6" s="635"/>
    </row>
    <row r="7" spans="1:17" s="91" customFormat="1" ht="12" customHeight="1" x14ac:dyDescent="0.2">
      <c r="A7" s="624" t="s">
        <v>337</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336</v>
      </c>
      <c r="G8" s="630" t="s">
        <v>338</v>
      </c>
      <c r="H8" s="630" t="s">
        <v>339</v>
      </c>
      <c r="I8" s="630" t="s">
        <v>340</v>
      </c>
      <c r="J8" s="630" t="s">
        <v>341</v>
      </c>
      <c r="K8" s="632" t="s">
        <v>342</v>
      </c>
      <c r="L8" s="633"/>
    </row>
    <row r="9" spans="1:17" ht="12" customHeight="1" x14ac:dyDescent="0.2">
      <c r="A9" s="624"/>
      <c r="B9" s="624"/>
      <c r="C9" s="624"/>
      <c r="D9" s="624"/>
      <c r="E9" s="624"/>
      <c r="F9" s="631"/>
      <c r="G9" s="631"/>
      <c r="H9" s="631"/>
      <c r="I9" s="631"/>
      <c r="J9" s="631"/>
      <c r="K9" s="338" t="s">
        <v>102</v>
      </c>
      <c r="L9" s="339" t="s">
        <v>343</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344</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27727</v>
      </c>
      <c r="G12" s="535">
        <v>25149</v>
      </c>
      <c r="H12" s="535">
        <v>36415</v>
      </c>
      <c r="I12" s="535">
        <v>26940</v>
      </c>
      <c r="J12" s="536">
        <v>29785</v>
      </c>
      <c r="K12" s="537">
        <v>-2058</v>
      </c>
      <c r="L12" s="348">
        <v>-6.9095182138660398</v>
      </c>
    </row>
    <row r="13" spans="1:17" s="110" customFormat="1" ht="15" customHeight="1" x14ac:dyDescent="0.2">
      <c r="A13" s="349" t="s">
        <v>345</v>
      </c>
      <c r="B13" s="350" t="s">
        <v>346</v>
      </c>
      <c r="C13" s="346"/>
      <c r="D13" s="346"/>
      <c r="E13" s="347"/>
      <c r="F13" s="535">
        <v>15579</v>
      </c>
      <c r="G13" s="535">
        <v>13216</v>
      </c>
      <c r="H13" s="535">
        <v>20250</v>
      </c>
      <c r="I13" s="535">
        <v>15596</v>
      </c>
      <c r="J13" s="536">
        <v>17348</v>
      </c>
      <c r="K13" s="537">
        <v>-1769</v>
      </c>
      <c r="L13" s="348">
        <v>-10.197140880793174</v>
      </c>
    </row>
    <row r="14" spans="1:17" s="110" customFormat="1" ht="22.5" customHeight="1" x14ac:dyDescent="0.2">
      <c r="A14" s="349"/>
      <c r="B14" s="350" t="s">
        <v>347</v>
      </c>
      <c r="C14" s="346"/>
      <c r="D14" s="346"/>
      <c r="E14" s="347"/>
      <c r="F14" s="535">
        <v>12148</v>
      </c>
      <c r="G14" s="535">
        <v>11933</v>
      </c>
      <c r="H14" s="535">
        <v>16165</v>
      </c>
      <c r="I14" s="535">
        <v>11344</v>
      </c>
      <c r="J14" s="536">
        <v>12437</v>
      </c>
      <c r="K14" s="537">
        <v>-289</v>
      </c>
      <c r="L14" s="348">
        <v>-2.3237115059901905</v>
      </c>
    </row>
    <row r="15" spans="1:17" s="110" customFormat="1" ht="15" customHeight="1" x14ac:dyDescent="0.2">
      <c r="A15" s="349" t="s">
        <v>348</v>
      </c>
      <c r="B15" s="350" t="s">
        <v>108</v>
      </c>
      <c r="C15" s="346"/>
      <c r="D15" s="346"/>
      <c r="E15" s="347"/>
      <c r="F15" s="535">
        <v>6022</v>
      </c>
      <c r="G15" s="535">
        <v>6690</v>
      </c>
      <c r="H15" s="535">
        <v>14216</v>
      </c>
      <c r="I15" s="535">
        <v>6715</v>
      </c>
      <c r="J15" s="536">
        <v>6805</v>
      </c>
      <c r="K15" s="537">
        <v>-783</v>
      </c>
      <c r="L15" s="348">
        <v>-11.506245407788391</v>
      </c>
    </row>
    <row r="16" spans="1:17" s="110" customFormat="1" ht="15" customHeight="1" x14ac:dyDescent="0.2">
      <c r="A16" s="349"/>
      <c r="B16" s="350" t="s">
        <v>109</v>
      </c>
      <c r="C16" s="346"/>
      <c r="D16" s="346"/>
      <c r="E16" s="347"/>
      <c r="F16" s="535">
        <v>18541</v>
      </c>
      <c r="G16" s="535">
        <v>15898</v>
      </c>
      <c r="H16" s="535">
        <v>19290</v>
      </c>
      <c r="I16" s="535">
        <v>17426</v>
      </c>
      <c r="J16" s="536">
        <v>19868</v>
      </c>
      <c r="K16" s="537">
        <v>-1327</v>
      </c>
      <c r="L16" s="348">
        <v>-6.6790819408093416</v>
      </c>
    </row>
    <row r="17" spans="1:12" s="110" customFormat="1" ht="15" customHeight="1" x14ac:dyDescent="0.2">
      <c r="A17" s="349"/>
      <c r="B17" s="350" t="s">
        <v>110</v>
      </c>
      <c r="C17" s="346"/>
      <c r="D17" s="346"/>
      <c r="E17" s="347"/>
      <c r="F17" s="535">
        <v>2767</v>
      </c>
      <c r="G17" s="535">
        <v>2235</v>
      </c>
      <c r="H17" s="535">
        <v>2593</v>
      </c>
      <c r="I17" s="535">
        <v>2473</v>
      </c>
      <c r="J17" s="536">
        <v>2745</v>
      </c>
      <c r="K17" s="537">
        <v>22</v>
      </c>
      <c r="L17" s="348">
        <v>0.80145719489981782</v>
      </c>
    </row>
    <row r="18" spans="1:12" s="110" customFormat="1" ht="15" customHeight="1" x14ac:dyDescent="0.2">
      <c r="A18" s="349"/>
      <c r="B18" s="350" t="s">
        <v>111</v>
      </c>
      <c r="C18" s="346"/>
      <c r="D18" s="346"/>
      <c r="E18" s="347"/>
      <c r="F18" s="535">
        <v>397</v>
      </c>
      <c r="G18" s="535">
        <v>326</v>
      </c>
      <c r="H18" s="535">
        <v>316</v>
      </c>
      <c r="I18" s="535">
        <v>326</v>
      </c>
      <c r="J18" s="536">
        <v>367</v>
      </c>
      <c r="K18" s="537">
        <v>30</v>
      </c>
      <c r="L18" s="348">
        <v>8.1743869209809272</v>
      </c>
    </row>
    <row r="19" spans="1:12" s="110" customFormat="1" ht="15" customHeight="1" x14ac:dyDescent="0.2">
      <c r="A19" s="118" t="s">
        <v>113</v>
      </c>
      <c r="B19" s="119" t="s">
        <v>181</v>
      </c>
      <c r="C19" s="346"/>
      <c r="D19" s="346"/>
      <c r="E19" s="347"/>
      <c r="F19" s="535">
        <v>18794</v>
      </c>
      <c r="G19" s="535">
        <v>16557</v>
      </c>
      <c r="H19" s="535">
        <v>26277</v>
      </c>
      <c r="I19" s="535">
        <v>17785</v>
      </c>
      <c r="J19" s="536">
        <v>20220</v>
      </c>
      <c r="K19" s="537">
        <v>-1426</v>
      </c>
      <c r="L19" s="348">
        <v>-7.0524233432245298</v>
      </c>
    </row>
    <row r="20" spans="1:12" s="110" customFormat="1" ht="15" customHeight="1" x14ac:dyDescent="0.2">
      <c r="A20" s="118"/>
      <c r="B20" s="119" t="s">
        <v>182</v>
      </c>
      <c r="C20" s="346"/>
      <c r="D20" s="346"/>
      <c r="E20" s="347"/>
      <c r="F20" s="535">
        <v>8933</v>
      </c>
      <c r="G20" s="535">
        <v>8592</v>
      </c>
      <c r="H20" s="535">
        <v>10138</v>
      </c>
      <c r="I20" s="535">
        <v>9155</v>
      </c>
      <c r="J20" s="536">
        <v>9565</v>
      </c>
      <c r="K20" s="537">
        <v>-632</v>
      </c>
      <c r="L20" s="348">
        <v>-6.6074228959749082</v>
      </c>
    </row>
    <row r="21" spans="1:12" s="110" customFormat="1" ht="15" customHeight="1" x14ac:dyDescent="0.2">
      <c r="A21" s="118" t="s">
        <v>113</v>
      </c>
      <c r="B21" s="119" t="s">
        <v>116</v>
      </c>
      <c r="C21" s="346"/>
      <c r="D21" s="346"/>
      <c r="E21" s="347"/>
      <c r="F21" s="535">
        <v>19320</v>
      </c>
      <c r="G21" s="535">
        <v>17261</v>
      </c>
      <c r="H21" s="535">
        <v>26981</v>
      </c>
      <c r="I21" s="535">
        <v>18820</v>
      </c>
      <c r="J21" s="536">
        <v>21208</v>
      </c>
      <c r="K21" s="537">
        <v>-1888</v>
      </c>
      <c r="L21" s="348">
        <v>-8.9023010184835911</v>
      </c>
    </row>
    <row r="22" spans="1:12" s="110" customFormat="1" ht="15" customHeight="1" x14ac:dyDescent="0.2">
      <c r="A22" s="118"/>
      <c r="B22" s="119" t="s">
        <v>117</v>
      </c>
      <c r="C22" s="346"/>
      <c r="D22" s="346"/>
      <c r="E22" s="347"/>
      <c r="F22" s="535">
        <v>8393</v>
      </c>
      <c r="G22" s="535">
        <v>7872</v>
      </c>
      <c r="H22" s="535">
        <v>9406</v>
      </c>
      <c r="I22" s="535">
        <v>8105</v>
      </c>
      <c r="J22" s="536">
        <v>8567</v>
      </c>
      <c r="K22" s="537">
        <v>-174</v>
      </c>
      <c r="L22" s="348">
        <v>-2.0310493755106807</v>
      </c>
    </row>
    <row r="23" spans="1:12" s="110" customFormat="1" ht="15" customHeight="1" x14ac:dyDescent="0.2">
      <c r="A23" s="351" t="s">
        <v>348</v>
      </c>
      <c r="B23" s="352" t="s">
        <v>193</v>
      </c>
      <c r="C23" s="353"/>
      <c r="D23" s="353"/>
      <c r="E23" s="354"/>
      <c r="F23" s="538">
        <v>638</v>
      </c>
      <c r="G23" s="538">
        <v>2172</v>
      </c>
      <c r="H23" s="538">
        <v>6949</v>
      </c>
      <c r="I23" s="538">
        <v>661</v>
      </c>
      <c r="J23" s="539">
        <v>837</v>
      </c>
      <c r="K23" s="540">
        <v>-199</v>
      </c>
      <c r="L23" s="355">
        <v>-23.775388291517324</v>
      </c>
    </row>
    <row r="24" spans="1:12" s="110" customFormat="1" ht="15" customHeight="1" x14ac:dyDescent="0.2">
      <c r="A24" s="639" t="s">
        <v>349</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41</v>
      </c>
      <c r="G25" s="541">
        <v>44.5</v>
      </c>
      <c r="H25" s="541">
        <v>45.2</v>
      </c>
      <c r="I25" s="541">
        <v>42.6</v>
      </c>
      <c r="J25" s="541">
        <v>40.6</v>
      </c>
      <c r="K25" s="542" t="s">
        <v>350</v>
      </c>
      <c r="L25" s="363">
        <v>0.39999999999999858</v>
      </c>
    </row>
    <row r="26" spans="1:12" s="110" customFormat="1" ht="15" customHeight="1" x14ac:dyDescent="0.2">
      <c r="A26" s="364" t="s">
        <v>105</v>
      </c>
      <c r="B26" s="365" t="s">
        <v>346</v>
      </c>
      <c r="C26" s="361"/>
      <c r="D26" s="361"/>
      <c r="E26" s="362"/>
      <c r="F26" s="541">
        <v>37.9</v>
      </c>
      <c r="G26" s="541">
        <v>40.299999999999997</v>
      </c>
      <c r="H26" s="541">
        <v>41.7</v>
      </c>
      <c r="I26" s="541">
        <v>40</v>
      </c>
      <c r="J26" s="543">
        <v>38.6</v>
      </c>
      <c r="K26" s="542" t="s">
        <v>350</v>
      </c>
      <c r="L26" s="363">
        <v>-0.70000000000000284</v>
      </c>
    </row>
    <row r="27" spans="1:12" s="110" customFormat="1" ht="15" customHeight="1" x14ac:dyDescent="0.2">
      <c r="A27" s="364"/>
      <c r="B27" s="365" t="s">
        <v>347</v>
      </c>
      <c r="C27" s="361"/>
      <c r="D27" s="361"/>
      <c r="E27" s="362"/>
      <c r="F27" s="541">
        <v>45</v>
      </c>
      <c r="G27" s="541">
        <v>49.4</v>
      </c>
      <c r="H27" s="541">
        <v>49.6</v>
      </c>
      <c r="I27" s="541">
        <v>46.3</v>
      </c>
      <c r="J27" s="541">
        <v>43.6</v>
      </c>
      <c r="K27" s="542" t="s">
        <v>350</v>
      </c>
      <c r="L27" s="363">
        <v>1.3999999999999986</v>
      </c>
    </row>
    <row r="28" spans="1:12" s="110" customFormat="1" ht="15" customHeight="1" x14ac:dyDescent="0.2">
      <c r="A28" s="364" t="s">
        <v>113</v>
      </c>
      <c r="B28" s="365" t="s">
        <v>108</v>
      </c>
      <c r="C28" s="361"/>
      <c r="D28" s="361"/>
      <c r="E28" s="362"/>
      <c r="F28" s="541">
        <v>48</v>
      </c>
      <c r="G28" s="541">
        <v>54.5</v>
      </c>
      <c r="H28" s="541">
        <v>53.5</v>
      </c>
      <c r="I28" s="541">
        <v>52.5</v>
      </c>
      <c r="J28" s="541">
        <v>49.4</v>
      </c>
      <c r="K28" s="542" t="s">
        <v>350</v>
      </c>
      <c r="L28" s="363">
        <v>-1.3999999999999986</v>
      </c>
    </row>
    <row r="29" spans="1:12" s="110" customFormat="1" ht="11.25" x14ac:dyDescent="0.2">
      <c r="A29" s="364"/>
      <c r="B29" s="365" t="s">
        <v>109</v>
      </c>
      <c r="C29" s="361"/>
      <c r="D29" s="361"/>
      <c r="E29" s="362"/>
      <c r="F29" s="541">
        <v>38.9</v>
      </c>
      <c r="G29" s="541">
        <v>42.3</v>
      </c>
      <c r="H29" s="541">
        <v>43</v>
      </c>
      <c r="I29" s="541">
        <v>40.200000000000003</v>
      </c>
      <c r="J29" s="543">
        <v>39</v>
      </c>
      <c r="K29" s="542" t="s">
        <v>350</v>
      </c>
      <c r="L29" s="363">
        <v>-0.10000000000000142</v>
      </c>
    </row>
    <row r="30" spans="1:12" s="110" customFormat="1" ht="15" customHeight="1" x14ac:dyDescent="0.2">
      <c r="A30" s="364"/>
      <c r="B30" s="365" t="s">
        <v>110</v>
      </c>
      <c r="C30" s="361"/>
      <c r="D30" s="361"/>
      <c r="E30" s="362"/>
      <c r="F30" s="541">
        <v>41.1</v>
      </c>
      <c r="G30" s="541">
        <v>38.6</v>
      </c>
      <c r="H30" s="541">
        <v>40</v>
      </c>
      <c r="I30" s="541">
        <v>36.1</v>
      </c>
      <c r="J30" s="541">
        <v>35.200000000000003</v>
      </c>
      <c r="K30" s="542" t="s">
        <v>350</v>
      </c>
      <c r="L30" s="363">
        <v>5.8999999999999986</v>
      </c>
    </row>
    <row r="31" spans="1:12" s="110" customFormat="1" ht="15" customHeight="1" x14ac:dyDescent="0.2">
      <c r="A31" s="364"/>
      <c r="B31" s="365" t="s">
        <v>111</v>
      </c>
      <c r="C31" s="361"/>
      <c r="D31" s="361"/>
      <c r="E31" s="362"/>
      <c r="F31" s="541">
        <v>43.2</v>
      </c>
      <c r="G31" s="541">
        <v>41.4</v>
      </c>
      <c r="H31" s="541">
        <v>41.8</v>
      </c>
      <c r="I31" s="541">
        <v>36.799999999999997</v>
      </c>
      <c r="J31" s="541">
        <v>28.3</v>
      </c>
      <c r="K31" s="542" t="s">
        <v>350</v>
      </c>
      <c r="L31" s="363">
        <v>14.900000000000002</v>
      </c>
    </row>
    <row r="32" spans="1:12" s="110" customFormat="1" ht="15" customHeight="1" x14ac:dyDescent="0.2">
      <c r="A32" s="366" t="s">
        <v>113</v>
      </c>
      <c r="B32" s="367" t="s">
        <v>181</v>
      </c>
      <c r="C32" s="361"/>
      <c r="D32" s="361"/>
      <c r="E32" s="362"/>
      <c r="F32" s="541">
        <v>40.299999999999997</v>
      </c>
      <c r="G32" s="541">
        <v>42.1</v>
      </c>
      <c r="H32" s="541">
        <v>42.8</v>
      </c>
      <c r="I32" s="541">
        <v>40.6</v>
      </c>
      <c r="J32" s="543">
        <v>39.1</v>
      </c>
      <c r="K32" s="542" t="s">
        <v>350</v>
      </c>
      <c r="L32" s="363">
        <v>1.1999999999999957</v>
      </c>
    </row>
    <row r="33" spans="1:12" s="110" customFormat="1" ht="15" customHeight="1" x14ac:dyDescent="0.2">
      <c r="A33" s="366"/>
      <c r="B33" s="367" t="s">
        <v>182</v>
      </c>
      <c r="C33" s="361"/>
      <c r="D33" s="361"/>
      <c r="E33" s="362"/>
      <c r="F33" s="541">
        <v>42.4</v>
      </c>
      <c r="G33" s="541">
        <v>48.4</v>
      </c>
      <c r="H33" s="541">
        <v>49.5</v>
      </c>
      <c r="I33" s="541">
        <v>46.4</v>
      </c>
      <c r="J33" s="541">
        <v>43.8</v>
      </c>
      <c r="K33" s="542" t="s">
        <v>350</v>
      </c>
      <c r="L33" s="363">
        <v>-1.3999999999999986</v>
      </c>
    </row>
    <row r="34" spans="1:12" s="368" customFormat="1" ht="15" customHeight="1" x14ac:dyDescent="0.2">
      <c r="A34" s="366" t="s">
        <v>113</v>
      </c>
      <c r="B34" s="367" t="s">
        <v>116</v>
      </c>
      <c r="C34" s="361"/>
      <c r="D34" s="361"/>
      <c r="E34" s="362"/>
      <c r="F34" s="541">
        <v>35.200000000000003</v>
      </c>
      <c r="G34" s="541">
        <v>39.9</v>
      </c>
      <c r="H34" s="541">
        <v>42.3</v>
      </c>
      <c r="I34" s="541">
        <v>39.299999999999997</v>
      </c>
      <c r="J34" s="541">
        <v>38.1</v>
      </c>
      <c r="K34" s="542" t="s">
        <v>350</v>
      </c>
      <c r="L34" s="363">
        <v>-2.8999999999999986</v>
      </c>
    </row>
    <row r="35" spans="1:12" s="368" customFormat="1" ht="11.25" x14ac:dyDescent="0.2">
      <c r="A35" s="369"/>
      <c r="B35" s="370" t="s">
        <v>117</v>
      </c>
      <c r="C35" s="371"/>
      <c r="D35" s="371"/>
      <c r="E35" s="372"/>
      <c r="F35" s="544">
        <v>54.1</v>
      </c>
      <c r="G35" s="544">
        <v>53.6</v>
      </c>
      <c r="H35" s="544">
        <v>51.8</v>
      </c>
      <c r="I35" s="544">
        <v>50.1</v>
      </c>
      <c r="J35" s="545">
        <v>46.7</v>
      </c>
      <c r="K35" s="546" t="s">
        <v>350</v>
      </c>
      <c r="L35" s="373">
        <v>7.3999999999999986</v>
      </c>
    </row>
    <row r="36" spans="1:12" s="368" customFormat="1" ht="15.95" customHeight="1" x14ac:dyDescent="0.2">
      <c r="A36" s="374" t="s">
        <v>351</v>
      </c>
      <c r="B36" s="375"/>
      <c r="C36" s="376"/>
      <c r="D36" s="375"/>
      <c r="E36" s="377"/>
      <c r="F36" s="547">
        <v>26864</v>
      </c>
      <c r="G36" s="547">
        <v>22544</v>
      </c>
      <c r="H36" s="547">
        <v>27783</v>
      </c>
      <c r="I36" s="547">
        <v>26070</v>
      </c>
      <c r="J36" s="547">
        <v>28682</v>
      </c>
      <c r="K36" s="548">
        <v>-1818</v>
      </c>
      <c r="L36" s="379">
        <v>-6.3384701206331497</v>
      </c>
    </row>
    <row r="37" spans="1:12" s="368" customFormat="1" ht="15.95" customHeight="1" x14ac:dyDescent="0.2">
      <c r="A37" s="380"/>
      <c r="B37" s="381" t="s">
        <v>113</v>
      </c>
      <c r="C37" s="381" t="s">
        <v>352</v>
      </c>
      <c r="D37" s="381"/>
      <c r="E37" s="382"/>
      <c r="F37" s="547">
        <v>11015</v>
      </c>
      <c r="G37" s="547">
        <v>10023</v>
      </c>
      <c r="H37" s="547">
        <v>12555</v>
      </c>
      <c r="I37" s="547">
        <v>11113</v>
      </c>
      <c r="J37" s="547">
        <v>11659</v>
      </c>
      <c r="K37" s="548">
        <v>-644</v>
      </c>
      <c r="L37" s="379">
        <v>-5.5236298138776911</v>
      </c>
    </row>
    <row r="38" spans="1:12" s="368" customFormat="1" ht="15.95" customHeight="1" x14ac:dyDescent="0.2">
      <c r="A38" s="380"/>
      <c r="B38" s="383" t="s">
        <v>105</v>
      </c>
      <c r="C38" s="383" t="s">
        <v>106</v>
      </c>
      <c r="D38" s="384"/>
      <c r="E38" s="382"/>
      <c r="F38" s="547">
        <v>15140</v>
      </c>
      <c r="G38" s="547">
        <v>12195</v>
      </c>
      <c r="H38" s="547">
        <v>15426</v>
      </c>
      <c r="I38" s="547">
        <v>15241</v>
      </c>
      <c r="J38" s="549">
        <v>16852</v>
      </c>
      <c r="K38" s="548">
        <v>-1712</v>
      </c>
      <c r="L38" s="379">
        <v>-10.159031568953241</v>
      </c>
    </row>
    <row r="39" spans="1:12" s="368" customFormat="1" ht="15.95" customHeight="1" x14ac:dyDescent="0.2">
      <c r="A39" s="380"/>
      <c r="B39" s="384"/>
      <c r="C39" s="381" t="s">
        <v>353</v>
      </c>
      <c r="D39" s="384"/>
      <c r="E39" s="382"/>
      <c r="F39" s="547">
        <v>5743</v>
      </c>
      <c r="G39" s="547">
        <v>4913</v>
      </c>
      <c r="H39" s="547">
        <v>6431</v>
      </c>
      <c r="I39" s="547">
        <v>6101</v>
      </c>
      <c r="J39" s="547">
        <v>6506</v>
      </c>
      <c r="K39" s="548">
        <v>-763</v>
      </c>
      <c r="L39" s="379">
        <v>-11.727636028281585</v>
      </c>
    </row>
    <row r="40" spans="1:12" s="368" customFormat="1" ht="15.95" customHeight="1" x14ac:dyDescent="0.2">
      <c r="A40" s="380"/>
      <c r="B40" s="383"/>
      <c r="C40" s="383" t="s">
        <v>107</v>
      </c>
      <c r="D40" s="384"/>
      <c r="E40" s="382"/>
      <c r="F40" s="547">
        <v>11724</v>
      </c>
      <c r="G40" s="547">
        <v>10349</v>
      </c>
      <c r="H40" s="547">
        <v>12357</v>
      </c>
      <c r="I40" s="547">
        <v>10829</v>
      </c>
      <c r="J40" s="547">
        <v>11830</v>
      </c>
      <c r="K40" s="548">
        <v>-106</v>
      </c>
      <c r="L40" s="379">
        <v>-0.8960270498732037</v>
      </c>
    </row>
    <row r="41" spans="1:12" s="368" customFormat="1" ht="24" customHeight="1" x14ac:dyDescent="0.2">
      <c r="A41" s="380"/>
      <c r="B41" s="384"/>
      <c r="C41" s="381" t="s">
        <v>353</v>
      </c>
      <c r="D41" s="384"/>
      <c r="E41" s="382"/>
      <c r="F41" s="547">
        <v>5272</v>
      </c>
      <c r="G41" s="547">
        <v>5110</v>
      </c>
      <c r="H41" s="547">
        <v>6124</v>
      </c>
      <c r="I41" s="547">
        <v>5012</v>
      </c>
      <c r="J41" s="549">
        <v>5153</v>
      </c>
      <c r="K41" s="548">
        <v>119</v>
      </c>
      <c r="L41" s="379">
        <v>2.3093343683291288</v>
      </c>
    </row>
    <row r="42" spans="1:12" s="110" customFormat="1" ht="15" customHeight="1" x14ac:dyDescent="0.2">
      <c r="A42" s="380"/>
      <c r="B42" s="383" t="s">
        <v>113</v>
      </c>
      <c r="C42" s="383" t="s">
        <v>354</v>
      </c>
      <c r="D42" s="384"/>
      <c r="E42" s="382"/>
      <c r="F42" s="547">
        <v>5366</v>
      </c>
      <c r="G42" s="547">
        <v>4762</v>
      </c>
      <c r="H42" s="547">
        <v>6594</v>
      </c>
      <c r="I42" s="547">
        <v>6074</v>
      </c>
      <c r="J42" s="547">
        <v>5920</v>
      </c>
      <c r="K42" s="548">
        <v>-554</v>
      </c>
      <c r="L42" s="379">
        <v>-9.3581081081081088</v>
      </c>
    </row>
    <row r="43" spans="1:12" s="110" customFormat="1" ht="15" customHeight="1" x14ac:dyDescent="0.2">
      <c r="A43" s="380"/>
      <c r="B43" s="384"/>
      <c r="C43" s="381" t="s">
        <v>353</v>
      </c>
      <c r="D43" s="384"/>
      <c r="E43" s="382"/>
      <c r="F43" s="547">
        <v>2578</v>
      </c>
      <c r="G43" s="547">
        <v>2593</v>
      </c>
      <c r="H43" s="547">
        <v>3530</v>
      </c>
      <c r="I43" s="547">
        <v>3187</v>
      </c>
      <c r="J43" s="547">
        <v>2925</v>
      </c>
      <c r="K43" s="548">
        <v>-347</v>
      </c>
      <c r="L43" s="379">
        <v>-11.863247863247864</v>
      </c>
    </row>
    <row r="44" spans="1:12" s="110" customFormat="1" ht="15" customHeight="1" x14ac:dyDescent="0.2">
      <c r="A44" s="380"/>
      <c r="B44" s="383"/>
      <c r="C44" s="365" t="s">
        <v>109</v>
      </c>
      <c r="D44" s="384"/>
      <c r="E44" s="382"/>
      <c r="F44" s="547">
        <v>18339</v>
      </c>
      <c r="G44" s="547">
        <v>15233</v>
      </c>
      <c r="H44" s="547">
        <v>18287</v>
      </c>
      <c r="I44" s="547">
        <v>17204</v>
      </c>
      <c r="J44" s="549">
        <v>19652</v>
      </c>
      <c r="K44" s="548">
        <v>-1313</v>
      </c>
      <c r="L44" s="379">
        <v>-6.6812538164054551</v>
      </c>
    </row>
    <row r="45" spans="1:12" s="110" customFormat="1" ht="15" customHeight="1" x14ac:dyDescent="0.2">
      <c r="A45" s="380"/>
      <c r="B45" s="384"/>
      <c r="C45" s="381" t="s">
        <v>353</v>
      </c>
      <c r="D45" s="384"/>
      <c r="E45" s="382"/>
      <c r="F45" s="547">
        <v>7130</v>
      </c>
      <c r="G45" s="547">
        <v>6437</v>
      </c>
      <c r="H45" s="547">
        <v>7859</v>
      </c>
      <c r="I45" s="547">
        <v>6916</v>
      </c>
      <c r="J45" s="547">
        <v>7665</v>
      </c>
      <c r="K45" s="548">
        <v>-535</v>
      </c>
      <c r="L45" s="379">
        <v>-6.9797782126549253</v>
      </c>
    </row>
    <row r="46" spans="1:12" s="110" customFormat="1" ht="15" customHeight="1" x14ac:dyDescent="0.2">
      <c r="A46" s="380"/>
      <c r="B46" s="383"/>
      <c r="C46" s="365" t="s">
        <v>110</v>
      </c>
      <c r="D46" s="384"/>
      <c r="E46" s="382"/>
      <c r="F46" s="547">
        <v>2763</v>
      </c>
      <c r="G46" s="547">
        <v>2223</v>
      </c>
      <c r="H46" s="547">
        <v>2586</v>
      </c>
      <c r="I46" s="547">
        <v>2466</v>
      </c>
      <c r="J46" s="547">
        <v>2743</v>
      </c>
      <c r="K46" s="548">
        <v>20</v>
      </c>
      <c r="L46" s="379">
        <v>0.72912869121399926</v>
      </c>
    </row>
    <row r="47" spans="1:12" s="110" customFormat="1" ht="15" customHeight="1" x14ac:dyDescent="0.2">
      <c r="A47" s="380"/>
      <c r="B47" s="384"/>
      <c r="C47" s="381" t="s">
        <v>353</v>
      </c>
      <c r="D47" s="384"/>
      <c r="E47" s="382"/>
      <c r="F47" s="547">
        <v>1136</v>
      </c>
      <c r="G47" s="547">
        <v>858</v>
      </c>
      <c r="H47" s="547">
        <v>1034</v>
      </c>
      <c r="I47" s="547">
        <v>890</v>
      </c>
      <c r="J47" s="549">
        <v>965</v>
      </c>
      <c r="K47" s="548">
        <v>171</v>
      </c>
      <c r="L47" s="379">
        <v>17.720207253886009</v>
      </c>
    </row>
    <row r="48" spans="1:12" s="110" customFormat="1" ht="15" customHeight="1" x14ac:dyDescent="0.2">
      <c r="A48" s="380"/>
      <c r="B48" s="384"/>
      <c r="C48" s="365" t="s">
        <v>111</v>
      </c>
      <c r="D48" s="385"/>
      <c r="E48" s="386"/>
      <c r="F48" s="547">
        <v>396</v>
      </c>
      <c r="G48" s="547">
        <v>326</v>
      </c>
      <c r="H48" s="547">
        <v>316</v>
      </c>
      <c r="I48" s="547">
        <v>326</v>
      </c>
      <c r="J48" s="547">
        <v>367</v>
      </c>
      <c r="K48" s="548">
        <v>29</v>
      </c>
      <c r="L48" s="379">
        <v>7.9019073569482288</v>
      </c>
    </row>
    <row r="49" spans="1:12" s="110" customFormat="1" ht="15" customHeight="1" x14ac:dyDescent="0.2">
      <c r="A49" s="380"/>
      <c r="B49" s="384"/>
      <c r="C49" s="381" t="s">
        <v>353</v>
      </c>
      <c r="D49" s="384"/>
      <c r="E49" s="382"/>
      <c r="F49" s="547">
        <v>171</v>
      </c>
      <c r="G49" s="547">
        <v>135</v>
      </c>
      <c r="H49" s="547">
        <v>132</v>
      </c>
      <c r="I49" s="547">
        <v>120</v>
      </c>
      <c r="J49" s="547">
        <v>104</v>
      </c>
      <c r="K49" s="548">
        <v>67</v>
      </c>
      <c r="L49" s="379">
        <v>64.42307692307692</v>
      </c>
    </row>
    <row r="50" spans="1:12" s="110" customFormat="1" ht="15" customHeight="1" x14ac:dyDescent="0.2">
      <c r="A50" s="380"/>
      <c r="B50" s="383" t="s">
        <v>113</v>
      </c>
      <c r="C50" s="381" t="s">
        <v>181</v>
      </c>
      <c r="D50" s="384"/>
      <c r="E50" s="382"/>
      <c r="F50" s="547">
        <v>17990</v>
      </c>
      <c r="G50" s="547">
        <v>14070</v>
      </c>
      <c r="H50" s="547">
        <v>17874</v>
      </c>
      <c r="I50" s="547">
        <v>16969</v>
      </c>
      <c r="J50" s="549">
        <v>19181</v>
      </c>
      <c r="K50" s="548">
        <v>-1191</v>
      </c>
      <c r="L50" s="379">
        <v>-6.2092695896981391</v>
      </c>
    </row>
    <row r="51" spans="1:12" s="110" customFormat="1" ht="15" customHeight="1" x14ac:dyDescent="0.2">
      <c r="A51" s="380"/>
      <c r="B51" s="384"/>
      <c r="C51" s="381" t="s">
        <v>353</v>
      </c>
      <c r="D51" s="384"/>
      <c r="E51" s="382"/>
      <c r="F51" s="547">
        <v>7249</v>
      </c>
      <c r="G51" s="547">
        <v>5922</v>
      </c>
      <c r="H51" s="547">
        <v>7646</v>
      </c>
      <c r="I51" s="547">
        <v>6893</v>
      </c>
      <c r="J51" s="547">
        <v>7500</v>
      </c>
      <c r="K51" s="548">
        <v>-251</v>
      </c>
      <c r="L51" s="379">
        <v>-3.3466666666666667</v>
      </c>
    </row>
    <row r="52" spans="1:12" s="110" customFormat="1" ht="15" customHeight="1" x14ac:dyDescent="0.2">
      <c r="A52" s="380"/>
      <c r="B52" s="383"/>
      <c r="C52" s="381" t="s">
        <v>182</v>
      </c>
      <c r="D52" s="384"/>
      <c r="E52" s="382"/>
      <c r="F52" s="547">
        <v>8874</v>
      </c>
      <c r="G52" s="547">
        <v>8474</v>
      </c>
      <c r="H52" s="547">
        <v>9909</v>
      </c>
      <c r="I52" s="547">
        <v>9101</v>
      </c>
      <c r="J52" s="547">
        <v>9501</v>
      </c>
      <c r="K52" s="548">
        <v>-627</v>
      </c>
      <c r="L52" s="379">
        <v>-6.5993053362803913</v>
      </c>
    </row>
    <row r="53" spans="1:12" s="269" customFormat="1" ht="11.25" customHeight="1" x14ac:dyDescent="0.2">
      <c r="A53" s="380"/>
      <c r="B53" s="384"/>
      <c r="C53" s="381" t="s">
        <v>353</v>
      </c>
      <c r="D53" s="384"/>
      <c r="E53" s="382"/>
      <c r="F53" s="547">
        <v>3766</v>
      </c>
      <c r="G53" s="547">
        <v>4101</v>
      </c>
      <c r="H53" s="547">
        <v>4909</v>
      </c>
      <c r="I53" s="547">
        <v>4220</v>
      </c>
      <c r="J53" s="549">
        <v>4159</v>
      </c>
      <c r="K53" s="548">
        <v>-393</v>
      </c>
      <c r="L53" s="379">
        <v>-9.4493868718441938</v>
      </c>
    </row>
    <row r="54" spans="1:12" s="151" customFormat="1" ht="12.75" customHeight="1" x14ac:dyDescent="0.2">
      <c r="A54" s="380"/>
      <c r="B54" s="383" t="s">
        <v>113</v>
      </c>
      <c r="C54" s="383" t="s">
        <v>116</v>
      </c>
      <c r="D54" s="384"/>
      <c r="E54" s="382"/>
      <c r="F54" s="547">
        <v>18586</v>
      </c>
      <c r="G54" s="547">
        <v>15016</v>
      </c>
      <c r="H54" s="547">
        <v>19219</v>
      </c>
      <c r="I54" s="547">
        <v>18080</v>
      </c>
      <c r="J54" s="547">
        <v>20240</v>
      </c>
      <c r="K54" s="548">
        <v>-1654</v>
      </c>
      <c r="L54" s="379">
        <v>-8.1719367588932812</v>
      </c>
    </row>
    <row r="55" spans="1:12" ht="11.25" x14ac:dyDescent="0.2">
      <c r="A55" s="380"/>
      <c r="B55" s="384"/>
      <c r="C55" s="381" t="s">
        <v>353</v>
      </c>
      <c r="D55" s="384"/>
      <c r="E55" s="382"/>
      <c r="F55" s="547">
        <v>6538</v>
      </c>
      <c r="G55" s="547">
        <v>5994</v>
      </c>
      <c r="H55" s="547">
        <v>8126</v>
      </c>
      <c r="I55" s="547">
        <v>7110</v>
      </c>
      <c r="J55" s="547">
        <v>7719</v>
      </c>
      <c r="K55" s="548">
        <v>-1181</v>
      </c>
      <c r="L55" s="379">
        <v>-15.299909314678066</v>
      </c>
    </row>
    <row r="56" spans="1:12" ht="14.25" customHeight="1" x14ac:dyDescent="0.2">
      <c r="A56" s="380"/>
      <c r="B56" s="384"/>
      <c r="C56" s="383" t="s">
        <v>117</v>
      </c>
      <c r="D56" s="384"/>
      <c r="E56" s="382"/>
      <c r="F56" s="547">
        <v>8265</v>
      </c>
      <c r="G56" s="547">
        <v>7513</v>
      </c>
      <c r="H56" s="547">
        <v>8543</v>
      </c>
      <c r="I56" s="547">
        <v>7975</v>
      </c>
      <c r="J56" s="547">
        <v>8432</v>
      </c>
      <c r="K56" s="548">
        <v>-167</v>
      </c>
      <c r="L56" s="379">
        <v>-1.980550284629981</v>
      </c>
    </row>
    <row r="57" spans="1:12" ht="18.75" customHeight="1" x14ac:dyDescent="0.2">
      <c r="A57" s="387"/>
      <c r="B57" s="388"/>
      <c r="C57" s="389" t="s">
        <v>353</v>
      </c>
      <c r="D57" s="388"/>
      <c r="E57" s="390"/>
      <c r="F57" s="550">
        <v>4471</v>
      </c>
      <c r="G57" s="551">
        <v>4026</v>
      </c>
      <c r="H57" s="551">
        <v>4424</v>
      </c>
      <c r="I57" s="551">
        <v>3998</v>
      </c>
      <c r="J57" s="551">
        <v>3936</v>
      </c>
      <c r="K57" s="552">
        <f t="shared" ref="K57" si="0">IF(OR(F57=".",J57=".")=TRUE,".",IF(OR(F57="*",J57="*")=TRUE,"*",IF(AND(F57="-",J57="-")=TRUE,"-",IF(AND(ISNUMBER(J57),ISNUMBER(F57))=TRUE,IF(F57-J57=0,0,F57-J57),IF(ISNUMBER(F57)=TRUE,F57,-J57)))))</f>
        <v>535</v>
      </c>
      <c r="L57" s="391">
        <f t="shared" ref="L57" si="1">IF(K57 =".",".",IF(K57 ="*","*",IF(K57="-","-",IF(K57=0,0,IF(OR(J57="-",J57=".",F57="-",F57=".")=TRUE,"X",IF(J57=0,"0,0",IF(ABS(K57*100/J57)&gt;250,".X",(K57*100/J57))))))))</f>
        <v>13.592479674796747</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355</v>
      </c>
      <c r="B59" s="643"/>
      <c r="C59" s="643"/>
      <c r="D59" s="642"/>
      <c r="E59" s="643"/>
      <c r="F59" s="643"/>
      <c r="G59" s="643"/>
      <c r="H59" s="643"/>
      <c r="I59" s="643"/>
      <c r="J59" s="643"/>
      <c r="K59" s="643"/>
      <c r="L59" s="643"/>
    </row>
    <row r="60" spans="1:12" ht="11.25" customHeight="1" x14ac:dyDescent="0.2">
      <c r="A60" s="644" t="s">
        <v>356</v>
      </c>
      <c r="B60" s="645"/>
      <c r="C60" s="645"/>
      <c r="D60" s="645"/>
      <c r="E60" s="645"/>
      <c r="F60" s="645"/>
      <c r="G60" s="645"/>
      <c r="H60" s="645"/>
      <c r="I60" s="645"/>
      <c r="J60" s="645"/>
      <c r="K60" s="645"/>
      <c r="L60" s="645"/>
    </row>
    <row r="61" spans="1:12" ht="12.75" customHeight="1" x14ac:dyDescent="0.2">
      <c r="A61" s="646" t="s">
        <v>357</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555" customFormat="1" ht="35.1" customHeight="1" x14ac:dyDescent="0.25">
      <c r="A6" s="634" t="s">
        <v>521</v>
      </c>
      <c r="B6" s="634"/>
      <c r="C6" s="634"/>
      <c r="D6" s="634"/>
      <c r="E6" s="634"/>
      <c r="F6" s="634"/>
      <c r="G6" s="634"/>
      <c r="H6" s="634"/>
      <c r="I6" s="634"/>
      <c r="J6" s="634"/>
      <c r="K6" s="554"/>
      <c r="L6" s="554"/>
    </row>
    <row r="7" spans="1:15" s="91" customFormat="1" ht="24.95" customHeight="1" x14ac:dyDescent="0.2">
      <c r="A7" s="588" t="s">
        <v>213</v>
      </c>
      <c r="B7" s="589"/>
      <c r="C7" s="582" t="s">
        <v>94</v>
      </c>
      <c r="D7" s="648" t="s">
        <v>359</v>
      </c>
      <c r="E7" s="649"/>
      <c r="F7" s="649"/>
      <c r="G7" s="649"/>
      <c r="H7" s="650"/>
      <c r="I7" s="651" t="s">
        <v>360</v>
      </c>
      <c r="J7" s="652"/>
      <c r="K7" s="96"/>
      <c r="L7" s="96"/>
      <c r="M7" s="96"/>
      <c r="N7" s="96"/>
      <c r="O7" s="96"/>
    </row>
    <row r="8" spans="1:15" ht="21.75" customHeight="1" x14ac:dyDescent="0.2">
      <c r="A8" s="616"/>
      <c r="B8" s="617"/>
      <c r="C8" s="583"/>
      <c r="D8" s="592" t="s">
        <v>336</v>
      </c>
      <c r="E8" s="592" t="s">
        <v>338</v>
      </c>
      <c r="F8" s="592" t="s">
        <v>339</v>
      </c>
      <c r="G8" s="592" t="s">
        <v>340</v>
      </c>
      <c r="H8" s="592" t="s">
        <v>341</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27727</v>
      </c>
      <c r="E11" s="114">
        <v>25149</v>
      </c>
      <c r="F11" s="114">
        <v>36415</v>
      </c>
      <c r="G11" s="114">
        <v>26940</v>
      </c>
      <c r="H11" s="140">
        <v>29785</v>
      </c>
      <c r="I11" s="115">
        <v>-2058</v>
      </c>
      <c r="J11" s="116">
        <v>-6.9095182138660398</v>
      </c>
    </row>
    <row r="12" spans="1:15" s="110" customFormat="1" ht="24.95" customHeight="1" x14ac:dyDescent="0.2">
      <c r="A12" s="193" t="s">
        <v>132</v>
      </c>
      <c r="B12" s="194" t="s">
        <v>133</v>
      </c>
      <c r="C12" s="113">
        <v>0.54098892775994523</v>
      </c>
      <c r="D12" s="115">
        <v>150</v>
      </c>
      <c r="E12" s="114">
        <v>61</v>
      </c>
      <c r="F12" s="114">
        <v>150</v>
      </c>
      <c r="G12" s="114">
        <v>104</v>
      </c>
      <c r="H12" s="140">
        <v>152</v>
      </c>
      <c r="I12" s="115">
        <v>-2</v>
      </c>
      <c r="J12" s="116">
        <v>-1.3157894736842106</v>
      </c>
    </row>
    <row r="13" spans="1:15" s="110" customFormat="1" ht="24.95" customHeight="1" x14ac:dyDescent="0.2">
      <c r="A13" s="193" t="s">
        <v>134</v>
      </c>
      <c r="B13" s="199" t="s">
        <v>214</v>
      </c>
      <c r="C13" s="113">
        <v>0.9809932556713673</v>
      </c>
      <c r="D13" s="115">
        <v>272</v>
      </c>
      <c r="E13" s="114">
        <v>157</v>
      </c>
      <c r="F13" s="114">
        <v>348</v>
      </c>
      <c r="G13" s="114">
        <v>241</v>
      </c>
      <c r="H13" s="140">
        <v>259</v>
      </c>
      <c r="I13" s="115">
        <v>13</v>
      </c>
      <c r="J13" s="116">
        <v>5.019305019305019</v>
      </c>
    </row>
    <row r="14" spans="1:15" s="287" customFormat="1" ht="24.95" customHeight="1" x14ac:dyDescent="0.2">
      <c r="A14" s="193" t="s">
        <v>215</v>
      </c>
      <c r="B14" s="199" t="s">
        <v>137</v>
      </c>
      <c r="C14" s="113">
        <v>9.9614094564864573</v>
      </c>
      <c r="D14" s="115">
        <v>2762</v>
      </c>
      <c r="E14" s="114">
        <v>3104</v>
      </c>
      <c r="F14" s="114">
        <v>4422</v>
      </c>
      <c r="G14" s="114">
        <v>3034</v>
      </c>
      <c r="H14" s="140">
        <v>3610</v>
      </c>
      <c r="I14" s="115">
        <v>-848</v>
      </c>
      <c r="J14" s="116">
        <v>-23.490304709141274</v>
      </c>
      <c r="K14" s="110"/>
      <c r="L14" s="110"/>
      <c r="M14" s="110"/>
      <c r="N14" s="110"/>
      <c r="O14" s="110"/>
    </row>
    <row r="15" spans="1:15" s="110" customFormat="1" ht="24.95" customHeight="1" x14ac:dyDescent="0.2">
      <c r="A15" s="193" t="s">
        <v>216</v>
      </c>
      <c r="B15" s="199" t="s">
        <v>217</v>
      </c>
      <c r="C15" s="113">
        <v>2.8960940599415732</v>
      </c>
      <c r="D15" s="115">
        <v>803</v>
      </c>
      <c r="E15" s="114">
        <v>652</v>
      </c>
      <c r="F15" s="114">
        <v>1000</v>
      </c>
      <c r="G15" s="114">
        <v>979</v>
      </c>
      <c r="H15" s="140">
        <v>892</v>
      </c>
      <c r="I15" s="115">
        <v>-89</v>
      </c>
      <c r="J15" s="116">
        <v>-9.9775784753363226</v>
      </c>
    </row>
    <row r="16" spans="1:15" s="287" customFormat="1" ht="24.95" customHeight="1" x14ac:dyDescent="0.2">
      <c r="A16" s="193" t="s">
        <v>218</v>
      </c>
      <c r="B16" s="199" t="s">
        <v>141</v>
      </c>
      <c r="C16" s="113">
        <v>5.9292386482489992</v>
      </c>
      <c r="D16" s="115">
        <v>1644</v>
      </c>
      <c r="E16" s="114">
        <v>2256</v>
      </c>
      <c r="F16" s="114">
        <v>2973</v>
      </c>
      <c r="G16" s="114">
        <v>1740</v>
      </c>
      <c r="H16" s="140">
        <v>2341</v>
      </c>
      <c r="I16" s="115">
        <v>-697</v>
      </c>
      <c r="J16" s="116">
        <v>-29.773601025202904</v>
      </c>
      <c r="K16" s="110"/>
      <c r="L16" s="110"/>
      <c r="M16" s="110"/>
      <c r="N16" s="110"/>
      <c r="O16" s="110"/>
    </row>
    <row r="17" spans="1:15" s="110" customFormat="1" ht="24.95" customHeight="1" x14ac:dyDescent="0.2">
      <c r="A17" s="193" t="s">
        <v>142</v>
      </c>
      <c r="B17" s="199" t="s">
        <v>220</v>
      </c>
      <c r="C17" s="113">
        <v>1.1360767482958849</v>
      </c>
      <c r="D17" s="115">
        <v>315</v>
      </c>
      <c r="E17" s="114">
        <v>196</v>
      </c>
      <c r="F17" s="114">
        <v>449</v>
      </c>
      <c r="G17" s="114">
        <v>315</v>
      </c>
      <c r="H17" s="140">
        <v>377</v>
      </c>
      <c r="I17" s="115">
        <v>-62</v>
      </c>
      <c r="J17" s="116">
        <v>-16.445623342175065</v>
      </c>
    </row>
    <row r="18" spans="1:15" s="287" customFormat="1" ht="24.95" customHeight="1" x14ac:dyDescent="0.2">
      <c r="A18" s="201" t="s">
        <v>144</v>
      </c>
      <c r="B18" s="202" t="s">
        <v>145</v>
      </c>
      <c r="C18" s="113">
        <v>7.2492516319832658</v>
      </c>
      <c r="D18" s="115">
        <v>2010</v>
      </c>
      <c r="E18" s="114">
        <v>1070</v>
      </c>
      <c r="F18" s="114">
        <v>2536</v>
      </c>
      <c r="G18" s="114">
        <v>1843</v>
      </c>
      <c r="H18" s="140">
        <v>1955</v>
      </c>
      <c r="I18" s="115">
        <v>55</v>
      </c>
      <c r="J18" s="116">
        <v>2.8132992327365729</v>
      </c>
      <c r="K18" s="110"/>
      <c r="L18" s="110"/>
      <c r="M18" s="110"/>
      <c r="N18" s="110"/>
      <c r="O18" s="110"/>
    </row>
    <row r="19" spans="1:15" s="110" customFormat="1" ht="24.95" customHeight="1" x14ac:dyDescent="0.2">
      <c r="A19" s="193" t="s">
        <v>146</v>
      </c>
      <c r="B19" s="199" t="s">
        <v>147</v>
      </c>
      <c r="C19" s="113">
        <v>14.184729685865763</v>
      </c>
      <c r="D19" s="115">
        <v>3933</v>
      </c>
      <c r="E19" s="114">
        <v>3299</v>
      </c>
      <c r="F19" s="114">
        <v>5097</v>
      </c>
      <c r="G19" s="114">
        <v>3786</v>
      </c>
      <c r="H19" s="140">
        <v>4360</v>
      </c>
      <c r="I19" s="115">
        <v>-427</v>
      </c>
      <c r="J19" s="116">
        <v>-9.7935779816513762</v>
      </c>
    </row>
    <row r="20" spans="1:15" s="287" customFormat="1" ht="24.95" customHeight="1" x14ac:dyDescent="0.2">
      <c r="A20" s="193" t="s">
        <v>148</v>
      </c>
      <c r="B20" s="199" t="s">
        <v>149</v>
      </c>
      <c r="C20" s="113">
        <v>4.96988494968803</v>
      </c>
      <c r="D20" s="115">
        <v>1378</v>
      </c>
      <c r="E20" s="114">
        <v>1203</v>
      </c>
      <c r="F20" s="114">
        <v>1854</v>
      </c>
      <c r="G20" s="114">
        <v>1403</v>
      </c>
      <c r="H20" s="140">
        <v>1548</v>
      </c>
      <c r="I20" s="115">
        <v>-170</v>
      </c>
      <c r="J20" s="116">
        <v>-10.981912144702843</v>
      </c>
      <c r="K20" s="110"/>
      <c r="L20" s="110"/>
      <c r="M20" s="110"/>
      <c r="N20" s="110"/>
      <c r="O20" s="110"/>
    </row>
    <row r="21" spans="1:15" s="110" customFormat="1" ht="24.95" customHeight="1" x14ac:dyDescent="0.2">
      <c r="A21" s="201" t="s">
        <v>150</v>
      </c>
      <c r="B21" s="202" t="s">
        <v>151</v>
      </c>
      <c r="C21" s="113">
        <v>5.6912035200346232</v>
      </c>
      <c r="D21" s="115">
        <v>1578</v>
      </c>
      <c r="E21" s="114">
        <v>1430</v>
      </c>
      <c r="F21" s="114">
        <v>1926</v>
      </c>
      <c r="G21" s="114">
        <v>1840</v>
      </c>
      <c r="H21" s="140">
        <v>1674</v>
      </c>
      <c r="I21" s="115">
        <v>-96</v>
      </c>
      <c r="J21" s="116">
        <v>-5.7347670250896057</v>
      </c>
    </row>
    <row r="22" spans="1:15" s="110" customFormat="1" ht="24.95" customHeight="1" x14ac:dyDescent="0.2">
      <c r="A22" s="201" t="s">
        <v>152</v>
      </c>
      <c r="B22" s="199" t="s">
        <v>153</v>
      </c>
      <c r="C22" s="113">
        <v>2.4777292891405489</v>
      </c>
      <c r="D22" s="115">
        <v>687</v>
      </c>
      <c r="E22" s="114">
        <v>584</v>
      </c>
      <c r="F22" s="114">
        <v>772</v>
      </c>
      <c r="G22" s="114">
        <v>605</v>
      </c>
      <c r="H22" s="140">
        <v>774</v>
      </c>
      <c r="I22" s="115">
        <v>-87</v>
      </c>
      <c r="J22" s="116">
        <v>-11.24031007751938</v>
      </c>
    </row>
    <row r="23" spans="1:15" s="110" customFormat="1" ht="24.95" customHeight="1" x14ac:dyDescent="0.2">
      <c r="A23" s="193" t="s">
        <v>154</v>
      </c>
      <c r="B23" s="199" t="s">
        <v>155</v>
      </c>
      <c r="C23" s="113">
        <v>1.2514877195513399</v>
      </c>
      <c r="D23" s="115">
        <v>347</v>
      </c>
      <c r="E23" s="114">
        <v>213</v>
      </c>
      <c r="F23" s="114">
        <v>921</v>
      </c>
      <c r="G23" s="114">
        <v>266</v>
      </c>
      <c r="H23" s="140">
        <v>400</v>
      </c>
      <c r="I23" s="115">
        <v>-53</v>
      </c>
      <c r="J23" s="116">
        <v>-13.25</v>
      </c>
    </row>
    <row r="24" spans="1:15" s="110" customFormat="1" ht="24.95" customHeight="1" x14ac:dyDescent="0.2">
      <c r="A24" s="193" t="s">
        <v>156</v>
      </c>
      <c r="B24" s="199" t="s">
        <v>221</v>
      </c>
      <c r="C24" s="113">
        <v>6.0157968766905903</v>
      </c>
      <c r="D24" s="115">
        <v>1668</v>
      </c>
      <c r="E24" s="114">
        <v>1222</v>
      </c>
      <c r="F24" s="114">
        <v>1952</v>
      </c>
      <c r="G24" s="114">
        <v>1543</v>
      </c>
      <c r="H24" s="140">
        <v>1713</v>
      </c>
      <c r="I24" s="115">
        <v>-45</v>
      </c>
      <c r="J24" s="116">
        <v>-2.6269702276707529</v>
      </c>
    </row>
    <row r="25" spans="1:15" s="110" customFormat="1" ht="24.95" customHeight="1" x14ac:dyDescent="0.2">
      <c r="A25" s="193" t="s">
        <v>222</v>
      </c>
      <c r="B25" s="204" t="s">
        <v>159</v>
      </c>
      <c r="C25" s="113">
        <v>7.6567966242290906</v>
      </c>
      <c r="D25" s="115">
        <v>2123</v>
      </c>
      <c r="E25" s="114">
        <v>1649</v>
      </c>
      <c r="F25" s="114">
        <v>2057</v>
      </c>
      <c r="G25" s="114">
        <v>1932</v>
      </c>
      <c r="H25" s="140">
        <v>2127</v>
      </c>
      <c r="I25" s="115">
        <v>-4</v>
      </c>
      <c r="J25" s="116">
        <v>-0.18805829807240246</v>
      </c>
    </row>
    <row r="26" spans="1:15" s="110" customFormat="1" ht="24.95" customHeight="1" x14ac:dyDescent="0.2">
      <c r="A26" s="201">
        <v>782.78300000000002</v>
      </c>
      <c r="B26" s="203" t="s">
        <v>160</v>
      </c>
      <c r="C26" s="113">
        <v>14.841129584881163</v>
      </c>
      <c r="D26" s="115">
        <v>4115</v>
      </c>
      <c r="E26" s="114">
        <v>3455</v>
      </c>
      <c r="F26" s="114">
        <v>4486</v>
      </c>
      <c r="G26" s="114">
        <v>4318</v>
      </c>
      <c r="H26" s="140">
        <v>4804</v>
      </c>
      <c r="I26" s="115">
        <v>-689</v>
      </c>
      <c r="J26" s="116">
        <v>-14.342214820982514</v>
      </c>
    </row>
    <row r="27" spans="1:15" s="110" customFormat="1" ht="24.95" customHeight="1" x14ac:dyDescent="0.2">
      <c r="A27" s="193" t="s">
        <v>161</v>
      </c>
      <c r="B27" s="199" t="s">
        <v>162</v>
      </c>
      <c r="C27" s="113">
        <v>2.5678941104338731</v>
      </c>
      <c r="D27" s="115">
        <v>712</v>
      </c>
      <c r="E27" s="114">
        <v>525</v>
      </c>
      <c r="F27" s="114">
        <v>1219</v>
      </c>
      <c r="G27" s="114">
        <v>676</v>
      </c>
      <c r="H27" s="140">
        <v>729</v>
      </c>
      <c r="I27" s="115">
        <v>-17</v>
      </c>
      <c r="J27" s="116">
        <v>-2.3319615912208507</v>
      </c>
    </row>
    <row r="28" spans="1:15" s="110" customFormat="1" ht="24.95" customHeight="1" x14ac:dyDescent="0.2">
      <c r="A28" s="193" t="s">
        <v>163</v>
      </c>
      <c r="B28" s="199" t="s">
        <v>164</v>
      </c>
      <c r="C28" s="113">
        <v>2.5931402603960039</v>
      </c>
      <c r="D28" s="115">
        <v>719</v>
      </c>
      <c r="E28" s="114">
        <v>706</v>
      </c>
      <c r="F28" s="114">
        <v>1749</v>
      </c>
      <c r="G28" s="114">
        <v>714</v>
      </c>
      <c r="H28" s="140">
        <v>835</v>
      </c>
      <c r="I28" s="115">
        <v>-116</v>
      </c>
      <c r="J28" s="116">
        <v>-13.892215568862275</v>
      </c>
    </row>
    <row r="29" spans="1:15" s="110" customFormat="1" ht="24.95" customHeight="1" x14ac:dyDescent="0.2">
      <c r="A29" s="193">
        <v>86</v>
      </c>
      <c r="B29" s="199" t="s">
        <v>165</v>
      </c>
      <c r="C29" s="113">
        <v>6.5315396544884052</v>
      </c>
      <c r="D29" s="115">
        <v>1811</v>
      </c>
      <c r="E29" s="114">
        <v>2377</v>
      </c>
      <c r="F29" s="114">
        <v>2192</v>
      </c>
      <c r="G29" s="114">
        <v>1706</v>
      </c>
      <c r="H29" s="140">
        <v>1933</v>
      </c>
      <c r="I29" s="115">
        <v>-122</v>
      </c>
      <c r="J29" s="116">
        <v>-6.3114330056906365</v>
      </c>
    </row>
    <row r="30" spans="1:15" s="110" customFormat="1" ht="24.95" customHeight="1" x14ac:dyDescent="0.2">
      <c r="A30" s="193">
        <v>87.88</v>
      </c>
      <c r="B30" s="204" t="s">
        <v>166</v>
      </c>
      <c r="C30" s="113">
        <v>6.4882605402676088</v>
      </c>
      <c r="D30" s="115">
        <v>1799</v>
      </c>
      <c r="E30" s="114">
        <v>2638</v>
      </c>
      <c r="F30" s="114">
        <v>3092</v>
      </c>
      <c r="G30" s="114">
        <v>1821</v>
      </c>
      <c r="H30" s="140">
        <v>1865</v>
      </c>
      <c r="I30" s="115">
        <v>-66</v>
      </c>
      <c r="J30" s="116">
        <v>-3.5388739946380698</v>
      </c>
    </row>
    <row r="31" spans="1:15" s="110" customFormat="1" ht="24.95" customHeight="1" x14ac:dyDescent="0.2">
      <c r="A31" s="193" t="s">
        <v>167</v>
      </c>
      <c r="B31" s="199" t="s">
        <v>168</v>
      </c>
      <c r="C31" s="113">
        <v>5.9977639124319255</v>
      </c>
      <c r="D31" s="115">
        <v>1663</v>
      </c>
      <c r="E31" s="114">
        <v>1456</v>
      </c>
      <c r="F31" s="114">
        <v>1642</v>
      </c>
      <c r="G31" s="114">
        <v>1107</v>
      </c>
      <c r="H31" s="140">
        <v>1045</v>
      </c>
      <c r="I31" s="115">
        <v>618</v>
      </c>
      <c r="J31" s="116">
        <v>59.138755980861241</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0.54098892775994523</v>
      </c>
      <c r="D34" s="115">
        <v>150</v>
      </c>
      <c r="E34" s="114">
        <v>61</v>
      </c>
      <c r="F34" s="114">
        <v>150</v>
      </c>
      <c r="G34" s="114">
        <v>104</v>
      </c>
      <c r="H34" s="140">
        <v>152</v>
      </c>
      <c r="I34" s="115">
        <v>-2</v>
      </c>
      <c r="J34" s="116">
        <v>-1.3157894736842106</v>
      </c>
    </row>
    <row r="35" spans="1:10" s="110" customFormat="1" ht="24.95" customHeight="1" x14ac:dyDescent="0.2">
      <c r="A35" s="292" t="s">
        <v>171</v>
      </c>
      <c r="B35" s="293" t="s">
        <v>172</v>
      </c>
      <c r="C35" s="113">
        <v>18.191654344141089</v>
      </c>
      <c r="D35" s="115">
        <v>5044</v>
      </c>
      <c r="E35" s="114">
        <v>4331</v>
      </c>
      <c r="F35" s="114">
        <v>7306</v>
      </c>
      <c r="G35" s="114">
        <v>5118</v>
      </c>
      <c r="H35" s="140">
        <v>5824</v>
      </c>
      <c r="I35" s="115">
        <v>-780</v>
      </c>
      <c r="J35" s="116">
        <v>-13.392857142857142</v>
      </c>
    </row>
    <row r="36" spans="1:10" s="110" customFormat="1" ht="24.95" customHeight="1" x14ac:dyDescent="0.2">
      <c r="A36" s="294" t="s">
        <v>173</v>
      </c>
      <c r="B36" s="295" t="s">
        <v>174</v>
      </c>
      <c r="C36" s="125">
        <v>81.26735672809896</v>
      </c>
      <c r="D36" s="143">
        <v>22533</v>
      </c>
      <c r="E36" s="144">
        <v>20757</v>
      </c>
      <c r="F36" s="144">
        <v>28959</v>
      </c>
      <c r="G36" s="144">
        <v>21717</v>
      </c>
      <c r="H36" s="145">
        <v>23807</v>
      </c>
      <c r="I36" s="143">
        <v>-1274</v>
      </c>
      <c r="J36" s="146">
        <v>-5.3513672449279621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361</v>
      </c>
      <c r="B39" s="656"/>
      <c r="C39" s="656"/>
      <c r="D39" s="656"/>
      <c r="E39" s="656"/>
      <c r="F39" s="656"/>
      <c r="G39" s="656"/>
      <c r="H39" s="656"/>
      <c r="I39" s="656"/>
      <c r="J39" s="656"/>
    </row>
    <row r="40" spans="1:10" ht="31.5" customHeight="1" x14ac:dyDescent="0.2">
      <c r="A40" s="657" t="s">
        <v>362</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35.1" customHeight="1" x14ac:dyDescent="0.2">
      <c r="A6" s="634" t="s">
        <v>521</v>
      </c>
      <c r="B6" s="634"/>
      <c r="C6" s="634"/>
      <c r="D6" s="634"/>
      <c r="E6" s="634"/>
      <c r="F6" s="634"/>
      <c r="G6" s="634"/>
      <c r="H6" s="634"/>
      <c r="I6" s="634"/>
      <c r="J6" s="634"/>
      <c r="K6" s="634"/>
    </row>
    <row r="7" spans="1:15" s="91" customFormat="1" ht="24.95" customHeight="1" x14ac:dyDescent="0.2">
      <c r="A7" s="588" t="s">
        <v>333</v>
      </c>
      <c r="B7" s="577"/>
      <c r="C7" s="577"/>
      <c r="D7" s="582" t="s">
        <v>94</v>
      </c>
      <c r="E7" s="658" t="s">
        <v>364</v>
      </c>
      <c r="F7" s="586"/>
      <c r="G7" s="586"/>
      <c r="H7" s="586"/>
      <c r="I7" s="587"/>
      <c r="J7" s="651" t="s">
        <v>360</v>
      </c>
      <c r="K7" s="652"/>
      <c r="L7" s="96"/>
      <c r="M7" s="96"/>
      <c r="N7" s="96"/>
      <c r="O7" s="96"/>
    </row>
    <row r="8" spans="1:15" ht="21.75" customHeight="1" x14ac:dyDescent="0.2">
      <c r="A8" s="578"/>
      <c r="B8" s="579"/>
      <c r="C8" s="579"/>
      <c r="D8" s="583"/>
      <c r="E8" s="592" t="s">
        <v>336</v>
      </c>
      <c r="F8" s="592" t="s">
        <v>338</v>
      </c>
      <c r="G8" s="592" t="s">
        <v>339</v>
      </c>
      <c r="H8" s="592" t="s">
        <v>340</v>
      </c>
      <c r="I8" s="592" t="s">
        <v>341</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27727</v>
      </c>
      <c r="F11" s="264">
        <v>25149</v>
      </c>
      <c r="G11" s="264">
        <v>36415</v>
      </c>
      <c r="H11" s="264">
        <v>26940</v>
      </c>
      <c r="I11" s="265">
        <v>29785</v>
      </c>
      <c r="J11" s="263">
        <v>-2058</v>
      </c>
      <c r="K11" s="266">
        <v>-6.9095182138660398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30.551448047029972</v>
      </c>
      <c r="E13" s="115">
        <v>8471</v>
      </c>
      <c r="F13" s="114">
        <v>8087</v>
      </c>
      <c r="G13" s="114">
        <v>10731</v>
      </c>
      <c r="H13" s="114">
        <v>9484</v>
      </c>
      <c r="I13" s="140">
        <v>9335</v>
      </c>
      <c r="J13" s="115">
        <v>-864</v>
      </c>
      <c r="K13" s="116">
        <v>-9.2554900910551687</v>
      </c>
    </row>
    <row r="14" spans="1:15" ht="15.95" customHeight="1" x14ac:dyDescent="0.2">
      <c r="A14" s="306" t="s">
        <v>230</v>
      </c>
      <c r="B14" s="307"/>
      <c r="C14" s="308"/>
      <c r="D14" s="113">
        <v>52.2703502001659</v>
      </c>
      <c r="E14" s="115">
        <v>14493</v>
      </c>
      <c r="F14" s="114">
        <v>12831</v>
      </c>
      <c r="G14" s="114">
        <v>20988</v>
      </c>
      <c r="H14" s="114">
        <v>13837</v>
      </c>
      <c r="I14" s="140">
        <v>15793</v>
      </c>
      <c r="J14" s="115">
        <v>-1300</v>
      </c>
      <c r="K14" s="116">
        <v>-8.2314949661242327</v>
      </c>
    </row>
    <row r="15" spans="1:15" ht="15.95" customHeight="1" x14ac:dyDescent="0.2">
      <c r="A15" s="306" t="s">
        <v>231</v>
      </c>
      <c r="B15" s="307"/>
      <c r="C15" s="308"/>
      <c r="D15" s="113">
        <v>8.471886608720741</v>
      </c>
      <c r="E15" s="115">
        <v>2349</v>
      </c>
      <c r="F15" s="114">
        <v>2119</v>
      </c>
      <c r="G15" s="114">
        <v>2105</v>
      </c>
      <c r="H15" s="114">
        <v>1598</v>
      </c>
      <c r="I15" s="140">
        <v>1912</v>
      </c>
      <c r="J15" s="115">
        <v>437</v>
      </c>
      <c r="K15" s="116">
        <v>22.855648535564853</v>
      </c>
    </row>
    <row r="16" spans="1:15" ht="15.95" customHeight="1" x14ac:dyDescent="0.2">
      <c r="A16" s="306" t="s">
        <v>232</v>
      </c>
      <c r="B16" s="307"/>
      <c r="C16" s="308"/>
      <c r="D16" s="113">
        <v>8.4574602373138088</v>
      </c>
      <c r="E16" s="115">
        <v>2345</v>
      </c>
      <c r="F16" s="114">
        <v>2038</v>
      </c>
      <c r="G16" s="114">
        <v>2329</v>
      </c>
      <c r="H16" s="114">
        <v>1948</v>
      </c>
      <c r="I16" s="140">
        <v>2686</v>
      </c>
      <c r="J16" s="115">
        <v>-341</v>
      </c>
      <c r="K16" s="116">
        <v>-12.695457930007446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0.55902189201860997</v>
      </c>
      <c r="E18" s="115">
        <v>155</v>
      </c>
      <c r="F18" s="114">
        <v>62</v>
      </c>
      <c r="G18" s="114">
        <v>196</v>
      </c>
      <c r="H18" s="114">
        <v>131</v>
      </c>
      <c r="I18" s="140">
        <v>141</v>
      </c>
      <c r="J18" s="115">
        <v>14</v>
      </c>
      <c r="K18" s="116">
        <v>9.9290780141843964</v>
      </c>
    </row>
    <row r="19" spans="1:11" ht="14.1" customHeight="1" x14ac:dyDescent="0.2">
      <c r="A19" s="306" t="s">
        <v>235</v>
      </c>
      <c r="B19" s="307" t="s">
        <v>236</v>
      </c>
      <c r="C19" s="308"/>
      <c r="D19" s="113">
        <v>0.23442853536264291</v>
      </c>
      <c r="E19" s="115">
        <v>65</v>
      </c>
      <c r="F19" s="114">
        <v>25</v>
      </c>
      <c r="G19" s="114">
        <v>77</v>
      </c>
      <c r="H19" s="114">
        <v>75</v>
      </c>
      <c r="I19" s="140">
        <v>70</v>
      </c>
      <c r="J19" s="115">
        <v>-5</v>
      </c>
      <c r="K19" s="116">
        <v>-7.1428571428571432</v>
      </c>
    </row>
    <row r="20" spans="1:11" ht="14.1" customHeight="1" x14ac:dyDescent="0.2">
      <c r="A20" s="306">
        <v>12</v>
      </c>
      <c r="B20" s="307" t="s">
        <v>237</v>
      </c>
      <c r="C20" s="308"/>
      <c r="D20" s="113">
        <v>1.0891910412233563</v>
      </c>
      <c r="E20" s="115">
        <v>302</v>
      </c>
      <c r="F20" s="114">
        <v>129</v>
      </c>
      <c r="G20" s="114">
        <v>329</v>
      </c>
      <c r="H20" s="114">
        <v>488</v>
      </c>
      <c r="I20" s="140">
        <v>457</v>
      </c>
      <c r="J20" s="115">
        <v>-155</v>
      </c>
      <c r="K20" s="116">
        <v>-33.91684901531729</v>
      </c>
    </row>
    <row r="21" spans="1:11" ht="14.1" customHeight="1" x14ac:dyDescent="0.2">
      <c r="A21" s="306">
        <v>21</v>
      </c>
      <c r="B21" s="307" t="s">
        <v>238</v>
      </c>
      <c r="C21" s="308"/>
      <c r="D21" s="113">
        <v>0.31377357810076822</v>
      </c>
      <c r="E21" s="115">
        <v>87</v>
      </c>
      <c r="F21" s="114">
        <v>38</v>
      </c>
      <c r="G21" s="114">
        <v>75</v>
      </c>
      <c r="H21" s="114">
        <v>70</v>
      </c>
      <c r="I21" s="140">
        <v>100</v>
      </c>
      <c r="J21" s="115">
        <v>-13</v>
      </c>
      <c r="K21" s="116">
        <v>-13</v>
      </c>
    </row>
    <row r="22" spans="1:11" ht="14.1" customHeight="1" x14ac:dyDescent="0.2">
      <c r="A22" s="306">
        <v>22</v>
      </c>
      <c r="B22" s="307" t="s">
        <v>239</v>
      </c>
      <c r="C22" s="308"/>
      <c r="D22" s="113">
        <v>1.6698524903523642</v>
      </c>
      <c r="E22" s="115">
        <v>463</v>
      </c>
      <c r="F22" s="114">
        <v>344</v>
      </c>
      <c r="G22" s="114">
        <v>664</v>
      </c>
      <c r="H22" s="114">
        <v>578</v>
      </c>
      <c r="I22" s="140">
        <v>632</v>
      </c>
      <c r="J22" s="115">
        <v>-169</v>
      </c>
      <c r="K22" s="116">
        <v>-26.740506329113924</v>
      </c>
    </row>
    <row r="23" spans="1:11" ht="14.1" customHeight="1" x14ac:dyDescent="0.2">
      <c r="A23" s="306">
        <v>23</v>
      </c>
      <c r="B23" s="307" t="s">
        <v>240</v>
      </c>
      <c r="C23" s="308"/>
      <c r="D23" s="113">
        <v>0.33180654235943302</v>
      </c>
      <c r="E23" s="115">
        <v>92</v>
      </c>
      <c r="F23" s="114">
        <v>101</v>
      </c>
      <c r="G23" s="114">
        <v>145</v>
      </c>
      <c r="H23" s="114">
        <v>127</v>
      </c>
      <c r="I23" s="140">
        <v>166</v>
      </c>
      <c r="J23" s="115">
        <v>-74</v>
      </c>
      <c r="K23" s="116">
        <v>-44.578313253012048</v>
      </c>
    </row>
    <row r="24" spans="1:11" ht="14.1" customHeight="1" x14ac:dyDescent="0.2">
      <c r="A24" s="306">
        <v>24</v>
      </c>
      <c r="B24" s="307" t="s">
        <v>241</v>
      </c>
      <c r="C24" s="308"/>
      <c r="D24" s="113">
        <v>6.9282648681790313</v>
      </c>
      <c r="E24" s="115">
        <v>1921</v>
      </c>
      <c r="F24" s="114">
        <v>2044</v>
      </c>
      <c r="G24" s="114">
        <v>2288</v>
      </c>
      <c r="H24" s="114">
        <v>1678</v>
      </c>
      <c r="I24" s="140">
        <v>2356</v>
      </c>
      <c r="J24" s="115">
        <v>-435</v>
      </c>
      <c r="K24" s="116">
        <v>-18.463497453310698</v>
      </c>
    </row>
    <row r="25" spans="1:11" ht="14.1" customHeight="1" x14ac:dyDescent="0.2">
      <c r="A25" s="306">
        <v>25</v>
      </c>
      <c r="B25" s="307" t="s">
        <v>242</v>
      </c>
      <c r="C25" s="308"/>
      <c r="D25" s="113">
        <v>5.3810365347855882</v>
      </c>
      <c r="E25" s="115">
        <v>1492</v>
      </c>
      <c r="F25" s="114">
        <v>999</v>
      </c>
      <c r="G25" s="114">
        <v>1894</v>
      </c>
      <c r="H25" s="114">
        <v>1218</v>
      </c>
      <c r="I25" s="140">
        <v>1450</v>
      </c>
      <c r="J25" s="115">
        <v>42</v>
      </c>
      <c r="K25" s="116">
        <v>2.896551724137931</v>
      </c>
    </row>
    <row r="26" spans="1:11" ht="14.1" customHeight="1" x14ac:dyDescent="0.2">
      <c r="A26" s="306">
        <v>26</v>
      </c>
      <c r="B26" s="307" t="s">
        <v>243</v>
      </c>
      <c r="C26" s="308"/>
      <c r="D26" s="113">
        <v>2.7806830886861182</v>
      </c>
      <c r="E26" s="115">
        <v>771</v>
      </c>
      <c r="F26" s="114">
        <v>471</v>
      </c>
      <c r="G26" s="114">
        <v>1087</v>
      </c>
      <c r="H26" s="114">
        <v>640</v>
      </c>
      <c r="I26" s="140">
        <v>881</v>
      </c>
      <c r="J26" s="115">
        <v>-110</v>
      </c>
      <c r="K26" s="116">
        <v>-12.485811577752553</v>
      </c>
    </row>
    <row r="27" spans="1:11" ht="14.1" customHeight="1" x14ac:dyDescent="0.2">
      <c r="A27" s="306">
        <v>27</v>
      </c>
      <c r="B27" s="307" t="s">
        <v>244</v>
      </c>
      <c r="C27" s="308"/>
      <c r="D27" s="113">
        <v>1.2082086053305443</v>
      </c>
      <c r="E27" s="115">
        <v>335</v>
      </c>
      <c r="F27" s="114">
        <v>280</v>
      </c>
      <c r="G27" s="114">
        <v>358</v>
      </c>
      <c r="H27" s="114">
        <v>306</v>
      </c>
      <c r="I27" s="140">
        <v>340</v>
      </c>
      <c r="J27" s="115">
        <v>-5</v>
      </c>
      <c r="K27" s="116">
        <v>-1.4705882352941178</v>
      </c>
    </row>
    <row r="28" spans="1:11" ht="14.1" customHeight="1" x14ac:dyDescent="0.2">
      <c r="A28" s="306">
        <v>28</v>
      </c>
      <c r="B28" s="307" t="s">
        <v>245</v>
      </c>
      <c r="C28" s="308"/>
      <c r="D28" s="113">
        <v>0.2127889782522451</v>
      </c>
      <c r="E28" s="115">
        <v>59</v>
      </c>
      <c r="F28" s="114">
        <v>48</v>
      </c>
      <c r="G28" s="114">
        <v>77</v>
      </c>
      <c r="H28" s="114">
        <v>101</v>
      </c>
      <c r="I28" s="140">
        <v>84</v>
      </c>
      <c r="J28" s="115">
        <v>-25</v>
      </c>
      <c r="K28" s="116">
        <v>-29.761904761904763</v>
      </c>
    </row>
    <row r="29" spans="1:11" ht="14.1" customHeight="1" x14ac:dyDescent="0.2">
      <c r="A29" s="306">
        <v>29</v>
      </c>
      <c r="B29" s="307" t="s">
        <v>246</v>
      </c>
      <c r="C29" s="308"/>
      <c r="D29" s="113">
        <v>4.501027878962744</v>
      </c>
      <c r="E29" s="115">
        <v>1248</v>
      </c>
      <c r="F29" s="114">
        <v>1243</v>
      </c>
      <c r="G29" s="114">
        <v>1704</v>
      </c>
      <c r="H29" s="114">
        <v>1454</v>
      </c>
      <c r="I29" s="140">
        <v>1493</v>
      </c>
      <c r="J29" s="115">
        <v>-245</v>
      </c>
      <c r="K29" s="116">
        <v>-16.409912926992632</v>
      </c>
    </row>
    <row r="30" spans="1:11" ht="14.1" customHeight="1" x14ac:dyDescent="0.2">
      <c r="A30" s="306" t="s">
        <v>247</v>
      </c>
      <c r="B30" s="307" t="s">
        <v>248</v>
      </c>
      <c r="C30" s="308"/>
      <c r="D30" s="113">
        <v>2.0160854041187291</v>
      </c>
      <c r="E30" s="115">
        <v>559</v>
      </c>
      <c r="F30" s="114">
        <v>603</v>
      </c>
      <c r="G30" s="114">
        <v>845</v>
      </c>
      <c r="H30" s="114">
        <v>673</v>
      </c>
      <c r="I30" s="140">
        <v>768</v>
      </c>
      <c r="J30" s="115">
        <v>-209</v>
      </c>
      <c r="K30" s="116">
        <v>-27.213541666666668</v>
      </c>
    </row>
    <row r="31" spans="1:11" ht="14.1" customHeight="1" x14ac:dyDescent="0.2">
      <c r="A31" s="306" t="s">
        <v>249</v>
      </c>
      <c r="B31" s="307" t="s">
        <v>250</v>
      </c>
      <c r="C31" s="308"/>
      <c r="D31" s="113">
        <v>2.4344501749197534</v>
      </c>
      <c r="E31" s="115">
        <v>675</v>
      </c>
      <c r="F31" s="114">
        <v>637</v>
      </c>
      <c r="G31" s="114">
        <v>855</v>
      </c>
      <c r="H31" s="114">
        <v>775</v>
      </c>
      <c r="I31" s="140">
        <v>720</v>
      </c>
      <c r="J31" s="115">
        <v>-45</v>
      </c>
      <c r="K31" s="116">
        <v>-6.25</v>
      </c>
    </row>
    <row r="32" spans="1:11" ht="14.1" customHeight="1" x14ac:dyDescent="0.2">
      <c r="A32" s="306">
        <v>31</v>
      </c>
      <c r="B32" s="307" t="s">
        <v>251</v>
      </c>
      <c r="C32" s="308"/>
      <c r="D32" s="113">
        <v>0.47607025642875178</v>
      </c>
      <c r="E32" s="115">
        <v>132</v>
      </c>
      <c r="F32" s="114">
        <v>107</v>
      </c>
      <c r="G32" s="114">
        <v>162</v>
      </c>
      <c r="H32" s="114">
        <v>117</v>
      </c>
      <c r="I32" s="140">
        <v>165</v>
      </c>
      <c r="J32" s="115">
        <v>-33</v>
      </c>
      <c r="K32" s="116">
        <v>-20</v>
      </c>
    </row>
    <row r="33" spans="1:11" ht="14.1" customHeight="1" x14ac:dyDescent="0.2">
      <c r="A33" s="306">
        <v>32</v>
      </c>
      <c r="B33" s="307" t="s">
        <v>252</v>
      </c>
      <c r="C33" s="308"/>
      <c r="D33" s="113">
        <v>2.7951094600930499</v>
      </c>
      <c r="E33" s="115">
        <v>775</v>
      </c>
      <c r="F33" s="114">
        <v>457</v>
      </c>
      <c r="G33" s="114">
        <v>1032</v>
      </c>
      <c r="H33" s="114">
        <v>952</v>
      </c>
      <c r="I33" s="140">
        <v>831</v>
      </c>
      <c r="J33" s="115">
        <v>-56</v>
      </c>
      <c r="K33" s="116">
        <v>-6.7388688327316491</v>
      </c>
    </row>
    <row r="34" spans="1:11" ht="14.1" customHeight="1" x14ac:dyDescent="0.2">
      <c r="A34" s="306">
        <v>33</v>
      </c>
      <c r="B34" s="307" t="s">
        <v>253</v>
      </c>
      <c r="C34" s="308"/>
      <c r="D34" s="113">
        <v>1.8213293901251488</v>
      </c>
      <c r="E34" s="115">
        <v>505</v>
      </c>
      <c r="F34" s="114">
        <v>268</v>
      </c>
      <c r="G34" s="114">
        <v>642</v>
      </c>
      <c r="H34" s="114">
        <v>522</v>
      </c>
      <c r="I34" s="140">
        <v>556</v>
      </c>
      <c r="J34" s="115">
        <v>-51</v>
      </c>
      <c r="K34" s="116">
        <v>-9.1726618705035978</v>
      </c>
    </row>
    <row r="35" spans="1:11" ht="14.1" customHeight="1" x14ac:dyDescent="0.2">
      <c r="A35" s="306">
        <v>34</v>
      </c>
      <c r="B35" s="307" t="s">
        <v>254</v>
      </c>
      <c r="C35" s="308"/>
      <c r="D35" s="113">
        <v>2.0918238540051215</v>
      </c>
      <c r="E35" s="115">
        <v>580</v>
      </c>
      <c r="F35" s="114">
        <v>302</v>
      </c>
      <c r="G35" s="114">
        <v>770</v>
      </c>
      <c r="H35" s="114">
        <v>494</v>
      </c>
      <c r="I35" s="140">
        <v>579</v>
      </c>
      <c r="J35" s="115">
        <v>1</v>
      </c>
      <c r="K35" s="116">
        <v>0.17271157167530224</v>
      </c>
    </row>
    <row r="36" spans="1:11" ht="14.1" customHeight="1" x14ac:dyDescent="0.2">
      <c r="A36" s="306">
        <v>41</v>
      </c>
      <c r="B36" s="307" t="s">
        <v>255</v>
      </c>
      <c r="C36" s="308"/>
      <c r="D36" s="113">
        <v>0.92689436289537275</v>
      </c>
      <c r="E36" s="115">
        <v>257</v>
      </c>
      <c r="F36" s="114">
        <v>226</v>
      </c>
      <c r="G36" s="114">
        <v>278</v>
      </c>
      <c r="H36" s="114">
        <v>223</v>
      </c>
      <c r="I36" s="140">
        <v>260</v>
      </c>
      <c r="J36" s="115">
        <v>-3</v>
      </c>
      <c r="K36" s="116">
        <v>-1.1538461538461537</v>
      </c>
    </row>
    <row r="37" spans="1:11" ht="14.1" customHeight="1" x14ac:dyDescent="0.2">
      <c r="A37" s="306">
        <v>42</v>
      </c>
      <c r="B37" s="307" t="s">
        <v>256</v>
      </c>
      <c r="C37" s="308"/>
      <c r="D37" s="113">
        <v>9.7378006996790126E-2</v>
      </c>
      <c r="E37" s="115">
        <v>27</v>
      </c>
      <c r="F37" s="114">
        <v>13</v>
      </c>
      <c r="G37" s="114">
        <v>55</v>
      </c>
      <c r="H37" s="114">
        <v>29</v>
      </c>
      <c r="I37" s="140" t="s">
        <v>514</v>
      </c>
      <c r="J37" s="115" t="s">
        <v>514</v>
      </c>
      <c r="K37" s="116" t="s">
        <v>514</v>
      </c>
    </row>
    <row r="38" spans="1:11" ht="14.1" customHeight="1" x14ac:dyDescent="0.2">
      <c r="A38" s="306">
        <v>43</v>
      </c>
      <c r="B38" s="307" t="s">
        <v>257</v>
      </c>
      <c r="C38" s="308"/>
      <c r="D38" s="113">
        <v>1.6301799689833014</v>
      </c>
      <c r="E38" s="115">
        <v>452</v>
      </c>
      <c r="F38" s="114">
        <v>381</v>
      </c>
      <c r="G38" s="114">
        <v>608</v>
      </c>
      <c r="H38" s="114">
        <v>380</v>
      </c>
      <c r="I38" s="140">
        <v>457</v>
      </c>
      <c r="J38" s="115">
        <v>-5</v>
      </c>
      <c r="K38" s="116">
        <v>-1.0940919037199124</v>
      </c>
    </row>
    <row r="39" spans="1:11" ht="14.1" customHeight="1" x14ac:dyDescent="0.2">
      <c r="A39" s="306">
        <v>51</v>
      </c>
      <c r="B39" s="307" t="s">
        <v>258</v>
      </c>
      <c r="C39" s="308"/>
      <c r="D39" s="113">
        <v>8.9840227936668224</v>
      </c>
      <c r="E39" s="115">
        <v>2491</v>
      </c>
      <c r="F39" s="114">
        <v>2496</v>
      </c>
      <c r="G39" s="114">
        <v>3479</v>
      </c>
      <c r="H39" s="114">
        <v>3055</v>
      </c>
      <c r="I39" s="140">
        <v>2824</v>
      </c>
      <c r="J39" s="115">
        <v>-333</v>
      </c>
      <c r="K39" s="116">
        <v>-11.791784702549576</v>
      </c>
    </row>
    <row r="40" spans="1:11" ht="14.1" customHeight="1" x14ac:dyDescent="0.2">
      <c r="A40" s="306" t="s">
        <v>259</v>
      </c>
      <c r="B40" s="307" t="s">
        <v>260</v>
      </c>
      <c r="C40" s="308"/>
      <c r="D40" s="113">
        <v>8.0463086522162506</v>
      </c>
      <c r="E40" s="115">
        <v>2231</v>
      </c>
      <c r="F40" s="114">
        <v>2297</v>
      </c>
      <c r="G40" s="114">
        <v>3203</v>
      </c>
      <c r="H40" s="114">
        <v>2804</v>
      </c>
      <c r="I40" s="140">
        <v>2598</v>
      </c>
      <c r="J40" s="115">
        <v>-367</v>
      </c>
      <c r="K40" s="116">
        <v>-14.126250962278675</v>
      </c>
    </row>
    <row r="41" spans="1:11" ht="14.1" customHeight="1" x14ac:dyDescent="0.2">
      <c r="A41" s="306"/>
      <c r="B41" s="307" t="s">
        <v>261</v>
      </c>
      <c r="C41" s="308"/>
      <c r="D41" s="113">
        <v>6.8525264182926389</v>
      </c>
      <c r="E41" s="115">
        <v>1900</v>
      </c>
      <c r="F41" s="114">
        <v>1929</v>
      </c>
      <c r="G41" s="114">
        <v>2466</v>
      </c>
      <c r="H41" s="114">
        <v>2327</v>
      </c>
      <c r="I41" s="140">
        <v>2161</v>
      </c>
      <c r="J41" s="115">
        <v>-261</v>
      </c>
      <c r="K41" s="116">
        <v>-12.077741786210089</v>
      </c>
    </row>
    <row r="42" spans="1:11" ht="14.1" customHeight="1" x14ac:dyDescent="0.2">
      <c r="A42" s="306">
        <v>52</v>
      </c>
      <c r="B42" s="307" t="s">
        <v>262</v>
      </c>
      <c r="C42" s="308"/>
      <c r="D42" s="113">
        <v>4.6849641144011249</v>
      </c>
      <c r="E42" s="115">
        <v>1299</v>
      </c>
      <c r="F42" s="114">
        <v>927</v>
      </c>
      <c r="G42" s="114">
        <v>1161</v>
      </c>
      <c r="H42" s="114">
        <v>1256</v>
      </c>
      <c r="I42" s="140">
        <v>1306</v>
      </c>
      <c r="J42" s="115">
        <v>-7</v>
      </c>
      <c r="K42" s="116">
        <v>-0.53598774885145484</v>
      </c>
    </row>
    <row r="43" spans="1:11" ht="14.1" customHeight="1" x14ac:dyDescent="0.2">
      <c r="A43" s="306" t="s">
        <v>263</v>
      </c>
      <c r="B43" s="307" t="s">
        <v>264</v>
      </c>
      <c r="C43" s="308"/>
      <c r="D43" s="113">
        <v>3.6246258159916329</v>
      </c>
      <c r="E43" s="115">
        <v>1005</v>
      </c>
      <c r="F43" s="114">
        <v>750</v>
      </c>
      <c r="G43" s="114">
        <v>897</v>
      </c>
      <c r="H43" s="114">
        <v>1003</v>
      </c>
      <c r="I43" s="140">
        <v>1024</v>
      </c>
      <c r="J43" s="115">
        <v>-19</v>
      </c>
      <c r="K43" s="116">
        <v>-1.85546875</v>
      </c>
    </row>
    <row r="44" spans="1:11" ht="14.1" customHeight="1" x14ac:dyDescent="0.2">
      <c r="A44" s="306">
        <v>53</v>
      </c>
      <c r="B44" s="307" t="s">
        <v>265</v>
      </c>
      <c r="C44" s="308"/>
      <c r="D44" s="113">
        <v>1.0314855555956288</v>
      </c>
      <c r="E44" s="115">
        <v>286</v>
      </c>
      <c r="F44" s="114">
        <v>281</v>
      </c>
      <c r="G44" s="114">
        <v>389</v>
      </c>
      <c r="H44" s="114">
        <v>314</v>
      </c>
      <c r="I44" s="140">
        <v>366</v>
      </c>
      <c r="J44" s="115">
        <v>-80</v>
      </c>
      <c r="K44" s="116">
        <v>-21.857923497267759</v>
      </c>
    </row>
    <row r="45" spans="1:11" ht="14.1" customHeight="1" x14ac:dyDescent="0.2">
      <c r="A45" s="306" t="s">
        <v>266</v>
      </c>
      <c r="B45" s="307" t="s">
        <v>267</v>
      </c>
      <c r="C45" s="308"/>
      <c r="D45" s="113">
        <v>1.009845998485231</v>
      </c>
      <c r="E45" s="115">
        <v>280</v>
      </c>
      <c r="F45" s="114">
        <v>258</v>
      </c>
      <c r="G45" s="114">
        <v>368</v>
      </c>
      <c r="H45" s="114">
        <v>302</v>
      </c>
      <c r="I45" s="140">
        <v>355</v>
      </c>
      <c r="J45" s="115">
        <v>-75</v>
      </c>
      <c r="K45" s="116">
        <v>-21.12676056338028</v>
      </c>
    </row>
    <row r="46" spans="1:11" ht="14.1" customHeight="1" x14ac:dyDescent="0.2">
      <c r="A46" s="306">
        <v>54</v>
      </c>
      <c r="B46" s="307" t="s">
        <v>268</v>
      </c>
      <c r="C46" s="308"/>
      <c r="D46" s="113">
        <v>4.0790565153099863</v>
      </c>
      <c r="E46" s="115">
        <v>1131</v>
      </c>
      <c r="F46" s="114">
        <v>840</v>
      </c>
      <c r="G46" s="114">
        <v>1172</v>
      </c>
      <c r="H46" s="114">
        <v>1112</v>
      </c>
      <c r="I46" s="140">
        <v>1189</v>
      </c>
      <c r="J46" s="115">
        <v>-58</v>
      </c>
      <c r="K46" s="116">
        <v>-4.8780487804878048</v>
      </c>
    </row>
    <row r="47" spans="1:11" ht="14.1" customHeight="1" x14ac:dyDescent="0.2">
      <c r="A47" s="306">
        <v>61</v>
      </c>
      <c r="B47" s="307" t="s">
        <v>269</v>
      </c>
      <c r="C47" s="308"/>
      <c r="D47" s="113">
        <v>1.6265733761315686</v>
      </c>
      <c r="E47" s="115">
        <v>451</v>
      </c>
      <c r="F47" s="114">
        <v>295</v>
      </c>
      <c r="G47" s="114">
        <v>548</v>
      </c>
      <c r="H47" s="114">
        <v>423</v>
      </c>
      <c r="I47" s="140">
        <v>484</v>
      </c>
      <c r="J47" s="115">
        <v>-33</v>
      </c>
      <c r="K47" s="116">
        <v>-6.8181818181818183</v>
      </c>
    </row>
    <row r="48" spans="1:11" ht="14.1" customHeight="1" x14ac:dyDescent="0.2">
      <c r="A48" s="306">
        <v>62</v>
      </c>
      <c r="B48" s="307" t="s">
        <v>270</v>
      </c>
      <c r="C48" s="308"/>
      <c r="D48" s="113">
        <v>7.851552638222671</v>
      </c>
      <c r="E48" s="115">
        <v>2177</v>
      </c>
      <c r="F48" s="114">
        <v>2065</v>
      </c>
      <c r="G48" s="114">
        <v>2819</v>
      </c>
      <c r="H48" s="114">
        <v>2140</v>
      </c>
      <c r="I48" s="140">
        <v>2451</v>
      </c>
      <c r="J48" s="115">
        <v>-274</v>
      </c>
      <c r="K48" s="116">
        <v>-11.179110567115464</v>
      </c>
    </row>
    <row r="49" spans="1:11" ht="14.1" customHeight="1" x14ac:dyDescent="0.2">
      <c r="A49" s="306">
        <v>63</v>
      </c>
      <c r="B49" s="307" t="s">
        <v>271</v>
      </c>
      <c r="C49" s="308"/>
      <c r="D49" s="113">
        <v>5.2584123778266667</v>
      </c>
      <c r="E49" s="115">
        <v>1458</v>
      </c>
      <c r="F49" s="114">
        <v>1378</v>
      </c>
      <c r="G49" s="114">
        <v>1325</v>
      </c>
      <c r="H49" s="114">
        <v>1237</v>
      </c>
      <c r="I49" s="140">
        <v>1054</v>
      </c>
      <c r="J49" s="115">
        <v>404</v>
      </c>
      <c r="K49" s="116">
        <v>38.330170777988613</v>
      </c>
    </row>
    <row r="50" spans="1:11" ht="14.1" customHeight="1" x14ac:dyDescent="0.2">
      <c r="A50" s="306" t="s">
        <v>272</v>
      </c>
      <c r="B50" s="307" t="s">
        <v>273</v>
      </c>
      <c r="C50" s="308"/>
      <c r="D50" s="113">
        <v>2.3875644678472248</v>
      </c>
      <c r="E50" s="115">
        <v>662</v>
      </c>
      <c r="F50" s="114">
        <v>618</v>
      </c>
      <c r="G50" s="114">
        <v>324</v>
      </c>
      <c r="H50" s="114">
        <v>189</v>
      </c>
      <c r="I50" s="140">
        <v>123</v>
      </c>
      <c r="J50" s="115">
        <v>539</v>
      </c>
      <c r="K50" s="116" t="s">
        <v>515</v>
      </c>
    </row>
    <row r="51" spans="1:11" ht="14.1" customHeight="1" x14ac:dyDescent="0.2">
      <c r="A51" s="306" t="s">
        <v>274</v>
      </c>
      <c r="B51" s="307" t="s">
        <v>275</v>
      </c>
      <c r="C51" s="308"/>
      <c r="D51" s="113">
        <v>2.6688787102823963</v>
      </c>
      <c r="E51" s="115">
        <v>740</v>
      </c>
      <c r="F51" s="114">
        <v>716</v>
      </c>
      <c r="G51" s="114">
        <v>870</v>
      </c>
      <c r="H51" s="114">
        <v>952</v>
      </c>
      <c r="I51" s="140">
        <v>847</v>
      </c>
      <c r="J51" s="115">
        <v>-107</v>
      </c>
      <c r="K51" s="116">
        <v>-12.632821723730814</v>
      </c>
    </row>
    <row r="52" spans="1:11" ht="14.1" customHeight="1" x14ac:dyDescent="0.2">
      <c r="A52" s="306">
        <v>71</v>
      </c>
      <c r="B52" s="307" t="s">
        <v>276</v>
      </c>
      <c r="C52" s="308"/>
      <c r="D52" s="113">
        <v>7.8010603382984094</v>
      </c>
      <c r="E52" s="115">
        <v>2163</v>
      </c>
      <c r="F52" s="114">
        <v>1591</v>
      </c>
      <c r="G52" s="114">
        <v>2551</v>
      </c>
      <c r="H52" s="114">
        <v>1960</v>
      </c>
      <c r="I52" s="140">
        <v>2244</v>
      </c>
      <c r="J52" s="115">
        <v>-81</v>
      </c>
      <c r="K52" s="116">
        <v>-3.6096256684491981</v>
      </c>
    </row>
    <row r="53" spans="1:11" ht="14.1" customHeight="1" x14ac:dyDescent="0.2">
      <c r="A53" s="306" t="s">
        <v>277</v>
      </c>
      <c r="B53" s="307" t="s">
        <v>278</v>
      </c>
      <c r="C53" s="308"/>
      <c r="D53" s="113">
        <v>2.3875644678472248</v>
      </c>
      <c r="E53" s="115">
        <v>662</v>
      </c>
      <c r="F53" s="114">
        <v>550</v>
      </c>
      <c r="G53" s="114">
        <v>802</v>
      </c>
      <c r="H53" s="114">
        <v>571</v>
      </c>
      <c r="I53" s="140">
        <v>723</v>
      </c>
      <c r="J53" s="115">
        <v>-61</v>
      </c>
      <c r="K53" s="116">
        <v>-8.4370677731673585</v>
      </c>
    </row>
    <row r="54" spans="1:11" ht="14.1" customHeight="1" x14ac:dyDescent="0.2">
      <c r="A54" s="306" t="s">
        <v>279</v>
      </c>
      <c r="B54" s="307" t="s">
        <v>280</v>
      </c>
      <c r="C54" s="308"/>
      <c r="D54" s="113">
        <v>4.6705377429941937</v>
      </c>
      <c r="E54" s="115">
        <v>1295</v>
      </c>
      <c r="F54" s="114">
        <v>890</v>
      </c>
      <c r="G54" s="114">
        <v>1567</v>
      </c>
      <c r="H54" s="114">
        <v>1239</v>
      </c>
      <c r="I54" s="140">
        <v>1340</v>
      </c>
      <c r="J54" s="115">
        <v>-45</v>
      </c>
      <c r="K54" s="116">
        <v>-3.3582089552238807</v>
      </c>
    </row>
    <row r="55" spans="1:11" ht="14.1" customHeight="1" x14ac:dyDescent="0.2">
      <c r="A55" s="306">
        <v>72</v>
      </c>
      <c r="B55" s="307" t="s">
        <v>281</v>
      </c>
      <c r="C55" s="308"/>
      <c r="D55" s="113">
        <v>1.9980524398600641</v>
      </c>
      <c r="E55" s="115">
        <v>554</v>
      </c>
      <c r="F55" s="114">
        <v>324</v>
      </c>
      <c r="G55" s="114">
        <v>1101</v>
      </c>
      <c r="H55" s="114">
        <v>449</v>
      </c>
      <c r="I55" s="140">
        <v>522</v>
      </c>
      <c r="J55" s="115">
        <v>32</v>
      </c>
      <c r="K55" s="116">
        <v>6.1302681992337167</v>
      </c>
    </row>
    <row r="56" spans="1:11" ht="14.1" customHeight="1" x14ac:dyDescent="0.2">
      <c r="A56" s="306" t="s">
        <v>282</v>
      </c>
      <c r="B56" s="307" t="s">
        <v>283</v>
      </c>
      <c r="C56" s="308"/>
      <c r="D56" s="113">
        <v>0.89443502722977608</v>
      </c>
      <c r="E56" s="115">
        <v>248</v>
      </c>
      <c r="F56" s="114">
        <v>136</v>
      </c>
      <c r="G56" s="114">
        <v>752</v>
      </c>
      <c r="H56" s="114">
        <v>164</v>
      </c>
      <c r="I56" s="140">
        <v>276</v>
      </c>
      <c r="J56" s="115">
        <v>-28</v>
      </c>
      <c r="K56" s="116">
        <v>-10.144927536231885</v>
      </c>
    </row>
    <row r="57" spans="1:11" ht="14.1" customHeight="1" x14ac:dyDescent="0.2">
      <c r="A57" s="306" t="s">
        <v>284</v>
      </c>
      <c r="B57" s="307" t="s">
        <v>285</v>
      </c>
      <c r="C57" s="308"/>
      <c r="D57" s="113">
        <v>0.63115374905326938</v>
      </c>
      <c r="E57" s="115">
        <v>175</v>
      </c>
      <c r="F57" s="114">
        <v>127</v>
      </c>
      <c r="G57" s="114">
        <v>164</v>
      </c>
      <c r="H57" s="114">
        <v>165</v>
      </c>
      <c r="I57" s="140">
        <v>156</v>
      </c>
      <c r="J57" s="115">
        <v>19</v>
      </c>
      <c r="K57" s="116">
        <v>12.179487179487179</v>
      </c>
    </row>
    <row r="58" spans="1:11" ht="14.1" customHeight="1" x14ac:dyDescent="0.2">
      <c r="A58" s="306">
        <v>73</v>
      </c>
      <c r="B58" s="307" t="s">
        <v>286</v>
      </c>
      <c r="C58" s="308"/>
      <c r="D58" s="113">
        <v>1.5508349262451762</v>
      </c>
      <c r="E58" s="115">
        <v>430</v>
      </c>
      <c r="F58" s="114">
        <v>301</v>
      </c>
      <c r="G58" s="114">
        <v>722</v>
      </c>
      <c r="H58" s="114">
        <v>387</v>
      </c>
      <c r="I58" s="140">
        <v>405</v>
      </c>
      <c r="J58" s="115">
        <v>25</v>
      </c>
      <c r="K58" s="116">
        <v>6.1728395061728394</v>
      </c>
    </row>
    <row r="59" spans="1:11" ht="14.1" customHeight="1" x14ac:dyDescent="0.2">
      <c r="A59" s="306" t="s">
        <v>287</v>
      </c>
      <c r="B59" s="307" t="s">
        <v>288</v>
      </c>
      <c r="C59" s="308"/>
      <c r="D59" s="113">
        <v>1.006239405633498</v>
      </c>
      <c r="E59" s="115">
        <v>279</v>
      </c>
      <c r="F59" s="114">
        <v>230</v>
      </c>
      <c r="G59" s="114">
        <v>457</v>
      </c>
      <c r="H59" s="114">
        <v>261</v>
      </c>
      <c r="I59" s="140">
        <v>257</v>
      </c>
      <c r="J59" s="115">
        <v>22</v>
      </c>
      <c r="K59" s="116">
        <v>8.5603112840466924</v>
      </c>
    </row>
    <row r="60" spans="1:11" ht="14.1" customHeight="1" x14ac:dyDescent="0.2">
      <c r="A60" s="306">
        <v>81</v>
      </c>
      <c r="B60" s="307" t="s">
        <v>289</v>
      </c>
      <c r="C60" s="308"/>
      <c r="D60" s="113">
        <v>6.7226890756302522</v>
      </c>
      <c r="E60" s="115">
        <v>1864</v>
      </c>
      <c r="F60" s="114">
        <v>2586</v>
      </c>
      <c r="G60" s="114">
        <v>2350</v>
      </c>
      <c r="H60" s="114">
        <v>1842</v>
      </c>
      <c r="I60" s="140">
        <v>2094</v>
      </c>
      <c r="J60" s="115">
        <v>-230</v>
      </c>
      <c r="K60" s="116">
        <v>-10.983763132760268</v>
      </c>
    </row>
    <row r="61" spans="1:11" ht="14.1" customHeight="1" x14ac:dyDescent="0.2">
      <c r="A61" s="306" t="s">
        <v>290</v>
      </c>
      <c r="B61" s="307" t="s">
        <v>291</v>
      </c>
      <c r="C61" s="308"/>
      <c r="D61" s="113">
        <v>1.8862480614563422</v>
      </c>
      <c r="E61" s="115">
        <v>523</v>
      </c>
      <c r="F61" s="114">
        <v>414</v>
      </c>
      <c r="G61" s="114">
        <v>804</v>
      </c>
      <c r="H61" s="114">
        <v>542</v>
      </c>
      <c r="I61" s="140">
        <v>641</v>
      </c>
      <c r="J61" s="115">
        <v>-118</v>
      </c>
      <c r="K61" s="116">
        <v>-18.408736349453978</v>
      </c>
    </row>
    <row r="62" spans="1:11" ht="14.1" customHeight="1" x14ac:dyDescent="0.2">
      <c r="A62" s="306" t="s">
        <v>292</v>
      </c>
      <c r="B62" s="307" t="s">
        <v>293</v>
      </c>
      <c r="C62" s="308"/>
      <c r="D62" s="113">
        <v>2.4777292891405489</v>
      </c>
      <c r="E62" s="115">
        <v>687</v>
      </c>
      <c r="F62" s="114">
        <v>1487</v>
      </c>
      <c r="G62" s="114">
        <v>949</v>
      </c>
      <c r="H62" s="114">
        <v>795</v>
      </c>
      <c r="I62" s="140">
        <v>634</v>
      </c>
      <c r="J62" s="115">
        <v>53</v>
      </c>
      <c r="K62" s="116">
        <v>8.3596214511041005</v>
      </c>
    </row>
    <row r="63" spans="1:11" ht="14.1" customHeight="1" x14ac:dyDescent="0.2">
      <c r="A63" s="306"/>
      <c r="B63" s="307" t="s">
        <v>294</v>
      </c>
      <c r="C63" s="308"/>
      <c r="D63" s="113">
        <v>1.8646085043459444</v>
      </c>
      <c r="E63" s="115">
        <v>517</v>
      </c>
      <c r="F63" s="114">
        <v>1280</v>
      </c>
      <c r="G63" s="114">
        <v>816</v>
      </c>
      <c r="H63" s="114">
        <v>692</v>
      </c>
      <c r="I63" s="140">
        <v>554</v>
      </c>
      <c r="J63" s="115">
        <v>-37</v>
      </c>
      <c r="K63" s="116">
        <v>-6.6787003610108302</v>
      </c>
    </row>
    <row r="64" spans="1:11" ht="14.1" customHeight="1" x14ac:dyDescent="0.2">
      <c r="A64" s="306" t="s">
        <v>295</v>
      </c>
      <c r="B64" s="307" t="s">
        <v>296</v>
      </c>
      <c r="C64" s="308"/>
      <c r="D64" s="113">
        <v>1.0891910412233563</v>
      </c>
      <c r="E64" s="115">
        <v>302</v>
      </c>
      <c r="F64" s="114">
        <v>195</v>
      </c>
      <c r="G64" s="114">
        <v>222</v>
      </c>
      <c r="H64" s="114">
        <v>196</v>
      </c>
      <c r="I64" s="140">
        <v>274</v>
      </c>
      <c r="J64" s="115">
        <v>28</v>
      </c>
      <c r="K64" s="116">
        <v>10.218978102189782</v>
      </c>
    </row>
    <row r="65" spans="1:11" ht="14.1" customHeight="1" x14ac:dyDescent="0.2">
      <c r="A65" s="306" t="s">
        <v>297</v>
      </c>
      <c r="B65" s="307" t="s">
        <v>298</v>
      </c>
      <c r="C65" s="308"/>
      <c r="D65" s="113">
        <v>0.62754715620153645</v>
      </c>
      <c r="E65" s="115">
        <v>174</v>
      </c>
      <c r="F65" s="114">
        <v>310</v>
      </c>
      <c r="G65" s="114">
        <v>141</v>
      </c>
      <c r="H65" s="114">
        <v>117</v>
      </c>
      <c r="I65" s="140">
        <v>230</v>
      </c>
      <c r="J65" s="115">
        <v>-56</v>
      </c>
      <c r="K65" s="116">
        <v>-24.347826086956523</v>
      </c>
    </row>
    <row r="66" spans="1:11" ht="14.1" customHeight="1" x14ac:dyDescent="0.2">
      <c r="A66" s="306">
        <v>82</v>
      </c>
      <c r="B66" s="307" t="s">
        <v>299</v>
      </c>
      <c r="C66" s="308"/>
      <c r="D66" s="113">
        <v>3.3974104663324556</v>
      </c>
      <c r="E66" s="115">
        <v>942</v>
      </c>
      <c r="F66" s="114">
        <v>1763</v>
      </c>
      <c r="G66" s="114">
        <v>1108</v>
      </c>
      <c r="H66" s="114">
        <v>852</v>
      </c>
      <c r="I66" s="140">
        <v>902</v>
      </c>
      <c r="J66" s="115">
        <v>40</v>
      </c>
      <c r="K66" s="116">
        <v>4.434589800443459</v>
      </c>
    </row>
    <row r="67" spans="1:11" ht="14.1" customHeight="1" x14ac:dyDescent="0.2">
      <c r="A67" s="306" t="s">
        <v>300</v>
      </c>
      <c r="B67" s="307" t="s">
        <v>301</v>
      </c>
      <c r="C67" s="308"/>
      <c r="D67" s="113">
        <v>2.2685469037400368</v>
      </c>
      <c r="E67" s="115">
        <v>629</v>
      </c>
      <c r="F67" s="114">
        <v>1503</v>
      </c>
      <c r="G67" s="114">
        <v>587</v>
      </c>
      <c r="H67" s="114">
        <v>575</v>
      </c>
      <c r="I67" s="140">
        <v>556</v>
      </c>
      <c r="J67" s="115">
        <v>73</v>
      </c>
      <c r="K67" s="116">
        <v>13.129496402877697</v>
      </c>
    </row>
    <row r="68" spans="1:11" ht="14.1" customHeight="1" x14ac:dyDescent="0.2">
      <c r="A68" s="306" t="s">
        <v>302</v>
      </c>
      <c r="B68" s="307" t="s">
        <v>303</v>
      </c>
      <c r="C68" s="308"/>
      <c r="D68" s="113">
        <v>0.69246582753272978</v>
      </c>
      <c r="E68" s="115">
        <v>192</v>
      </c>
      <c r="F68" s="114">
        <v>179</v>
      </c>
      <c r="G68" s="114">
        <v>331</v>
      </c>
      <c r="H68" s="114">
        <v>181</v>
      </c>
      <c r="I68" s="140">
        <v>234</v>
      </c>
      <c r="J68" s="115">
        <v>-42</v>
      </c>
      <c r="K68" s="116">
        <v>-17.948717948717949</v>
      </c>
    </row>
    <row r="69" spans="1:11" ht="14.1" customHeight="1" x14ac:dyDescent="0.2">
      <c r="A69" s="306">
        <v>83</v>
      </c>
      <c r="B69" s="307" t="s">
        <v>304</v>
      </c>
      <c r="C69" s="308"/>
      <c r="D69" s="113">
        <v>5.5685793630757026</v>
      </c>
      <c r="E69" s="115">
        <v>1544</v>
      </c>
      <c r="F69" s="114">
        <v>1444</v>
      </c>
      <c r="G69" s="114">
        <v>3529</v>
      </c>
      <c r="H69" s="114">
        <v>1244</v>
      </c>
      <c r="I69" s="140">
        <v>1400</v>
      </c>
      <c r="J69" s="115">
        <v>144</v>
      </c>
      <c r="K69" s="116">
        <v>10.285714285714286</v>
      </c>
    </row>
    <row r="70" spans="1:11" ht="14.1" customHeight="1" x14ac:dyDescent="0.2">
      <c r="A70" s="306" t="s">
        <v>305</v>
      </c>
      <c r="B70" s="307" t="s">
        <v>306</v>
      </c>
      <c r="C70" s="308"/>
      <c r="D70" s="113">
        <v>3.0511775525660907</v>
      </c>
      <c r="E70" s="115">
        <v>846</v>
      </c>
      <c r="F70" s="114">
        <v>879</v>
      </c>
      <c r="G70" s="114">
        <v>2846</v>
      </c>
      <c r="H70" s="114">
        <v>693</v>
      </c>
      <c r="I70" s="140">
        <v>892</v>
      </c>
      <c r="J70" s="115">
        <v>-46</v>
      </c>
      <c r="K70" s="116">
        <v>-5.1569506726457401</v>
      </c>
    </row>
    <row r="71" spans="1:11" ht="14.1" customHeight="1" x14ac:dyDescent="0.2">
      <c r="A71" s="306"/>
      <c r="B71" s="307" t="s">
        <v>307</v>
      </c>
      <c r="C71" s="308"/>
      <c r="D71" s="113">
        <v>1.5364085548382442</v>
      </c>
      <c r="E71" s="115">
        <v>426</v>
      </c>
      <c r="F71" s="114">
        <v>421</v>
      </c>
      <c r="G71" s="114">
        <v>1773</v>
      </c>
      <c r="H71" s="114">
        <v>386</v>
      </c>
      <c r="I71" s="140">
        <v>437</v>
      </c>
      <c r="J71" s="115">
        <v>-11</v>
      </c>
      <c r="K71" s="116">
        <v>-2.5171624713958809</v>
      </c>
    </row>
    <row r="72" spans="1:11" ht="14.1" customHeight="1" x14ac:dyDescent="0.2">
      <c r="A72" s="306">
        <v>84</v>
      </c>
      <c r="B72" s="307" t="s">
        <v>308</v>
      </c>
      <c r="C72" s="308"/>
      <c r="D72" s="113">
        <v>2.0485447397843259</v>
      </c>
      <c r="E72" s="115">
        <v>568</v>
      </c>
      <c r="F72" s="114">
        <v>574</v>
      </c>
      <c r="G72" s="114">
        <v>688</v>
      </c>
      <c r="H72" s="114">
        <v>505</v>
      </c>
      <c r="I72" s="140">
        <v>651</v>
      </c>
      <c r="J72" s="115">
        <v>-83</v>
      </c>
      <c r="K72" s="116">
        <v>-12.749615975422428</v>
      </c>
    </row>
    <row r="73" spans="1:11" ht="14.1" customHeight="1" x14ac:dyDescent="0.2">
      <c r="A73" s="306" t="s">
        <v>309</v>
      </c>
      <c r="B73" s="307" t="s">
        <v>310</v>
      </c>
      <c r="C73" s="308"/>
      <c r="D73" s="113">
        <v>0.46164388502181991</v>
      </c>
      <c r="E73" s="115">
        <v>128</v>
      </c>
      <c r="F73" s="114">
        <v>45</v>
      </c>
      <c r="G73" s="114">
        <v>181</v>
      </c>
      <c r="H73" s="114">
        <v>22</v>
      </c>
      <c r="I73" s="140">
        <v>172</v>
      </c>
      <c r="J73" s="115">
        <v>-44</v>
      </c>
      <c r="K73" s="116">
        <v>-25.581395348837209</v>
      </c>
    </row>
    <row r="74" spans="1:11" ht="14.1" customHeight="1" x14ac:dyDescent="0.2">
      <c r="A74" s="306" t="s">
        <v>311</v>
      </c>
      <c r="B74" s="307" t="s">
        <v>312</v>
      </c>
      <c r="C74" s="308"/>
      <c r="D74" s="113">
        <v>0.20196919969704619</v>
      </c>
      <c r="E74" s="115">
        <v>56</v>
      </c>
      <c r="F74" s="114">
        <v>36</v>
      </c>
      <c r="G74" s="114">
        <v>59</v>
      </c>
      <c r="H74" s="114">
        <v>41</v>
      </c>
      <c r="I74" s="140">
        <v>53</v>
      </c>
      <c r="J74" s="115">
        <v>3</v>
      </c>
      <c r="K74" s="116">
        <v>5.6603773584905657</v>
      </c>
    </row>
    <row r="75" spans="1:11" ht="14.1" customHeight="1" x14ac:dyDescent="0.2">
      <c r="A75" s="306" t="s">
        <v>313</v>
      </c>
      <c r="B75" s="307" t="s">
        <v>314</v>
      </c>
      <c r="C75" s="308"/>
      <c r="D75" s="113">
        <v>1.0711580769646916</v>
      </c>
      <c r="E75" s="115">
        <v>297</v>
      </c>
      <c r="F75" s="114">
        <v>405</v>
      </c>
      <c r="G75" s="114">
        <v>326</v>
      </c>
      <c r="H75" s="114">
        <v>362</v>
      </c>
      <c r="I75" s="140">
        <v>312</v>
      </c>
      <c r="J75" s="115">
        <v>-15</v>
      </c>
      <c r="K75" s="116">
        <v>-4.8076923076923075</v>
      </c>
    </row>
    <row r="76" spans="1:11" ht="14.1" customHeight="1" x14ac:dyDescent="0.2">
      <c r="A76" s="306">
        <v>91</v>
      </c>
      <c r="B76" s="307" t="s">
        <v>315</v>
      </c>
      <c r="C76" s="308"/>
      <c r="D76" s="113">
        <v>0.1911494211418473</v>
      </c>
      <c r="E76" s="115">
        <v>53</v>
      </c>
      <c r="F76" s="114">
        <v>27</v>
      </c>
      <c r="G76" s="114">
        <v>68</v>
      </c>
      <c r="H76" s="114">
        <v>34</v>
      </c>
      <c r="I76" s="140">
        <v>43</v>
      </c>
      <c r="J76" s="115">
        <v>10</v>
      </c>
      <c r="K76" s="116">
        <v>23.255813953488371</v>
      </c>
    </row>
    <row r="77" spans="1:11" ht="14.1" customHeight="1" x14ac:dyDescent="0.2">
      <c r="A77" s="306">
        <v>92</v>
      </c>
      <c r="B77" s="307" t="s">
        <v>316</v>
      </c>
      <c r="C77" s="308"/>
      <c r="D77" s="113">
        <v>1.5472283333934431</v>
      </c>
      <c r="E77" s="115">
        <v>429</v>
      </c>
      <c r="F77" s="114">
        <v>377</v>
      </c>
      <c r="G77" s="114">
        <v>437</v>
      </c>
      <c r="H77" s="114">
        <v>351</v>
      </c>
      <c r="I77" s="140">
        <v>430</v>
      </c>
      <c r="J77" s="115">
        <v>-1</v>
      </c>
      <c r="K77" s="116">
        <v>-0.23255813953488372</v>
      </c>
    </row>
    <row r="78" spans="1:11" ht="14.1" customHeight="1" x14ac:dyDescent="0.2">
      <c r="A78" s="306">
        <v>93</v>
      </c>
      <c r="B78" s="307" t="s">
        <v>317</v>
      </c>
      <c r="C78" s="308"/>
      <c r="D78" s="113">
        <v>4.6885707072528579E-2</v>
      </c>
      <c r="E78" s="115">
        <v>13</v>
      </c>
      <c r="F78" s="114">
        <v>26</v>
      </c>
      <c r="G78" s="114">
        <v>34</v>
      </c>
      <c r="H78" s="114">
        <v>19</v>
      </c>
      <c r="I78" s="140">
        <v>36</v>
      </c>
      <c r="J78" s="115">
        <v>-23</v>
      </c>
      <c r="K78" s="116">
        <v>-63.888888888888886</v>
      </c>
    </row>
    <row r="79" spans="1:11" ht="14.1" customHeight="1" x14ac:dyDescent="0.2">
      <c r="A79" s="306">
        <v>94</v>
      </c>
      <c r="B79" s="307" t="s">
        <v>318</v>
      </c>
      <c r="C79" s="308"/>
      <c r="D79" s="113">
        <v>0.49049662783568365</v>
      </c>
      <c r="E79" s="115">
        <v>136</v>
      </c>
      <c r="F79" s="114">
        <v>243</v>
      </c>
      <c r="G79" s="114">
        <v>275</v>
      </c>
      <c r="H79" s="114">
        <v>175</v>
      </c>
      <c r="I79" s="140">
        <v>354</v>
      </c>
      <c r="J79" s="115">
        <v>-218</v>
      </c>
      <c r="K79" s="116">
        <v>-61.581920903954803</v>
      </c>
    </row>
    <row r="80" spans="1:11" ht="14.1" customHeight="1" x14ac:dyDescent="0.2">
      <c r="A80" s="306" t="s">
        <v>319</v>
      </c>
      <c r="B80" s="307" t="s">
        <v>320</v>
      </c>
      <c r="C80" s="308"/>
      <c r="D80" s="113">
        <v>5.7705485627727489E-2</v>
      </c>
      <c r="E80" s="115">
        <v>16</v>
      </c>
      <c r="F80" s="114">
        <v>24</v>
      </c>
      <c r="G80" s="114">
        <v>33</v>
      </c>
      <c r="H80" s="114">
        <v>4</v>
      </c>
      <c r="I80" s="140" t="s">
        <v>514</v>
      </c>
      <c r="J80" s="115" t="s">
        <v>514</v>
      </c>
      <c r="K80" s="116" t="s">
        <v>514</v>
      </c>
    </row>
    <row r="81" spans="1:11" ht="14.1" customHeight="1" x14ac:dyDescent="0.2">
      <c r="A81" s="310" t="s">
        <v>321</v>
      </c>
      <c r="B81" s="311" t="s">
        <v>334</v>
      </c>
      <c r="C81" s="312"/>
      <c r="D81" s="125">
        <v>0.24885490676957478</v>
      </c>
      <c r="E81" s="143">
        <v>69</v>
      </c>
      <c r="F81" s="144">
        <v>74</v>
      </c>
      <c r="G81" s="144">
        <v>262</v>
      </c>
      <c r="H81" s="144">
        <v>73</v>
      </c>
      <c r="I81" s="145">
        <v>59</v>
      </c>
      <c r="J81" s="143">
        <v>10</v>
      </c>
      <c r="K81" s="146">
        <v>16.949152542372882</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365</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366</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35.1" customHeight="1" x14ac:dyDescent="0.2">
      <c r="A6" s="634" t="s">
        <v>521</v>
      </c>
      <c r="B6" s="634"/>
      <c r="C6" s="634"/>
      <c r="D6" s="634"/>
      <c r="E6" s="634"/>
      <c r="F6" s="634"/>
      <c r="G6" s="634"/>
      <c r="H6" s="634"/>
      <c r="I6" s="634"/>
      <c r="J6" s="634"/>
    </row>
    <row r="7" spans="1:15" s="91" customFormat="1" ht="24.95" customHeight="1" x14ac:dyDescent="0.2">
      <c r="A7" s="588" t="s">
        <v>213</v>
      </c>
      <c r="B7" s="589"/>
      <c r="C7" s="582" t="s">
        <v>94</v>
      </c>
      <c r="D7" s="658" t="s">
        <v>368</v>
      </c>
      <c r="E7" s="661"/>
      <c r="F7" s="661"/>
      <c r="G7" s="661"/>
      <c r="H7" s="662"/>
      <c r="I7" s="588" t="s">
        <v>360</v>
      </c>
      <c r="J7" s="589"/>
      <c r="K7" s="96"/>
      <c r="L7" s="96"/>
      <c r="M7" s="96"/>
      <c r="N7" s="96"/>
      <c r="O7" s="96"/>
    </row>
    <row r="8" spans="1:15" ht="21.75" customHeight="1" x14ac:dyDescent="0.2">
      <c r="A8" s="616"/>
      <c r="B8" s="617"/>
      <c r="C8" s="583"/>
      <c r="D8" s="592" t="s">
        <v>336</v>
      </c>
      <c r="E8" s="592" t="s">
        <v>338</v>
      </c>
      <c r="F8" s="592" t="s">
        <v>339</v>
      </c>
      <c r="G8" s="592" t="s">
        <v>340</v>
      </c>
      <c r="H8" s="592" t="s">
        <v>341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30769</v>
      </c>
      <c r="E11" s="114">
        <v>28646</v>
      </c>
      <c r="F11" s="114">
        <v>33039</v>
      </c>
      <c r="G11" s="114">
        <v>27984</v>
      </c>
      <c r="H11" s="140">
        <v>30779</v>
      </c>
      <c r="I11" s="115">
        <v>-10</v>
      </c>
      <c r="J11" s="116">
        <v>-3.2489684525163258E-2</v>
      </c>
    </row>
    <row r="12" spans="1:15" s="110" customFormat="1" ht="24.95" customHeight="1" x14ac:dyDescent="0.2">
      <c r="A12" s="193" t="s">
        <v>132</v>
      </c>
      <c r="B12" s="194" t="s">
        <v>133</v>
      </c>
      <c r="C12" s="113">
        <v>0.39650297377230331</v>
      </c>
      <c r="D12" s="115">
        <v>122</v>
      </c>
      <c r="E12" s="114">
        <v>118</v>
      </c>
      <c r="F12" s="114">
        <v>127</v>
      </c>
      <c r="G12" s="114">
        <v>103</v>
      </c>
      <c r="H12" s="140">
        <v>139</v>
      </c>
      <c r="I12" s="115">
        <v>-17</v>
      </c>
      <c r="J12" s="116">
        <v>-12.23021582733813</v>
      </c>
    </row>
    <row r="13" spans="1:15" s="110" customFormat="1" ht="24.95" customHeight="1" x14ac:dyDescent="0.2">
      <c r="A13" s="193" t="s">
        <v>134</v>
      </c>
      <c r="B13" s="199" t="s">
        <v>214</v>
      </c>
      <c r="C13" s="113">
        <v>0.91325684942637064</v>
      </c>
      <c r="D13" s="115">
        <v>281</v>
      </c>
      <c r="E13" s="114">
        <v>205</v>
      </c>
      <c r="F13" s="114">
        <v>219</v>
      </c>
      <c r="G13" s="114">
        <v>236</v>
      </c>
      <c r="H13" s="140">
        <v>302</v>
      </c>
      <c r="I13" s="115">
        <v>-21</v>
      </c>
      <c r="J13" s="116">
        <v>-6.9536423841059607</v>
      </c>
    </row>
    <row r="14" spans="1:15" s="287" customFormat="1" ht="24.95" customHeight="1" x14ac:dyDescent="0.2">
      <c r="A14" s="193" t="s">
        <v>215</v>
      </c>
      <c r="B14" s="199" t="s">
        <v>137</v>
      </c>
      <c r="C14" s="113">
        <v>14.166856251421885</v>
      </c>
      <c r="D14" s="115">
        <v>4359</v>
      </c>
      <c r="E14" s="114">
        <v>4483</v>
      </c>
      <c r="F14" s="114">
        <v>4966</v>
      </c>
      <c r="G14" s="114">
        <v>3888</v>
      </c>
      <c r="H14" s="140">
        <v>4218</v>
      </c>
      <c r="I14" s="115">
        <v>141</v>
      </c>
      <c r="J14" s="116">
        <v>3.3428165007112374</v>
      </c>
      <c r="K14" s="110"/>
      <c r="L14" s="110"/>
      <c r="M14" s="110"/>
      <c r="N14" s="110"/>
      <c r="O14" s="110"/>
    </row>
    <row r="15" spans="1:15" s="110" customFormat="1" ht="24.95" customHeight="1" x14ac:dyDescent="0.2">
      <c r="A15" s="193" t="s">
        <v>216</v>
      </c>
      <c r="B15" s="199" t="s">
        <v>217</v>
      </c>
      <c r="C15" s="113">
        <v>2.5447690857681433</v>
      </c>
      <c r="D15" s="115">
        <v>783</v>
      </c>
      <c r="E15" s="114">
        <v>712</v>
      </c>
      <c r="F15" s="114">
        <v>998</v>
      </c>
      <c r="G15" s="114">
        <v>1087</v>
      </c>
      <c r="H15" s="140">
        <v>783</v>
      </c>
      <c r="I15" s="115">
        <v>0</v>
      </c>
      <c r="J15" s="116">
        <v>0</v>
      </c>
    </row>
    <row r="16" spans="1:15" s="287" customFormat="1" ht="24.95" customHeight="1" x14ac:dyDescent="0.2">
      <c r="A16" s="193" t="s">
        <v>218</v>
      </c>
      <c r="B16" s="199" t="s">
        <v>141</v>
      </c>
      <c r="C16" s="113">
        <v>9.9580746855601419</v>
      </c>
      <c r="D16" s="115">
        <v>3064</v>
      </c>
      <c r="E16" s="114">
        <v>3466</v>
      </c>
      <c r="F16" s="114">
        <v>3555</v>
      </c>
      <c r="G16" s="114">
        <v>2421</v>
      </c>
      <c r="H16" s="140">
        <v>3045</v>
      </c>
      <c r="I16" s="115">
        <v>19</v>
      </c>
      <c r="J16" s="116">
        <v>0.6239737274220033</v>
      </c>
      <c r="K16" s="110"/>
      <c r="L16" s="110"/>
      <c r="M16" s="110"/>
      <c r="N16" s="110"/>
      <c r="O16" s="110"/>
    </row>
    <row r="17" spans="1:15" s="110" customFormat="1" ht="24.95" customHeight="1" x14ac:dyDescent="0.2">
      <c r="A17" s="193" t="s">
        <v>142</v>
      </c>
      <c r="B17" s="199" t="s">
        <v>220</v>
      </c>
      <c r="C17" s="113">
        <v>1.6640124800936007</v>
      </c>
      <c r="D17" s="115">
        <v>512</v>
      </c>
      <c r="E17" s="114">
        <v>305</v>
      </c>
      <c r="F17" s="114">
        <v>413</v>
      </c>
      <c r="G17" s="114">
        <v>380</v>
      </c>
      <c r="H17" s="140">
        <v>390</v>
      </c>
      <c r="I17" s="115">
        <v>122</v>
      </c>
      <c r="J17" s="116">
        <v>31.282051282051281</v>
      </c>
    </row>
    <row r="18" spans="1:15" s="287" customFormat="1" ht="24.95" customHeight="1" x14ac:dyDescent="0.2">
      <c r="A18" s="201" t="s">
        <v>144</v>
      </c>
      <c r="B18" s="202" t="s">
        <v>145</v>
      </c>
      <c r="C18" s="113">
        <v>6.4057980434853263</v>
      </c>
      <c r="D18" s="115">
        <v>1971</v>
      </c>
      <c r="E18" s="114">
        <v>1689</v>
      </c>
      <c r="F18" s="114">
        <v>2131</v>
      </c>
      <c r="G18" s="114">
        <v>1545</v>
      </c>
      <c r="H18" s="140">
        <v>1825</v>
      </c>
      <c r="I18" s="115">
        <v>146</v>
      </c>
      <c r="J18" s="116">
        <v>8</v>
      </c>
      <c r="K18" s="110"/>
      <c r="L18" s="110"/>
      <c r="M18" s="110"/>
      <c r="N18" s="110"/>
      <c r="O18" s="110"/>
    </row>
    <row r="19" spans="1:15" s="110" customFormat="1" ht="24.95" customHeight="1" x14ac:dyDescent="0.2">
      <c r="A19" s="193" t="s">
        <v>146</v>
      </c>
      <c r="B19" s="199" t="s">
        <v>147</v>
      </c>
      <c r="C19" s="113">
        <v>14.140856056420423</v>
      </c>
      <c r="D19" s="115">
        <v>4351</v>
      </c>
      <c r="E19" s="114">
        <v>3532</v>
      </c>
      <c r="F19" s="114">
        <v>4460</v>
      </c>
      <c r="G19" s="114">
        <v>4170</v>
      </c>
      <c r="H19" s="140">
        <v>4752</v>
      </c>
      <c r="I19" s="115">
        <v>-401</v>
      </c>
      <c r="J19" s="116">
        <v>-8.4385521885521886</v>
      </c>
    </row>
    <row r="20" spans="1:15" s="287" customFormat="1" ht="24.95" customHeight="1" x14ac:dyDescent="0.2">
      <c r="A20" s="193" t="s">
        <v>148</v>
      </c>
      <c r="B20" s="199" t="s">
        <v>149</v>
      </c>
      <c r="C20" s="113">
        <v>5.3657902434268259</v>
      </c>
      <c r="D20" s="115">
        <v>1651</v>
      </c>
      <c r="E20" s="114">
        <v>1367</v>
      </c>
      <c r="F20" s="114">
        <v>1671</v>
      </c>
      <c r="G20" s="114">
        <v>1362</v>
      </c>
      <c r="H20" s="140">
        <v>1562</v>
      </c>
      <c r="I20" s="115">
        <v>89</v>
      </c>
      <c r="J20" s="116">
        <v>5.6978233034571062</v>
      </c>
      <c r="K20" s="110"/>
      <c r="L20" s="110"/>
      <c r="M20" s="110"/>
      <c r="N20" s="110"/>
      <c r="O20" s="110"/>
    </row>
    <row r="21" spans="1:15" s="110" customFormat="1" ht="24.95" customHeight="1" x14ac:dyDescent="0.2">
      <c r="A21" s="201" t="s">
        <v>150</v>
      </c>
      <c r="B21" s="202" t="s">
        <v>151</v>
      </c>
      <c r="C21" s="113">
        <v>5.9345445090838185</v>
      </c>
      <c r="D21" s="115">
        <v>1826</v>
      </c>
      <c r="E21" s="114">
        <v>1685</v>
      </c>
      <c r="F21" s="114">
        <v>1771</v>
      </c>
      <c r="G21" s="114">
        <v>1630</v>
      </c>
      <c r="H21" s="140">
        <v>1606</v>
      </c>
      <c r="I21" s="115">
        <v>220</v>
      </c>
      <c r="J21" s="116">
        <v>13.698630136986301</v>
      </c>
    </row>
    <row r="22" spans="1:15" s="110" customFormat="1" ht="24.95" customHeight="1" x14ac:dyDescent="0.2">
      <c r="A22" s="201" t="s">
        <v>152</v>
      </c>
      <c r="B22" s="199" t="s">
        <v>153</v>
      </c>
      <c r="C22" s="113">
        <v>1.8297637232279242</v>
      </c>
      <c r="D22" s="115">
        <v>563</v>
      </c>
      <c r="E22" s="114">
        <v>555</v>
      </c>
      <c r="F22" s="114">
        <v>588</v>
      </c>
      <c r="G22" s="114">
        <v>584</v>
      </c>
      <c r="H22" s="140">
        <v>626</v>
      </c>
      <c r="I22" s="115">
        <v>-63</v>
      </c>
      <c r="J22" s="116">
        <v>-10.063897763578275</v>
      </c>
    </row>
    <row r="23" spans="1:15" s="110" customFormat="1" ht="24.95" customHeight="1" x14ac:dyDescent="0.2">
      <c r="A23" s="193" t="s">
        <v>154</v>
      </c>
      <c r="B23" s="199" t="s">
        <v>155</v>
      </c>
      <c r="C23" s="113">
        <v>1.6705125288439664</v>
      </c>
      <c r="D23" s="115">
        <v>514</v>
      </c>
      <c r="E23" s="114">
        <v>339</v>
      </c>
      <c r="F23" s="114">
        <v>796</v>
      </c>
      <c r="G23" s="114">
        <v>357</v>
      </c>
      <c r="H23" s="140">
        <v>566</v>
      </c>
      <c r="I23" s="115">
        <v>-52</v>
      </c>
      <c r="J23" s="116">
        <v>-9.1872791519434625</v>
      </c>
    </row>
    <row r="24" spans="1:15" s="110" customFormat="1" ht="24.95" customHeight="1" x14ac:dyDescent="0.2">
      <c r="A24" s="193" t="s">
        <v>156</v>
      </c>
      <c r="B24" s="199" t="s">
        <v>221</v>
      </c>
      <c r="C24" s="113">
        <v>5.3040397802983525</v>
      </c>
      <c r="D24" s="115">
        <v>1632</v>
      </c>
      <c r="E24" s="114">
        <v>1305</v>
      </c>
      <c r="F24" s="114">
        <v>1419</v>
      </c>
      <c r="G24" s="114">
        <v>1458</v>
      </c>
      <c r="H24" s="140">
        <v>1528</v>
      </c>
      <c r="I24" s="115">
        <v>104</v>
      </c>
      <c r="J24" s="116">
        <v>6.8062827225130889</v>
      </c>
    </row>
    <row r="25" spans="1:15" s="110" customFormat="1" ht="24.95" customHeight="1" x14ac:dyDescent="0.2">
      <c r="A25" s="193" t="s">
        <v>222</v>
      </c>
      <c r="B25" s="204" t="s">
        <v>159</v>
      </c>
      <c r="C25" s="113">
        <v>6.6332997497481232</v>
      </c>
      <c r="D25" s="115">
        <v>2041</v>
      </c>
      <c r="E25" s="114">
        <v>1953</v>
      </c>
      <c r="F25" s="114">
        <v>1921</v>
      </c>
      <c r="G25" s="114">
        <v>1810</v>
      </c>
      <c r="H25" s="140">
        <v>2161</v>
      </c>
      <c r="I25" s="115">
        <v>-120</v>
      </c>
      <c r="J25" s="116">
        <v>-5.5529847292919943</v>
      </c>
    </row>
    <row r="26" spans="1:15" s="110" customFormat="1" ht="24.95" customHeight="1" x14ac:dyDescent="0.2">
      <c r="A26" s="201">
        <v>782.78300000000002</v>
      </c>
      <c r="B26" s="203" t="s">
        <v>160</v>
      </c>
      <c r="C26" s="113">
        <v>14.374857811433586</v>
      </c>
      <c r="D26" s="115">
        <v>4423</v>
      </c>
      <c r="E26" s="114">
        <v>4623</v>
      </c>
      <c r="F26" s="114">
        <v>5278</v>
      </c>
      <c r="G26" s="114">
        <v>4308</v>
      </c>
      <c r="H26" s="140">
        <v>4441</v>
      </c>
      <c r="I26" s="115">
        <v>-18</v>
      </c>
      <c r="J26" s="116">
        <v>-0.40531411844179238</v>
      </c>
    </row>
    <row r="27" spans="1:15" s="110" customFormat="1" ht="24.95" customHeight="1" x14ac:dyDescent="0.2">
      <c r="A27" s="193" t="s">
        <v>161</v>
      </c>
      <c r="B27" s="199" t="s">
        <v>162</v>
      </c>
      <c r="C27" s="113">
        <v>2.6162696220221653</v>
      </c>
      <c r="D27" s="115">
        <v>805</v>
      </c>
      <c r="E27" s="114">
        <v>581</v>
      </c>
      <c r="F27" s="114">
        <v>863</v>
      </c>
      <c r="G27" s="114">
        <v>569</v>
      </c>
      <c r="H27" s="140">
        <v>814</v>
      </c>
      <c r="I27" s="115">
        <v>-9</v>
      </c>
      <c r="J27" s="116">
        <v>-1.1056511056511056</v>
      </c>
    </row>
    <row r="28" spans="1:15" s="110" customFormat="1" ht="24.95" customHeight="1" x14ac:dyDescent="0.2">
      <c r="A28" s="193" t="s">
        <v>163</v>
      </c>
      <c r="B28" s="199" t="s">
        <v>164</v>
      </c>
      <c r="C28" s="113">
        <v>2.8892716695375213</v>
      </c>
      <c r="D28" s="115">
        <v>889</v>
      </c>
      <c r="E28" s="114">
        <v>653</v>
      </c>
      <c r="F28" s="114">
        <v>1279</v>
      </c>
      <c r="G28" s="114">
        <v>898</v>
      </c>
      <c r="H28" s="140">
        <v>1170</v>
      </c>
      <c r="I28" s="115">
        <v>-281</v>
      </c>
      <c r="J28" s="116">
        <v>-24.017094017094017</v>
      </c>
    </row>
    <row r="29" spans="1:15" s="110" customFormat="1" ht="24.95" customHeight="1" x14ac:dyDescent="0.2">
      <c r="A29" s="193">
        <v>86</v>
      </c>
      <c r="B29" s="199" t="s">
        <v>165</v>
      </c>
      <c r="C29" s="113">
        <v>6.0515453865903996</v>
      </c>
      <c r="D29" s="115">
        <v>1862</v>
      </c>
      <c r="E29" s="114">
        <v>1885</v>
      </c>
      <c r="F29" s="114">
        <v>1815</v>
      </c>
      <c r="G29" s="114">
        <v>1741</v>
      </c>
      <c r="H29" s="140">
        <v>1767</v>
      </c>
      <c r="I29" s="115">
        <v>95</v>
      </c>
      <c r="J29" s="116">
        <v>5.376344086021505</v>
      </c>
    </row>
    <row r="30" spans="1:15" s="110" customFormat="1" ht="24.95" customHeight="1" x14ac:dyDescent="0.2">
      <c r="A30" s="193">
        <v>87.88</v>
      </c>
      <c r="B30" s="204" t="s">
        <v>166</v>
      </c>
      <c r="C30" s="113">
        <v>6.3667977509831326</v>
      </c>
      <c r="D30" s="115">
        <v>1959</v>
      </c>
      <c r="E30" s="114">
        <v>2356</v>
      </c>
      <c r="F30" s="114">
        <v>2350</v>
      </c>
      <c r="G30" s="114">
        <v>2256</v>
      </c>
      <c r="H30" s="140">
        <v>2076</v>
      </c>
      <c r="I30" s="115">
        <v>-117</v>
      </c>
      <c r="J30" s="116">
        <v>-5.6358381502890174</v>
      </c>
    </row>
    <row r="31" spans="1:15" s="110" customFormat="1" ht="24.95" customHeight="1" x14ac:dyDescent="0.2">
      <c r="A31" s="193" t="s">
        <v>167</v>
      </c>
      <c r="B31" s="199" t="s">
        <v>168</v>
      </c>
      <c r="C31" s="113">
        <v>4.9335370015275117</v>
      </c>
      <c r="D31" s="115">
        <v>1518</v>
      </c>
      <c r="E31" s="114">
        <v>1317</v>
      </c>
      <c r="F31" s="114">
        <v>1384</v>
      </c>
      <c r="G31" s="114">
        <v>1069</v>
      </c>
      <c r="H31" s="140">
        <v>1226</v>
      </c>
      <c r="I31" s="115">
        <v>292</v>
      </c>
      <c r="J31" s="116">
        <v>23.817292006525285</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0.39650297377230331</v>
      </c>
      <c r="D34" s="115">
        <v>122</v>
      </c>
      <c r="E34" s="114">
        <v>118</v>
      </c>
      <c r="F34" s="114">
        <v>127</v>
      </c>
      <c r="G34" s="114">
        <v>103</v>
      </c>
      <c r="H34" s="140">
        <v>139</v>
      </c>
      <c r="I34" s="115">
        <v>-17</v>
      </c>
      <c r="J34" s="116">
        <v>-12.23021582733813</v>
      </c>
    </row>
    <row r="35" spans="1:10" s="110" customFormat="1" ht="24.95" customHeight="1" x14ac:dyDescent="0.2">
      <c r="A35" s="292" t="s">
        <v>171</v>
      </c>
      <c r="B35" s="293" t="s">
        <v>172</v>
      </c>
      <c r="C35" s="113">
        <v>21.485911144333581</v>
      </c>
      <c r="D35" s="115">
        <v>6611</v>
      </c>
      <c r="E35" s="114">
        <v>6377</v>
      </c>
      <c r="F35" s="114">
        <v>7316</v>
      </c>
      <c r="G35" s="114">
        <v>5669</v>
      </c>
      <c r="H35" s="140">
        <v>6345</v>
      </c>
      <c r="I35" s="115">
        <v>266</v>
      </c>
      <c r="J35" s="116">
        <v>4.1922773837667453</v>
      </c>
    </row>
    <row r="36" spans="1:10" s="110" customFormat="1" ht="24.95" customHeight="1" x14ac:dyDescent="0.2">
      <c r="A36" s="294" t="s">
        <v>173</v>
      </c>
      <c r="B36" s="295" t="s">
        <v>174</v>
      </c>
      <c r="C36" s="125">
        <v>78.111085833143747</v>
      </c>
      <c r="D36" s="143">
        <v>24034</v>
      </c>
      <c r="E36" s="144">
        <v>22151</v>
      </c>
      <c r="F36" s="144">
        <v>25595</v>
      </c>
      <c r="G36" s="144">
        <v>22212</v>
      </c>
      <c r="H36" s="145">
        <v>24295</v>
      </c>
      <c r="I36" s="143">
        <v>-261</v>
      </c>
      <c r="J36" s="146">
        <v>-1.0742951224531796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369</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35.1" customHeight="1" x14ac:dyDescent="0.2">
      <c r="A6" s="634" t="s">
        <v>521</v>
      </c>
      <c r="B6" s="634"/>
      <c r="C6" s="634"/>
      <c r="D6" s="634"/>
      <c r="E6" s="634"/>
      <c r="F6" s="634"/>
      <c r="G6" s="634"/>
      <c r="H6" s="634"/>
      <c r="I6" s="634"/>
      <c r="J6" s="634"/>
      <c r="K6" s="634"/>
    </row>
    <row r="7" spans="1:17" s="91" customFormat="1" ht="24.95" customHeight="1" x14ac:dyDescent="0.2">
      <c r="A7" s="588" t="s">
        <v>333</v>
      </c>
      <c r="B7" s="577"/>
      <c r="C7" s="577"/>
      <c r="D7" s="582" t="s">
        <v>94</v>
      </c>
      <c r="E7" s="648" t="s">
        <v>371</v>
      </c>
      <c r="F7" s="649"/>
      <c r="G7" s="649"/>
      <c r="H7" s="649"/>
      <c r="I7" s="650"/>
      <c r="J7" s="588" t="s">
        <v>360</v>
      </c>
      <c r="K7" s="589"/>
      <c r="L7" s="96"/>
      <c r="M7" s="96"/>
      <c r="N7" s="96"/>
      <c r="O7" s="96"/>
      <c r="Q7" s="407"/>
    </row>
    <row r="8" spans="1:17" ht="21.75" customHeight="1" x14ac:dyDescent="0.2">
      <c r="A8" s="578"/>
      <c r="B8" s="579"/>
      <c r="C8" s="579"/>
      <c r="D8" s="583"/>
      <c r="E8" s="592" t="s">
        <v>336</v>
      </c>
      <c r="F8" s="592" t="s">
        <v>338</v>
      </c>
      <c r="G8" s="592" t="s">
        <v>339</v>
      </c>
      <c r="H8" s="592" t="s">
        <v>340</v>
      </c>
      <c r="I8" s="592" t="s">
        <v>341</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30769</v>
      </c>
      <c r="F11" s="264">
        <v>28646</v>
      </c>
      <c r="G11" s="264">
        <v>33039</v>
      </c>
      <c r="H11" s="264">
        <v>27984</v>
      </c>
      <c r="I11" s="265">
        <v>30779</v>
      </c>
      <c r="J11" s="263">
        <v>-10</v>
      </c>
      <c r="K11" s="266">
        <v>-3.2489684525163258E-2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28.382462868471514</v>
      </c>
      <c r="E13" s="115">
        <v>8733</v>
      </c>
      <c r="F13" s="114">
        <v>9259</v>
      </c>
      <c r="G13" s="114">
        <v>10646</v>
      </c>
      <c r="H13" s="114">
        <v>8816</v>
      </c>
      <c r="I13" s="140">
        <v>9408</v>
      </c>
      <c r="J13" s="115">
        <v>-675</v>
      </c>
      <c r="K13" s="116">
        <v>-7.1747448979591839</v>
      </c>
    </row>
    <row r="14" spans="1:17" ht="15.95" customHeight="1" x14ac:dyDescent="0.2">
      <c r="A14" s="306" t="s">
        <v>230</v>
      </c>
      <c r="B14" s="307"/>
      <c r="C14" s="308"/>
      <c r="D14" s="113">
        <v>55.214664109980824</v>
      </c>
      <c r="E14" s="115">
        <v>16989</v>
      </c>
      <c r="F14" s="114">
        <v>15523</v>
      </c>
      <c r="G14" s="114">
        <v>18073</v>
      </c>
      <c r="H14" s="114">
        <v>15608</v>
      </c>
      <c r="I14" s="140">
        <v>16728</v>
      </c>
      <c r="J14" s="115">
        <v>261</v>
      </c>
      <c r="K14" s="116">
        <v>1.56025824964132</v>
      </c>
    </row>
    <row r="15" spans="1:17" ht="15.95" customHeight="1" x14ac:dyDescent="0.2">
      <c r="A15" s="306" t="s">
        <v>231</v>
      </c>
      <c r="B15" s="307"/>
      <c r="C15" s="308"/>
      <c r="D15" s="113">
        <v>7.7773083298124739</v>
      </c>
      <c r="E15" s="115">
        <v>2393</v>
      </c>
      <c r="F15" s="114">
        <v>1901</v>
      </c>
      <c r="G15" s="114">
        <v>1979</v>
      </c>
      <c r="H15" s="114">
        <v>1609</v>
      </c>
      <c r="I15" s="140">
        <v>1930</v>
      </c>
      <c r="J15" s="115">
        <v>463</v>
      </c>
      <c r="K15" s="116">
        <v>23.989637305699482</v>
      </c>
    </row>
    <row r="16" spans="1:17" ht="15.95" customHeight="1" x14ac:dyDescent="0.2">
      <c r="A16" s="306" t="s">
        <v>232</v>
      </c>
      <c r="B16" s="307"/>
      <c r="C16" s="308"/>
      <c r="D16" s="113">
        <v>8.2973122298417241</v>
      </c>
      <c r="E16" s="115">
        <v>2553</v>
      </c>
      <c r="F16" s="114">
        <v>1880</v>
      </c>
      <c r="G16" s="114">
        <v>2260</v>
      </c>
      <c r="H16" s="114">
        <v>1866</v>
      </c>
      <c r="I16" s="140">
        <v>2625</v>
      </c>
      <c r="J16" s="115">
        <v>-72</v>
      </c>
      <c r="K16" s="116">
        <v>-2.7428571428571429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0.41275309564821738</v>
      </c>
      <c r="E18" s="115">
        <v>127</v>
      </c>
      <c r="F18" s="114">
        <v>121</v>
      </c>
      <c r="G18" s="114">
        <v>146</v>
      </c>
      <c r="H18" s="114">
        <v>106</v>
      </c>
      <c r="I18" s="140">
        <v>186</v>
      </c>
      <c r="J18" s="115">
        <v>-59</v>
      </c>
      <c r="K18" s="116">
        <v>-31.72043010752688</v>
      </c>
    </row>
    <row r="19" spans="1:11" ht="14.1" customHeight="1" x14ac:dyDescent="0.2">
      <c r="A19" s="306" t="s">
        <v>235</v>
      </c>
      <c r="B19" s="307" t="s">
        <v>236</v>
      </c>
      <c r="C19" s="308"/>
      <c r="D19" s="113">
        <v>0.12675095063212974</v>
      </c>
      <c r="E19" s="115">
        <v>39</v>
      </c>
      <c r="F19" s="114">
        <v>68</v>
      </c>
      <c r="G19" s="114">
        <v>58</v>
      </c>
      <c r="H19" s="114">
        <v>44</v>
      </c>
      <c r="I19" s="140">
        <v>35</v>
      </c>
      <c r="J19" s="115">
        <v>4</v>
      </c>
      <c r="K19" s="116">
        <v>11.428571428571429</v>
      </c>
    </row>
    <row r="20" spans="1:11" ht="14.1" customHeight="1" x14ac:dyDescent="0.2">
      <c r="A20" s="306">
        <v>12</v>
      </c>
      <c r="B20" s="307" t="s">
        <v>237</v>
      </c>
      <c r="C20" s="308"/>
      <c r="D20" s="113">
        <v>0.81250609379570349</v>
      </c>
      <c r="E20" s="115">
        <v>250</v>
      </c>
      <c r="F20" s="114">
        <v>413</v>
      </c>
      <c r="G20" s="114">
        <v>311</v>
      </c>
      <c r="H20" s="114">
        <v>248</v>
      </c>
      <c r="I20" s="140">
        <v>454</v>
      </c>
      <c r="J20" s="115">
        <v>-204</v>
      </c>
      <c r="K20" s="116">
        <v>-44.933920704845818</v>
      </c>
    </row>
    <row r="21" spans="1:11" ht="14.1" customHeight="1" x14ac:dyDescent="0.2">
      <c r="A21" s="306">
        <v>21</v>
      </c>
      <c r="B21" s="307" t="s">
        <v>238</v>
      </c>
      <c r="C21" s="308"/>
      <c r="D21" s="113">
        <v>0.27625207189053919</v>
      </c>
      <c r="E21" s="115">
        <v>85</v>
      </c>
      <c r="F21" s="114">
        <v>85</v>
      </c>
      <c r="G21" s="114">
        <v>79</v>
      </c>
      <c r="H21" s="114">
        <v>78</v>
      </c>
      <c r="I21" s="140">
        <v>75</v>
      </c>
      <c r="J21" s="115">
        <v>10</v>
      </c>
      <c r="K21" s="116">
        <v>13.333333333333334</v>
      </c>
    </row>
    <row r="22" spans="1:11" ht="14.1" customHeight="1" x14ac:dyDescent="0.2">
      <c r="A22" s="306">
        <v>22</v>
      </c>
      <c r="B22" s="307" t="s">
        <v>239</v>
      </c>
      <c r="C22" s="308"/>
      <c r="D22" s="113">
        <v>1.9857648932366994</v>
      </c>
      <c r="E22" s="115">
        <v>611</v>
      </c>
      <c r="F22" s="114">
        <v>525</v>
      </c>
      <c r="G22" s="114">
        <v>637</v>
      </c>
      <c r="H22" s="114">
        <v>546</v>
      </c>
      <c r="I22" s="140">
        <v>545</v>
      </c>
      <c r="J22" s="115">
        <v>66</v>
      </c>
      <c r="K22" s="116">
        <v>12.110091743119266</v>
      </c>
    </row>
    <row r="23" spans="1:11" ht="14.1" customHeight="1" x14ac:dyDescent="0.2">
      <c r="A23" s="306">
        <v>23</v>
      </c>
      <c r="B23" s="307" t="s">
        <v>240</v>
      </c>
      <c r="C23" s="308"/>
      <c r="D23" s="113">
        <v>0.40950307127303454</v>
      </c>
      <c r="E23" s="115">
        <v>126</v>
      </c>
      <c r="F23" s="114">
        <v>98</v>
      </c>
      <c r="G23" s="114">
        <v>123</v>
      </c>
      <c r="H23" s="114">
        <v>136</v>
      </c>
      <c r="I23" s="140">
        <v>157</v>
      </c>
      <c r="J23" s="115">
        <v>-31</v>
      </c>
      <c r="K23" s="116">
        <v>-19.745222929936304</v>
      </c>
    </row>
    <row r="24" spans="1:11" ht="14.1" customHeight="1" x14ac:dyDescent="0.2">
      <c r="A24" s="306">
        <v>24</v>
      </c>
      <c r="B24" s="307" t="s">
        <v>241</v>
      </c>
      <c r="C24" s="308"/>
      <c r="D24" s="113">
        <v>7.8130585979394844</v>
      </c>
      <c r="E24" s="115">
        <v>2404</v>
      </c>
      <c r="F24" s="114">
        <v>2928</v>
      </c>
      <c r="G24" s="114">
        <v>3030</v>
      </c>
      <c r="H24" s="114">
        <v>1996</v>
      </c>
      <c r="I24" s="140">
        <v>2542</v>
      </c>
      <c r="J24" s="115">
        <v>-138</v>
      </c>
      <c r="K24" s="116">
        <v>-5.4287962234461054</v>
      </c>
    </row>
    <row r="25" spans="1:11" ht="14.1" customHeight="1" x14ac:dyDescent="0.2">
      <c r="A25" s="306">
        <v>25</v>
      </c>
      <c r="B25" s="307" t="s">
        <v>242</v>
      </c>
      <c r="C25" s="308"/>
      <c r="D25" s="113">
        <v>5.5900419253144396</v>
      </c>
      <c r="E25" s="115">
        <v>1720</v>
      </c>
      <c r="F25" s="114">
        <v>1528</v>
      </c>
      <c r="G25" s="114">
        <v>1983</v>
      </c>
      <c r="H25" s="114">
        <v>1346</v>
      </c>
      <c r="I25" s="140">
        <v>1828</v>
      </c>
      <c r="J25" s="115">
        <v>-108</v>
      </c>
      <c r="K25" s="116">
        <v>-5.908096280087527</v>
      </c>
    </row>
    <row r="26" spans="1:11" ht="14.1" customHeight="1" x14ac:dyDescent="0.2">
      <c r="A26" s="306">
        <v>26</v>
      </c>
      <c r="B26" s="307" t="s">
        <v>243</v>
      </c>
      <c r="C26" s="308"/>
      <c r="D26" s="113">
        <v>3.0160226201696512</v>
      </c>
      <c r="E26" s="115">
        <v>928</v>
      </c>
      <c r="F26" s="114">
        <v>674</v>
      </c>
      <c r="G26" s="114">
        <v>789</v>
      </c>
      <c r="H26" s="114">
        <v>757</v>
      </c>
      <c r="I26" s="140">
        <v>910</v>
      </c>
      <c r="J26" s="115">
        <v>18</v>
      </c>
      <c r="K26" s="116">
        <v>1.9780219780219781</v>
      </c>
    </row>
    <row r="27" spans="1:11" ht="14.1" customHeight="1" x14ac:dyDescent="0.2">
      <c r="A27" s="306">
        <v>27</v>
      </c>
      <c r="B27" s="307" t="s">
        <v>244</v>
      </c>
      <c r="C27" s="308"/>
      <c r="D27" s="113">
        <v>1.309759823198674</v>
      </c>
      <c r="E27" s="115">
        <v>403</v>
      </c>
      <c r="F27" s="114">
        <v>379</v>
      </c>
      <c r="G27" s="114">
        <v>405</v>
      </c>
      <c r="H27" s="114">
        <v>370</v>
      </c>
      <c r="I27" s="140">
        <v>440</v>
      </c>
      <c r="J27" s="115">
        <v>-37</v>
      </c>
      <c r="K27" s="116">
        <v>-8.4090909090909083</v>
      </c>
    </row>
    <row r="28" spans="1:11" ht="14.1" customHeight="1" x14ac:dyDescent="0.2">
      <c r="A28" s="306">
        <v>28</v>
      </c>
      <c r="B28" s="307" t="s">
        <v>245</v>
      </c>
      <c r="C28" s="308"/>
      <c r="D28" s="113">
        <v>0.22750170626279698</v>
      </c>
      <c r="E28" s="115">
        <v>70</v>
      </c>
      <c r="F28" s="114">
        <v>69</v>
      </c>
      <c r="G28" s="114">
        <v>94</v>
      </c>
      <c r="H28" s="114">
        <v>79</v>
      </c>
      <c r="I28" s="140">
        <v>94</v>
      </c>
      <c r="J28" s="115">
        <v>-24</v>
      </c>
      <c r="K28" s="116">
        <v>-25.531914893617021</v>
      </c>
    </row>
    <row r="29" spans="1:11" ht="14.1" customHeight="1" x14ac:dyDescent="0.2">
      <c r="A29" s="306">
        <v>29</v>
      </c>
      <c r="B29" s="307" t="s">
        <v>246</v>
      </c>
      <c r="C29" s="308"/>
      <c r="D29" s="113">
        <v>4.5662842471318532</v>
      </c>
      <c r="E29" s="115">
        <v>1405</v>
      </c>
      <c r="F29" s="114">
        <v>1409</v>
      </c>
      <c r="G29" s="114">
        <v>1679</v>
      </c>
      <c r="H29" s="114">
        <v>1588</v>
      </c>
      <c r="I29" s="140">
        <v>1347</v>
      </c>
      <c r="J29" s="115">
        <v>58</v>
      </c>
      <c r="K29" s="116">
        <v>4.3058648849294725</v>
      </c>
    </row>
    <row r="30" spans="1:11" ht="14.1" customHeight="1" x14ac:dyDescent="0.2">
      <c r="A30" s="306" t="s">
        <v>247</v>
      </c>
      <c r="B30" s="307" t="s">
        <v>248</v>
      </c>
      <c r="C30" s="308"/>
      <c r="D30" s="113">
        <v>1.9175143813578601</v>
      </c>
      <c r="E30" s="115">
        <v>590</v>
      </c>
      <c r="F30" s="114">
        <v>714</v>
      </c>
      <c r="G30" s="114">
        <v>916</v>
      </c>
      <c r="H30" s="114">
        <v>802</v>
      </c>
      <c r="I30" s="140">
        <v>620</v>
      </c>
      <c r="J30" s="115">
        <v>-30</v>
      </c>
      <c r="K30" s="116">
        <v>-4.838709677419355</v>
      </c>
    </row>
    <row r="31" spans="1:11" ht="14.1" customHeight="1" x14ac:dyDescent="0.2">
      <c r="A31" s="306" t="s">
        <v>249</v>
      </c>
      <c r="B31" s="307" t="s">
        <v>250</v>
      </c>
      <c r="C31" s="308"/>
      <c r="D31" s="113">
        <v>2.6097695732717994</v>
      </c>
      <c r="E31" s="115">
        <v>803</v>
      </c>
      <c r="F31" s="114">
        <v>692</v>
      </c>
      <c r="G31" s="114">
        <v>758</v>
      </c>
      <c r="H31" s="114">
        <v>783</v>
      </c>
      <c r="I31" s="140">
        <v>719</v>
      </c>
      <c r="J31" s="115">
        <v>84</v>
      </c>
      <c r="K31" s="116">
        <v>11.68289290681502</v>
      </c>
    </row>
    <row r="32" spans="1:11" ht="14.1" customHeight="1" x14ac:dyDescent="0.2">
      <c r="A32" s="306">
        <v>31</v>
      </c>
      <c r="B32" s="307" t="s">
        <v>251</v>
      </c>
      <c r="C32" s="308"/>
      <c r="D32" s="113">
        <v>0.45825343690077674</v>
      </c>
      <c r="E32" s="115">
        <v>141</v>
      </c>
      <c r="F32" s="114">
        <v>99</v>
      </c>
      <c r="G32" s="114">
        <v>155</v>
      </c>
      <c r="H32" s="114">
        <v>88</v>
      </c>
      <c r="I32" s="140">
        <v>124</v>
      </c>
      <c r="J32" s="115">
        <v>17</v>
      </c>
      <c r="K32" s="116">
        <v>13.709677419354838</v>
      </c>
    </row>
    <row r="33" spans="1:11" ht="14.1" customHeight="1" x14ac:dyDescent="0.2">
      <c r="A33" s="306">
        <v>32</v>
      </c>
      <c r="B33" s="307" t="s">
        <v>252</v>
      </c>
      <c r="C33" s="308"/>
      <c r="D33" s="113">
        <v>2.2620169651272386</v>
      </c>
      <c r="E33" s="115">
        <v>696</v>
      </c>
      <c r="F33" s="114">
        <v>879</v>
      </c>
      <c r="G33" s="114">
        <v>938</v>
      </c>
      <c r="H33" s="114">
        <v>660</v>
      </c>
      <c r="I33" s="140">
        <v>662</v>
      </c>
      <c r="J33" s="115">
        <v>34</v>
      </c>
      <c r="K33" s="116">
        <v>5.1359516616314203</v>
      </c>
    </row>
    <row r="34" spans="1:11" ht="14.1" customHeight="1" x14ac:dyDescent="0.2">
      <c r="A34" s="306">
        <v>33</v>
      </c>
      <c r="B34" s="307" t="s">
        <v>253</v>
      </c>
      <c r="C34" s="308"/>
      <c r="D34" s="113">
        <v>1.6640124800936007</v>
      </c>
      <c r="E34" s="115">
        <v>512</v>
      </c>
      <c r="F34" s="114">
        <v>576</v>
      </c>
      <c r="G34" s="114">
        <v>509</v>
      </c>
      <c r="H34" s="114">
        <v>440</v>
      </c>
      <c r="I34" s="140">
        <v>502</v>
      </c>
      <c r="J34" s="115">
        <v>10</v>
      </c>
      <c r="K34" s="116">
        <v>1.9920318725099602</v>
      </c>
    </row>
    <row r="35" spans="1:11" ht="14.1" customHeight="1" x14ac:dyDescent="0.2">
      <c r="A35" s="306">
        <v>34</v>
      </c>
      <c r="B35" s="307" t="s">
        <v>254</v>
      </c>
      <c r="C35" s="308"/>
      <c r="D35" s="113">
        <v>2.0052650394877962</v>
      </c>
      <c r="E35" s="115">
        <v>617</v>
      </c>
      <c r="F35" s="114">
        <v>456</v>
      </c>
      <c r="G35" s="114">
        <v>555</v>
      </c>
      <c r="H35" s="114">
        <v>482</v>
      </c>
      <c r="I35" s="140">
        <v>632</v>
      </c>
      <c r="J35" s="115">
        <v>-15</v>
      </c>
      <c r="K35" s="116">
        <v>-2.3734177215189876</v>
      </c>
    </row>
    <row r="36" spans="1:11" ht="14.1" customHeight="1" x14ac:dyDescent="0.2">
      <c r="A36" s="306">
        <v>41</v>
      </c>
      <c r="B36" s="307" t="s">
        <v>255</v>
      </c>
      <c r="C36" s="308"/>
      <c r="D36" s="113">
        <v>0.89700672755045663</v>
      </c>
      <c r="E36" s="115">
        <v>276</v>
      </c>
      <c r="F36" s="114">
        <v>252</v>
      </c>
      <c r="G36" s="114">
        <v>248</v>
      </c>
      <c r="H36" s="114">
        <v>226</v>
      </c>
      <c r="I36" s="140">
        <v>207</v>
      </c>
      <c r="J36" s="115">
        <v>69</v>
      </c>
      <c r="K36" s="116">
        <v>33.333333333333336</v>
      </c>
    </row>
    <row r="37" spans="1:11" ht="14.1" customHeight="1" x14ac:dyDescent="0.2">
      <c r="A37" s="306">
        <v>42</v>
      </c>
      <c r="B37" s="307" t="s">
        <v>256</v>
      </c>
      <c r="C37" s="308"/>
      <c r="D37" s="113">
        <v>0.10400078000585004</v>
      </c>
      <c r="E37" s="115">
        <v>32</v>
      </c>
      <c r="F37" s="114">
        <v>24</v>
      </c>
      <c r="G37" s="114">
        <v>53</v>
      </c>
      <c r="H37" s="114">
        <v>19</v>
      </c>
      <c r="I37" s="140">
        <v>26</v>
      </c>
      <c r="J37" s="115">
        <v>6</v>
      </c>
      <c r="K37" s="116">
        <v>23.076923076923077</v>
      </c>
    </row>
    <row r="38" spans="1:11" ht="14.1" customHeight="1" x14ac:dyDescent="0.2">
      <c r="A38" s="306">
        <v>43</v>
      </c>
      <c r="B38" s="307" t="s">
        <v>257</v>
      </c>
      <c r="C38" s="308"/>
      <c r="D38" s="113">
        <v>1.2577594331957489</v>
      </c>
      <c r="E38" s="115">
        <v>387</v>
      </c>
      <c r="F38" s="114">
        <v>355</v>
      </c>
      <c r="G38" s="114">
        <v>384</v>
      </c>
      <c r="H38" s="114">
        <v>359</v>
      </c>
      <c r="I38" s="140">
        <v>369</v>
      </c>
      <c r="J38" s="115">
        <v>18</v>
      </c>
      <c r="K38" s="116">
        <v>4.8780487804878048</v>
      </c>
    </row>
    <row r="39" spans="1:11" ht="14.1" customHeight="1" x14ac:dyDescent="0.2">
      <c r="A39" s="306">
        <v>51</v>
      </c>
      <c r="B39" s="307" t="s">
        <v>258</v>
      </c>
      <c r="C39" s="308"/>
      <c r="D39" s="113">
        <v>9.8638239786798394</v>
      </c>
      <c r="E39" s="115">
        <v>3035</v>
      </c>
      <c r="F39" s="114">
        <v>2781</v>
      </c>
      <c r="G39" s="114">
        <v>3597</v>
      </c>
      <c r="H39" s="114">
        <v>3071</v>
      </c>
      <c r="I39" s="140">
        <v>3027</v>
      </c>
      <c r="J39" s="115">
        <v>8</v>
      </c>
      <c r="K39" s="116">
        <v>0.26428807400066073</v>
      </c>
    </row>
    <row r="40" spans="1:11" ht="14.1" customHeight="1" x14ac:dyDescent="0.2">
      <c r="A40" s="306" t="s">
        <v>259</v>
      </c>
      <c r="B40" s="307" t="s">
        <v>260</v>
      </c>
      <c r="C40" s="308"/>
      <c r="D40" s="113">
        <v>8.9343170073775546</v>
      </c>
      <c r="E40" s="115">
        <v>2749</v>
      </c>
      <c r="F40" s="114">
        <v>2559</v>
      </c>
      <c r="G40" s="114">
        <v>3286</v>
      </c>
      <c r="H40" s="114">
        <v>2740</v>
      </c>
      <c r="I40" s="140">
        <v>2823</v>
      </c>
      <c r="J40" s="115">
        <v>-74</v>
      </c>
      <c r="K40" s="116">
        <v>-2.6213248317392845</v>
      </c>
    </row>
    <row r="41" spans="1:11" ht="14.1" customHeight="1" x14ac:dyDescent="0.2">
      <c r="A41" s="306"/>
      <c r="B41" s="307" t="s">
        <v>261</v>
      </c>
      <c r="C41" s="308"/>
      <c r="D41" s="113">
        <v>7.2638044785335891</v>
      </c>
      <c r="E41" s="115">
        <v>2235</v>
      </c>
      <c r="F41" s="114">
        <v>2124</v>
      </c>
      <c r="G41" s="114">
        <v>2640</v>
      </c>
      <c r="H41" s="114">
        <v>2338</v>
      </c>
      <c r="I41" s="140">
        <v>2354</v>
      </c>
      <c r="J41" s="115">
        <v>-119</v>
      </c>
      <c r="K41" s="116">
        <v>-5.0552251486830926</v>
      </c>
    </row>
    <row r="42" spans="1:11" ht="14.1" customHeight="1" x14ac:dyDescent="0.2">
      <c r="A42" s="306">
        <v>52</v>
      </c>
      <c r="B42" s="307" t="s">
        <v>262</v>
      </c>
      <c r="C42" s="308"/>
      <c r="D42" s="113">
        <v>4.2867821508661317</v>
      </c>
      <c r="E42" s="115">
        <v>1319</v>
      </c>
      <c r="F42" s="114">
        <v>1125</v>
      </c>
      <c r="G42" s="114">
        <v>1164</v>
      </c>
      <c r="H42" s="114">
        <v>1208</v>
      </c>
      <c r="I42" s="140">
        <v>1204</v>
      </c>
      <c r="J42" s="115">
        <v>115</v>
      </c>
      <c r="K42" s="116">
        <v>9.5514950166112964</v>
      </c>
    </row>
    <row r="43" spans="1:11" ht="14.1" customHeight="1" x14ac:dyDescent="0.2">
      <c r="A43" s="306" t="s">
        <v>263</v>
      </c>
      <c r="B43" s="307" t="s">
        <v>264</v>
      </c>
      <c r="C43" s="308"/>
      <c r="D43" s="113">
        <v>3.1817738633039747</v>
      </c>
      <c r="E43" s="115">
        <v>979</v>
      </c>
      <c r="F43" s="114">
        <v>866</v>
      </c>
      <c r="G43" s="114">
        <v>838</v>
      </c>
      <c r="H43" s="114">
        <v>961</v>
      </c>
      <c r="I43" s="140">
        <v>956</v>
      </c>
      <c r="J43" s="115">
        <v>23</v>
      </c>
      <c r="K43" s="116">
        <v>2.4058577405857742</v>
      </c>
    </row>
    <row r="44" spans="1:11" ht="14.1" customHeight="1" x14ac:dyDescent="0.2">
      <c r="A44" s="306">
        <v>53</v>
      </c>
      <c r="B44" s="307" t="s">
        <v>265</v>
      </c>
      <c r="C44" s="308"/>
      <c r="D44" s="113">
        <v>1.0205076538074036</v>
      </c>
      <c r="E44" s="115">
        <v>314</v>
      </c>
      <c r="F44" s="114">
        <v>320</v>
      </c>
      <c r="G44" s="114">
        <v>374</v>
      </c>
      <c r="H44" s="114">
        <v>278</v>
      </c>
      <c r="I44" s="140">
        <v>355</v>
      </c>
      <c r="J44" s="115">
        <v>-41</v>
      </c>
      <c r="K44" s="116">
        <v>-11.549295774647888</v>
      </c>
    </row>
    <row r="45" spans="1:11" ht="14.1" customHeight="1" x14ac:dyDescent="0.2">
      <c r="A45" s="306" t="s">
        <v>266</v>
      </c>
      <c r="B45" s="307" t="s">
        <v>267</v>
      </c>
      <c r="C45" s="308"/>
      <c r="D45" s="113">
        <v>1.0010075075563067</v>
      </c>
      <c r="E45" s="115">
        <v>308</v>
      </c>
      <c r="F45" s="114">
        <v>307</v>
      </c>
      <c r="G45" s="114">
        <v>370</v>
      </c>
      <c r="H45" s="114">
        <v>278</v>
      </c>
      <c r="I45" s="140">
        <v>350</v>
      </c>
      <c r="J45" s="115">
        <v>-42</v>
      </c>
      <c r="K45" s="116">
        <v>-12</v>
      </c>
    </row>
    <row r="46" spans="1:11" ht="14.1" customHeight="1" x14ac:dyDescent="0.2">
      <c r="A46" s="306">
        <v>54</v>
      </c>
      <c r="B46" s="307" t="s">
        <v>268</v>
      </c>
      <c r="C46" s="308"/>
      <c r="D46" s="113">
        <v>4.0072800546004093</v>
      </c>
      <c r="E46" s="115">
        <v>1233</v>
      </c>
      <c r="F46" s="114">
        <v>952</v>
      </c>
      <c r="G46" s="114">
        <v>1113</v>
      </c>
      <c r="H46" s="114">
        <v>1117</v>
      </c>
      <c r="I46" s="140">
        <v>1255</v>
      </c>
      <c r="J46" s="115">
        <v>-22</v>
      </c>
      <c r="K46" s="116">
        <v>-1.7529880478087649</v>
      </c>
    </row>
    <row r="47" spans="1:11" ht="14.1" customHeight="1" x14ac:dyDescent="0.2">
      <c r="A47" s="306">
        <v>61</v>
      </c>
      <c r="B47" s="307" t="s">
        <v>269</v>
      </c>
      <c r="C47" s="308"/>
      <c r="D47" s="113">
        <v>1.4755110663329976</v>
      </c>
      <c r="E47" s="115">
        <v>454</v>
      </c>
      <c r="F47" s="114">
        <v>346</v>
      </c>
      <c r="G47" s="114">
        <v>399</v>
      </c>
      <c r="H47" s="114">
        <v>429</v>
      </c>
      <c r="I47" s="140">
        <v>512</v>
      </c>
      <c r="J47" s="115">
        <v>-58</v>
      </c>
      <c r="K47" s="116">
        <v>-11.328125</v>
      </c>
    </row>
    <row r="48" spans="1:11" ht="14.1" customHeight="1" x14ac:dyDescent="0.2">
      <c r="A48" s="306">
        <v>62</v>
      </c>
      <c r="B48" s="307" t="s">
        <v>270</v>
      </c>
      <c r="C48" s="308"/>
      <c r="D48" s="113">
        <v>8.1185608892066696</v>
      </c>
      <c r="E48" s="115">
        <v>2498</v>
      </c>
      <c r="F48" s="114">
        <v>2024</v>
      </c>
      <c r="G48" s="114">
        <v>2470</v>
      </c>
      <c r="H48" s="114">
        <v>2430</v>
      </c>
      <c r="I48" s="140">
        <v>2757</v>
      </c>
      <c r="J48" s="115">
        <v>-259</v>
      </c>
      <c r="K48" s="116">
        <v>-9.3942691331157047</v>
      </c>
    </row>
    <row r="49" spans="1:11" ht="14.1" customHeight="1" x14ac:dyDescent="0.2">
      <c r="A49" s="306">
        <v>63</v>
      </c>
      <c r="B49" s="307" t="s">
        <v>271</v>
      </c>
      <c r="C49" s="308"/>
      <c r="D49" s="113">
        <v>5.2682895121713411</v>
      </c>
      <c r="E49" s="115">
        <v>1621</v>
      </c>
      <c r="F49" s="114">
        <v>1339</v>
      </c>
      <c r="G49" s="114">
        <v>1258</v>
      </c>
      <c r="H49" s="114">
        <v>1026</v>
      </c>
      <c r="I49" s="140">
        <v>995</v>
      </c>
      <c r="J49" s="115">
        <v>626</v>
      </c>
      <c r="K49" s="116">
        <v>62.914572864321606</v>
      </c>
    </row>
    <row r="50" spans="1:11" ht="14.1" customHeight="1" x14ac:dyDescent="0.2">
      <c r="A50" s="306" t="s">
        <v>272</v>
      </c>
      <c r="B50" s="307" t="s">
        <v>273</v>
      </c>
      <c r="C50" s="308"/>
      <c r="D50" s="113">
        <v>2.0735155513666355</v>
      </c>
      <c r="E50" s="115">
        <v>638</v>
      </c>
      <c r="F50" s="114">
        <v>421</v>
      </c>
      <c r="G50" s="114">
        <v>218</v>
      </c>
      <c r="H50" s="114">
        <v>161</v>
      </c>
      <c r="I50" s="140">
        <v>127</v>
      </c>
      <c r="J50" s="115">
        <v>511</v>
      </c>
      <c r="K50" s="116" t="s">
        <v>515</v>
      </c>
    </row>
    <row r="51" spans="1:11" ht="14.1" customHeight="1" x14ac:dyDescent="0.2">
      <c r="A51" s="306" t="s">
        <v>274</v>
      </c>
      <c r="B51" s="307" t="s">
        <v>275</v>
      </c>
      <c r="C51" s="308"/>
      <c r="D51" s="113">
        <v>2.9185218889141669</v>
      </c>
      <c r="E51" s="115">
        <v>898</v>
      </c>
      <c r="F51" s="114">
        <v>833</v>
      </c>
      <c r="G51" s="114">
        <v>922</v>
      </c>
      <c r="H51" s="114">
        <v>763</v>
      </c>
      <c r="I51" s="140">
        <v>779</v>
      </c>
      <c r="J51" s="115">
        <v>119</v>
      </c>
      <c r="K51" s="116">
        <v>15.27599486521181</v>
      </c>
    </row>
    <row r="52" spans="1:11" ht="14.1" customHeight="1" x14ac:dyDescent="0.2">
      <c r="A52" s="306">
        <v>71</v>
      </c>
      <c r="B52" s="307" t="s">
        <v>276</v>
      </c>
      <c r="C52" s="308"/>
      <c r="D52" s="113">
        <v>7.663557476681075</v>
      </c>
      <c r="E52" s="115">
        <v>2358</v>
      </c>
      <c r="F52" s="114">
        <v>1881</v>
      </c>
      <c r="G52" s="114">
        <v>2102</v>
      </c>
      <c r="H52" s="114">
        <v>2111</v>
      </c>
      <c r="I52" s="140">
        <v>2334</v>
      </c>
      <c r="J52" s="115">
        <v>24</v>
      </c>
      <c r="K52" s="116">
        <v>1.0282776349614395</v>
      </c>
    </row>
    <row r="53" spans="1:11" ht="14.1" customHeight="1" x14ac:dyDescent="0.2">
      <c r="A53" s="306" t="s">
        <v>277</v>
      </c>
      <c r="B53" s="307" t="s">
        <v>278</v>
      </c>
      <c r="C53" s="308"/>
      <c r="D53" s="113">
        <v>2.3335175013812606</v>
      </c>
      <c r="E53" s="115">
        <v>718</v>
      </c>
      <c r="F53" s="114">
        <v>632</v>
      </c>
      <c r="G53" s="114">
        <v>653</v>
      </c>
      <c r="H53" s="114">
        <v>662</v>
      </c>
      <c r="I53" s="140">
        <v>714</v>
      </c>
      <c r="J53" s="115">
        <v>4</v>
      </c>
      <c r="K53" s="116">
        <v>0.56022408963585435</v>
      </c>
    </row>
    <row r="54" spans="1:11" ht="14.1" customHeight="1" x14ac:dyDescent="0.2">
      <c r="A54" s="306" t="s">
        <v>279</v>
      </c>
      <c r="B54" s="307" t="s">
        <v>280</v>
      </c>
      <c r="C54" s="308"/>
      <c r="D54" s="113">
        <v>4.5857843933829505</v>
      </c>
      <c r="E54" s="115">
        <v>1411</v>
      </c>
      <c r="F54" s="114">
        <v>1087</v>
      </c>
      <c r="G54" s="114">
        <v>1270</v>
      </c>
      <c r="H54" s="114">
        <v>1269</v>
      </c>
      <c r="I54" s="140">
        <v>1417</v>
      </c>
      <c r="J54" s="115">
        <v>-6</v>
      </c>
      <c r="K54" s="116">
        <v>-0.42342978122794639</v>
      </c>
    </row>
    <row r="55" spans="1:11" ht="14.1" customHeight="1" x14ac:dyDescent="0.2">
      <c r="A55" s="306">
        <v>72</v>
      </c>
      <c r="B55" s="307" t="s">
        <v>281</v>
      </c>
      <c r="C55" s="308"/>
      <c r="D55" s="113">
        <v>2.2880171601287009</v>
      </c>
      <c r="E55" s="115">
        <v>704</v>
      </c>
      <c r="F55" s="114">
        <v>492</v>
      </c>
      <c r="G55" s="114">
        <v>901</v>
      </c>
      <c r="H55" s="114">
        <v>559</v>
      </c>
      <c r="I55" s="140">
        <v>713</v>
      </c>
      <c r="J55" s="115">
        <v>-9</v>
      </c>
      <c r="K55" s="116">
        <v>-1.2622720897615709</v>
      </c>
    </row>
    <row r="56" spans="1:11" ht="14.1" customHeight="1" x14ac:dyDescent="0.2">
      <c r="A56" s="306" t="s">
        <v>282</v>
      </c>
      <c r="B56" s="307" t="s">
        <v>283</v>
      </c>
      <c r="C56" s="308"/>
      <c r="D56" s="113">
        <v>1.3000097500731256</v>
      </c>
      <c r="E56" s="115">
        <v>400</v>
      </c>
      <c r="F56" s="114">
        <v>244</v>
      </c>
      <c r="G56" s="114">
        <v>634</v>
      </c>
      <c r="H56" s="114">
        <v>265</v>
      </c>
      <c r="I56" s="140">
        <v>441</v>
      </c>
      <c r="J56" s="115">
        <v>-41</v>
      </c>
      <c r="K56" s="116">
        <v>-9.2970521541950113</v>
      </c>
    </row>
    <row r="57" spans="1:11" ht="14.1" customHeight="1" x14ac:dyDescent="0.2">
      <c r="A57" s="306" t="s">
        <v>284</v>
      </c>
      <c r="B57" s="307" t="s">
        <v>285</v>
      </c>
      <c r="C57" s="308"/>
      <c r="D57" s="113">
        <v>0.55900419253144396</v>
      </c>
      <c r="E57" s="115">
        <v>172</v>
      </c>
      <c r="F57" s="114">
        <v>145</v>
      </c>
      <c r="G57" s="114">
        <v>153</v>
      </c>
      <c r="H57" s="114">
        <v>163</v>
      </c>
      <c r="I57" s="140">
        <v>161</v>
      </c>
      <c r="J57" s="115">
        <v>11</v>
      </c>
      <c r="K57" s="116">
        <v>6.8322981366459627</v>
      </c>
    </row>
    <row r="58" spans="1:11" ht="14.1" customHeight="1" x14ac:dyDescent="0.2">
      <c r="A58" s="306">
        <v>73</v>
      </c>
      <c r="B58" s="307" t="s">
        <v>286</v>
      </c>
      <c r="C58" s="308"/>
      <c r="D58" s="113">
        <v>1.7257629432220742</v>
      </c>
      <c r="E58" s="115">
        <v>531</v>
      </c>
      <c r="F58" s="114">
        <v>342</v>
      </c>
      <c r="G58" s="114">
        <v>481</v>
      </c>
      <c r="H58" s="114">
        <v>488</v>
      </c>
      <c r="I58" s="140">
        <v>539</v>
      </c>
      <c r="J58" s="115">
        <v>-8</v>
      </c>
      <c r="K58" s="116">
        <v>-1.484230055658627</v>
      </c>
    </row>
    <row r="59" spans="1:11" ht="14.1" customHeight="1" x14ac:dyDescent="0.2">
      <c r="A59" s="306" t="s">
        <v>287</v>
      </c>
      <c r="B59" s="307" t="s">
        <v>288</v>
      </c>
      <c r="C59" s="308"/>
      <c r="D59" s="113">
        <v>1.2025090188176411</v>
      </c>
      <c r="E59" s="115">
        <v>370</v>
      </c>
      <c r="F59" s="114">
        <v>249</v>
      </c>
      <c r="G59" s="114">
        <v>296</v>
      </c>
      <c r="H59" s="114">
        <v>344</v>
      </c>
      <c r="I59" s="140">
        <v>391</v>
      </c>
      <c r="J59" s="115">
        <v>-21</v>
      </c>
      <c r="K59" s="116">
        <v>-5.3708439897698206</v>
      </c>
    </row>
    <row r="60" spans="1:11" ht="14.1" customHeight="1" x14ac:dyDescent="0.2">
      <c r="A60" s="306">
        <v>81</v>
      </c>
      <c r="B60" s="307" t="s">
        <v>289</v>
      </c>
      <c r="C60" s="308"/>
      <c r="D60" s="113">
        <v>6.5357990184926384</v>
      </c>
      <c r="E60" s="115">
        <v>2011</v>
      </c>
      <c r="F60" s="114">
        <v>2110</v>
      </c>
      <c r="G60" s="114">
        <v>2055</v>
      </c>
      <c r="H60" s="114">
        <v>1938</v>
      </c>
      <c r="I60" s="140">
        <v>1977</v>
      </c>
      <c r="J60" s="115">
        <v>34</v>
      </c>
      <c r="K60" s="116">
        <v>1.7197774405665149</v>
      </c>
    </row>
    <row r="61" spans="1:11" ht="14.1" customHeight="1" x14ac:dyDescent="0.2">
      <c r="A61" s="306" t="s">
        <v>290</v>
      </c>
      <c r="B61" s="307" t="s">
        <v>291</v>
      </c>
      <c r="C61" s="308"/>
      <c r="D61" s="113">
        <v>1.6542624069680523</v>
      </c>
      <c r="E61" s="115">
        <v>509</v>
      </c>
      <c r="F61" s="114">
        <v>446</v>
      </c>
      <c r="G61" s="114">
        <v>569</v>
      </c>
      <c r="H61" s="114">
        <v>626</v>
      </c>
      <c r="I61" s="140">
        <v>626</v>
      </c>
      <c r="J61" s="115">
        <v>-117</v>
      </c>
      <c r="K61" s="116">
        <v>-18.690095846645367</v>
      </c>
    </row>
    <row r="62" spans="1:11" ht="14.1" customHeight="1" x14ac:dyDescent="0.2">
      <c r="A62" s="306" t="s">
        <v>292</v>
      </c>
      <c r="B62" s="307" t="s">
        <v>293</v>
      </c>
      <c r="C62" s="308"/>
      <c r="D62" s="113">
        <v>2.726770450778381</v>
      </c>
      <c r="E62" s="115">
        <v>839</v>
      </c>
      <c r="F62" s="114">
        <v>1125</v>
      </c>
      <c r="G62" s="114">
        <v>913</v>
      </c>
      <c r="H62" s="114">
        <v>790</v>
      </c>
      <c r="I62" s="140">
        <v>757</v>
      </c>
      <c r="J62" s="115">
        <v>82</v>
      </c>
      <c r="K62" s="116">
        <v>10.83223249669749</v>
      </c>
    </row>
    <row r="63" spans="1:11" ht="14.1" customHeight="1" x14ac:dyDescent="0.2">
      <c r="A63" s="306"/>
      <c r="B63" s="307" t="s">
        <v>294</v>
      </c>
      <c r="C63" s="308"/>
      <c r="D63" s="113">
        <v>2.1840163801228507</v>
      </c>
      <c r="E63" s="115">
        <v>672</v>
      </c>
      <c r="F63" s="114">
        <v>989</v>
      </c>
      <c r="G63" s="114">
        <v>787</v>
      </c>
      <c r="H63" s="114">
        <v>712</v>
      </c>
      <c r="I63" s="140">
        <v>676</v>
      </c>
      <c r="J63" s="115">
        <v>-4</v>
      </c>
      <c r="K63" s="116">
        <v>-0.59171597633136097</v>
      </c>
    </row>
    <row r="64" spans="1:11" ht="14.1" customHeight="1" x14ac:dyDescent="0.2">
      <c r="A64" s="306" t="s">
        <v>295</v>
      </c>
      <c r="B64" s="307" t="s">
        <v>296</v>
      </c>
      <c r="C64" s="308"/>
      <c r="D64" s="113">
        <v>0.8872566544249082</v>
      </c>
      <c r="E64" s="115">
        <v>273</v>
      </c>
      <c r="F64" s="114">
        <v>182</v>
      </c>
      <c r="G64" s="114">
        <v>212</v>
      </c>
      <c r="H64" s="114">
        <v>202</v>
      </c>
      <c r="I64" s="140">
        <v>224</v>
      </c>
      <c r="J64" s="115">
        <v>49</v>
      </c>
      <c r="K64" s="116">
        <v>21.875</v>
      </c>
    </row>
    <row r="65" spans="1:11" ht="14.1" customHeight="1" x14ac:dyDescent="0.2">
      <c r="A65" s="306" t="s">
        <v>297</v>
      </c>
      <c r="B65" s="307" t="s">
        <v>298</v>
      </c>
      <c r="C65" s="308"/>
      <c r="D65" s="113">
        <v>0.6142546069095518</v>
      </c>
      <c r="E65" s="115">
        <v>189</v>
      </c>
      <c r="F65" s="114">
        <v>193</v>
      </c>
      <c r="G65" s="114">
        <v>146</v>
      </c>
      <c r="H65" s="114">
        <v>139</v>
      </c>
      <c r="I65" s="140">
        <v>143</v>
      </c>
      <c r="J65" s="115">
        <v>46</v>
      </c>
      <c r="K65" s="116">
        <v>32.167832167832167</v>
      </c>
    </row>
    <row r="66" spans="1:11" ht="14.1" customHeight="1" x14ac:dyDescent="0.2">
      <c r="A66" s="306">
        <v>82</v>
      </c>
      <c r="B66" s="307" t="s">
        <v>299</v>
      </c>
      <c r="C66" s="308"/>
      <c r="D66" s="113">
        <v>3.386525398940492</v>
      </c>
      <c r="E66" s="115">
        <v>1042</v>
      </c>
      <c r="F66" s="114">
        <v>1531</v>
      </c>
      <c r="G66" s="114">
        <v>887</v>
      </c>
      <c r="H66" s="114">
        <v>941</v>
      </c>
      <c r="I66" s="140">
        <v>915</v>
      </c>
      <c r="J66" s="115">
        <v>127</v>
      </c>
      <c r="K66" s="116">
        <v>13.879781420765028</v>
      </c>
    </row>
    <row r="67" spans="1:11" ht="14.1" customHeight="1" x14ac:dyDescent="0.2">
      <c r="A67" s="306" t="s">
        <v>300</v>
      </c>
      <c r="B67" s="307" t="s">
        <v>301</v>
      </c>
      <c r="C67" s="308"/>
      <c r="D67" s="113">
        <v>2.1775163313724852</v>
      </c>
      <c r="E67" s="115">
        <v>670</v>
      </c>
      <c r="F67" s="114">
        <v>1255</v>
      </c>
      <c r="G67" s="114">
        <v>537</v>
      </c>
      <c r="H67" s="114">
        <v>591</v>
      </c>
      <c r="I67" s="140">
        <v>555</v>
      </c>
      <c r="J67" s="115">
        <v>115</v>
      </c>
      <c r="K67" s="116">
        <v>20.72072072072072</v>
      </c>
    </row>
    <row r="68" spans="1:11" ht="14.1" customHeight="1" x14ac:dyDescent="0.2">
      <c r="A68" s="306" t="s">
        <v>302</v>
      </c>
      <c r="B68" s="307" t="s">
        <v>303</v>
      </c>
      <c r="C68" s="308"/>
      <c r="D68" s="113">
        <v>0.79625597191978936</v>
      </c>
      <c r="E68" s="115">
        <v>245</v>
      </c>
      <c r="F68" s="114">
        <v>193</v>
      </c>
      <c r="G68" s="114">
        <v>228</v>
      </c>
      <c r="H68" s="114">
        <v>234</v>
      </c>
      <c r="I68" s="140">
        <v>248</v>
      </c>
      <c r="J68" s="115">
        <v>-3</v>
      </c>
      <c r="K68" s="116">
        <v>-1.2096774193548387</v>
      </c>
    </row>
    <row r="69" spans="1:11" ht="14.1" customHeight="1" x14ac:dyDescent="0.2">
      <c r="A69" s="306">
        <v>83</v>
      </c>
      <c r="B69" s="307" t="s">
        <v>304</v>
      </c>
      <c r="C69" s="308"/>
      <c r="D69" s="113">
        <v>4.5630342227566709</v>
      </c>
      <c r="E69" s="115">
        <v>1404</v>
      </c>
      <c r="F69" s="114">
        <v>1241</v>
      </c>
      <c r="G69" s="114">
        <v>2570</v>
      </c>
      <c r="H69" s="114">
        <v>1662</v>
      </c>
      <c r="I69" s="140">
        <v>1483</v>
      </c>
      <c r="J69" s="115">
        <v>-79</v>
      </c>
      <c r="K69" s="116">
        <v>-5.3270397842211734</v>
      </c>
    </row>
    <row r="70" spans="1:11" ht="14.1" customHeight="1" x14ac:dyDescent="0.2">
      <c r="A70" s="306" t="s">
        <v>305</v>
      </c>
      <c r="B70" s="307" t="s">
        <v>306</v>
      </c>
      <c r="C70" s="308"/>
      <c r="D70" s="113">
        <v>2.9835223764178229</v>
      </c>
      <c r="E70" s="115">
        <v>918</v>
      </c>
      <c r="F70" s="114">
        <v>722</v>
      </c>
      <c r="G70" s="114">
        <v>1996</v>
      </c>
      <c r="H70" s="114">
        <v>1186</v>
      </c>
      <c r="I70" s="140">
        <v>856</v>
      </c>
      <c r="J70" s="115">
        <v>62</v>
      </c>
      <c r="K70" s="116">
        <v>7.2429906542056077</v>
      </c>
    </row>
    <row r="71" spans="1:11" ht="14.1" customHeight="1" x14ac:dyDescent="0.2">
      <c r="A71" s="306"/>
      <c r="B71" s="307" t="s">
        <v>307</v>
      </c>
      <c r="C71" s="308"/>
      <c r="D71" s="113">
        <v>1.517761383210374</v>
      </c>
      <c r="E71" s="115">
        <v>467</v>
      </c>
      <c r="F71" s="114">
        <v>405</v>
      </c>
      <c r="G71" s="114">
        <v>1343</v>
      </c>
      <c r="H71" s="114">
        <v>497</v>
      </c>
      <c r="I71" s="140">
        <v>538</v>
      </c>
      <c r="J71" s="115">
        <v>-71</v>
      </c>
      <c r="K71" s="116">
        <v>-13.197026022304833</v>
      </c>
    </row>
    <row r="72" spans="1:11" ht="14.1" customHeight="1" x14ac:dyDescent="0.2">
      <c r="A72" s="306">
        <v>84</v>
      </c>
      <c r="B72" s="307" t="s">
        <v>308</v>
      </c>
      <c r="C72" s="308"/>
      <c r="D72" s="113">
        <v>2.1840163801228507</v>
      </c>
      <c r="E72" s="115">
        <v>672</v>
      </c>
      <c r="F72" s="114">
        <v>471</v>
      </c>
      <c r="G72" s="114">
        <v>700</v>
      </c>
      <c r="H72" s="114">
        <v>449</v>
      </c>
      <c r="I72" s="140">
        <v>752</v>
      </c>
      <c r="J72" s="115">
        <v>-80</v>
      </c>
      <c r="K72" s="116">
        <v>-10.638297872340425</v>
      </c>
    </row>
    <row r="73" spans="1:11" ht="14.1" customHeight="1" x14ac:dyDescent="0.2">
      <c r="A73" s="306" t="s">
        <v>309</v>
      </c>
      <c r="B73" s="307" t="s">
        <v>310</v>
      </c>
      <c r="C73" s="308"/>
      <c r="D73" s="113">
        <v>0.44850336377522831</v>
      </c>
      <c r="E73" s="115">
        <v>138</v>
      </c>
      <c r="F73" s="114">
        <v>32</v>
      </c>
      <c r="G73" s="114">
        <v>238</v>
      </c>
      <c r="H73" s="114">
        <v>59</v>
      </c>
      <c r="I73" s="140">
        <v>164</v>
      </c>
      <c r="J73" s="115">
        <v>-26</v>
      </c>
      <c r="K73" s="116">
        <v>-15.853658536585366</v>
      </c>
    </row>
    <row r="74" spans="1:11" ht="14.1" customHeight="1" x14ac:dyDescent="0.2">
      <c r="A74" s="306" t="s">
        <v>311</v>
      </c>
      <c r="B74" s="307" t="s">
        <v>312</v>
      </c>
      <c r="C74" s="308"/>
      <c r="D74" s="113">
        <v>0.21775163313724852</v>
      </c>
      <c r="E74" s="115">
        <v>67</v>
      </c>
      <c r="F74" s="114">
        <v>35</v>
      </c>
      <c r="G74" s="114">
        <v>72</v>
      </c>
      <c r="H74" s="114">
        <v>39</v>
      </c>
      <c r="I74" s="140">
        <v>61</v>
      </c>
      <c r="J74" s="115">
        <v>6</v>
      </c>
      <c r="K74" s="116">
        <v>9.8360655737704921</v>
      </c>
    </row>
    <row r="75" spans="1:11" ht="14.1" customHeight="1" x14ac:dyDescent="0.2">
      <c r="A75" s="306" t="s">
        <v>313</v>
      </c>
      <c r="B75" s="307" t="s">
        <v>314</v>
      </c>
      <c r="C75" s="308"/>
      <c r="D75" s="113">
        <v>1.1407585556891677</v>
      </c>
      <c r="E75" s="115">
        <v>351</v>
      </c>
      <c r="F75" s="114">
        <v>317</v>
      </c>
      <c r="G75" s="114">
        <v>275</v>
      </c>
      <c r="H75" s="114">
        <v>280</v>
      </c>
      <c r="I75" s="140">
        <v>425</v>
      </c>
      <c r="J75" s="115">
        <v>-74</v>
      </c>
      <c r="K75" s="116">
        <v>-17.411764705882351</v>
      </c>
    </row>
    <row r="76" spans="1:11" ht="14.1" customHeight="1" x14ac:dyDescent="0.2">
      <c r="A76" s="306">
        <v>91</v>
      </c>
      <c r="B76" s="307" t="s">
        <v>315</v>
      </c>
      <c r="C76" s="308"/>
      <c r="D76" s="113">
        <v>0.15925119438395788</v>
      </c>
      <c r="E76" s="115">
        <v>49</v>
      </c>
      <c r="F76" s="114">
        <v>34</v>
      </c>
      <c r="G76" s="114">
        <v>57</v>
      </c>
      <c r="H76" s="114">
        <v>39</v>
      </c>
      <c r="I76" s="140">
        <v>55</v>
      </c>
      <c r="J76" s="115">
        <v>-6</v>
      </c>
      <c r="K76" s="116">
        <v>-10.909090909090908</v>
      </c>
    </row>
    <row r="77" spans="1:11" ht="14.1" customHeight="1" x14ac:dyDescent="0.2">
      <c r="A77" s="306">
        <v>92</v>
      </c>
      <c r="B77" s="307" t="s">
        <v>316</v>
      </c>
      <c r="C77" s="308"/>
      <c r="D77" s="113">
        <v>1.3260099450745881</v>
      </c>
      <c r="E77" s="115">
        <v>408</v>
      </c>
      <c r="F77" s="114">
        <v>371</v>
      </c>
      <c r="G77" s="114">
        <v>461</v>
      </c>
      <c r="H77" s="114">
        <v>399</v>
      </c>
      <c r="I77" s="140">
        <v>395</v>
      </c>
      <c r="J77" s="115">
        <v>13</v>
      </c>
      <c r="K77" s="116">
        <v>3.2911392405063293</v>
      </c>
    </row>
    <row r="78" spans="1:11" ht="14.1" customHeight="1" x14ac:dyDescent="0.2">
      <c r="A78" s="306">
        <v>93</v>
      </c>
      <c r="B78" s="307" t="s">
        <v>317</v>
      </c>
      <c r="C78" s="308"/>
      <c r="D78" s="113">
        <v>8.4500633754753154E-2</v>
      </c>
      <c r="E78" s="115">
        <v>26</v>
      </c>
      <c r="F78" s="114">
        <v>29</v>
      </c>
      <c r="G78" s="114">
        <v>26</v>
      </c>
      <c r="H78" s="114">
        <v>31</v>
      </c>
      <c r="I78" s="140">
        <v>42</v>
      </c>
      <c r="J78" s="115">
        <v>-16</v>
      </c>
      <c r="K78" s="116">
        <v>-38.095238095238095</v>
      </c>
    </row>
    <row r="79" spans="1:11" ht="14.1" customHeight="1" x14ac:dyDescent="0.2">
      <c r="A79" s="306">
        <v>94</v>
      </c>
      <c r="B79" s="307" t="s">
        <v>318</v>
      </c>
      <c r="C79" s="308"/>
      <c r="D79" s="113">
        <v>0.58500438753290651</v>
      </c>
      <c r="E79" s="115">
        <v>180</v>
      </c>
      <c r="F79" s="114">
        <v>276</v>
      </c>
      <c r="G79" s="114">
        <v>209</v>
      </c>
      <c r="H79" s="114">
        <v>196</v>
      </c>
      <c r="I79" s="140">
        <v>271</v>
      </c>
      <c r="J79" s="115">
        <v>-91</v>
      </c>
      <c r="K79" s="116">
        <v>-33.579335793357934</v>
      </c>
    </row>
    <row r="80" spans="1:11" ht="14.1" customHeight="1" x14ac:dyDescent="0.2">
      <c r="A80" s="306" t="s">
        <v>319</v>
      </c>
      <c r="B80" s="307" t="s">
        <v>320</v>
      </c>
      <c r="C80" s="308"/>
      <c r="D80" s="113">
        <v>6.1750463128473466E-2</v>
      </c>
      <c r="E80" s="115">
        <v>19</v>
      </c>
      <c r="F80" s="114">
        <v>28</v>
      </c>
      <c r="G80" s="114">
        <v>16</v>
      </c>
      <c r="H80" s="114">
        <v>3</v>
      </c>
      <c r="I80" s="140">
        <v>10</v>
      </c>
      <c r="J80" s="115">
        <v>9</v>
      </c>
      <c r="K80" s="116">
        <v>90</v>
      </c>
    </row>
    <row r="81" spans="1:11" ht="14.1" customHeight="1" x14ac:dyDescent="0.2">
      <c r="A81" s="310" t="s">
        <v>321</v>
      </c>
      <c r="B81" s="311" t="s">
        <v>334</v>
      </c>
      <c r="C81" s="312"/>
      <c r="D81" s="125">
        <v>0.32825246189346419</v>
      </c>
      <c r="E81" s="143">
        <v>101</v>
      </c>
      <c r="F81" s="144">
        <v>83</v>
      </c>
      <c r="G81" s="144">
        <v>81</v>
      </c>
      <c r="H81" s="144">
        <v>85</v>
      </c>
      <c r="I81" s="145">
        <v>88</v>
      </c>
      <c r="J81" s="143">
        <v>13</v>
      </c>
      <c r="K81" s="146">
        <v>14.772727272727273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372</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366</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09" t="s">
        <v>374</v>
      </c>
      <c r="B4" s="410"/>
      <c r="C4" s="410"/>
      <c r="D4" s="410"/>
      <c r="E4" s="410"/>
      <c r="F4" s="410"/>
      <c r="G4" s="410"/>
      <c r="H4" s="410"/>
      <c r="I4" s="410"/>
      <c r="J4" s="410"/>
      <c r="K4" s="410"/>
      <c r="L4" s="410"/>
      <c r="M4" s="410"/>
    </row>
    <row r="5" spans="1:13" s="94" customFormat="1" ht="12" customHeight="1" x14ac:dyDescent="0.2">
      <c r="A5" s="666" t="s">
        <v>375</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7" t="s">
        <v>377</v>
      </c>
      <c r="C7" s="667"/>
      <c r="D7" s="667"/>
      <c r="E7" s="667"/>
      <c r="F7" s="667"/>
      <c r="G7" s="667"/>
      <c r="H7" s="668"/>
      <c r="I7" s="667" t="s">
        <v>378</v>
      </c>
      <c r="J7" s="667"/>
      <c r="K7" s="668"/>
      <c r="L7" s="663" t="s">
        <v>379</v>
      </c>
      <c r="M7" s="664"/>
    </row>
    <row r="8" spans="1:13" ht="23.85" customHeight="1" x14ac:dyDescent="0.2">
      <c r="A8" s="583"/>
      <c r="B8" s="413" t="s">
        <v>104</v>
      </c>
      <c r="C8" s="414" t="s">
        <v>106</v>
      </c>
      <c r="D8" s="414" t="s">
        <v>107</v>
      </c>
      <c r="E8" s="414" t="s">
        <v>380</v>
      </c>
      <c r="F8" s="414" t="s">
        <v>381</v>
      </c>
      <c r="G8" s="414" t="s">
        <v>108</v>
      </c>
      <c r="H8" s="415" t="s">
        <v>382</v>
      </c>
      <c r="I8" s="413" t="s">
        <v>104</v>
      </c>
      <c r="J8" s="413" t="s">
        <v>383</v>
      </c>
      <c r="K8" s="416" t="s">
        <v>384</v>
      </c>
      <c r="L8" s="417" t="s">
        <v>385</v>
      </c>
      <c r="M8" s="418" t="s">
        <v>386</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387</v>
      </c>
      <c r="B10" s="115">
        <v>351734</v>
      </c>
      <c r="C10" s="114">
        <v>198285</v>
      </c>
      <c r="D10" s="114">
        <v>153449</v>
      </c>
      <c r="E10" s="114">
        <v>277450</v>
      </c>
      <c r="F10" s="114">
        <v>69963</v>
      </c>
      <c r="G10" s="114">
        <v>41901</v>
      </c>
      <c r="H10" s="114">
        <v>96429</v>
      </c>
      <c r="I10" s="115">
        <v>94406</v>
      </c>
      <c r="J10" s="114">
        <v>71212</v>
      </c>
      <c r="K10" s="114">
        <v>23194</v>
      </c>
      <c r="L10" s="422">
        <v>24934</v>
      </c>
      <c r="M10" s="423">
        <v>26814</v>
      </c>
    </row>
    <row r="11" spans="1:13" ht="11.1" customHeight="1" x14ac:dyDescent="0.2">
      <c r="A11" s="421" t="s">
        <v>388</v>
      </c>
      <c r="B11" s="115">
        <v>354220</v>
      </c>
      <c r="C11" s="114">
        <v>200900</v>
      </c>
      <c r="D11" s="114">
        <v>153320</v>
      </c>
      <c r="E11" s="114">
        <v>279258</v>
      </c>
      <c r="F11" s="114">
        <v>70734</v>
      </c>
      <c r="G11" s="114">
        <v>40556</v>
      </c>
      <c r="H11" s="114">
        <v>98285</v>
      </c>
      <c r="I11" s="115">
        <v>95984</v>
      </c>
      <c r="J11" s="114">
        <v>72222</v>
      </c>
      <c r="K11" s="114">
        <v>23762</v>
      </c>
      <c r="L11" s="422">
        <v>25270</v>
      </c>
      <c r="M11" s="423">
        <v>23557</v>
      </c>
    </row>
    <row r="12" spans="1:13" ht="11.1" customHeight="1" x14ac:dyDescent="0.2">
      <c r="A12" s="421" t="s">
        <v>389</v>
      </c>
      <c r="B12" s="115">
        <v>362134</v>
      </c>
      <c r="C12" s="114">
        <v>205160</v>
      </c>
      <c r="D12" s="114">
        <v>156974</v>
      </c>
      <c r="E12" s="114">
        <v>286041</v>
      </c>
      <c r="F12" s="114">
        <v>71688</v>
      </c>
      <c r="G12" s="114">
        <v>45582</v>
      </c>
      <c r="H12" s="114">
        <v>99960</v>
      </c>
      <c r="I12" s="115">
        <v>96243</v>
      </c>
      <c r="J12" s="114">
        <v>71639</v>
      </c>
      <c r="K12" s="114">
        <v>24604</v>
      </c>
      <c r="L12" s="422">
        <v>36249</v>
      </c>
      <c r="M12" s="423">
        <v>29290</v>
      </c>
    </row>
    <row r="13" spans="1:13" s="110" customFormat="1" ht="11.1" customHeight="1" x14ac:dyDescent="0.2">
      <c r="A13" s="421" t="s">
        <v>390</v>
      </c>
      <c r="B13" s="115">
        <v>360756</v>
      </c>
      <c r="C13" s="114">
        <v>202801</v>
      </c>
      <c r="D13" s="114">
        <v>157955</v>
      </c>
      <c r="E13" s="114">
        <v>283569</v>
      </c>
      <c r="F13" s="114">
        <v>72756</v>
      </c>
      <c r="G13" s="114">
        <v>44319</v>
      </c>
      <c r="H13" s="114">
        <v>101000</v>
      </c>
      <c r="I13" s="115">
        <v>96515</v>
      </c>
      <c r="J13" s="114">
        <v>71744</v>
      </c>
      <c r="K13" s="114">
        <v>24771</v>
      </c>
      <c r="L13" s="422">
        <v>23898</v>
      </c>
      <c r="M13" s="423">
        <v>26407</v>
      </c>
    </row>
    <row r="14" spans="1:13" ht="15" customHeight="1" x14ac:dyDescent="0.2">
      <c r="A14" s="421" t="s">
        <v>391</v>
      </c>
      <c r="B14" s="115">
        <v>361312</v>
      </c>
      <c r="C14" s="114">
        <v>203499</v>
      </c>
      <c r="D14" s="114">
        <v>157813</v>
      </c>
      <c r="E14" s="114">
        <v>277308</v>
      </c>
      <c r="F14" s="114">
        <v>80207</v>
      </c>
      <c r="G14" s="114">
        <v>43116</v>
      </c>
      <c r="H14" s="114">
        <v>102708</v>
      </c>
      <c r="I14" s="115">
        <v>95597</v>
      </c>
      <c r="J14" s="114">
        <v>70958</v>
      </c>
      <c r="K14" s="114">
        <v>24639</v>
      </c>
      <c r="L14" s="422">
        <v>31794</v>
      </c>
      <c r="M14" s="423">
        <v>31388</v>
      </c>
    </row>
    <row r="15" spans="1:13" ht="11.1" customHeight="1" x14ac:dyDescent="0.2">
      <c r="A15" s="421" t="s">
        <v>388</v>
      </c>
      <c r="B15" s="115">
        <v>363065</v>
      </c>
      <c r="C15" s="114">
        <v>205470</v>
      </c>
      <c r="D15" s="114">
        <v>157595</v>
      </c>
      <c r="E15" s="114">
        <v>277086</v>
      </c>
      <c r="F15" s="114">
        <v>82267</v>
      </c>
      <c r="G15" s="114">
        <v>41371</v>
      </c>
      <c r="H15" s="114">
        <v>105020</v>
      </c>
      <c r="I15" s="115">
        <v>96804</v>
      </c>
      <c r="J15" s="114">
        <v>71798</v>
      </c>
      <c r="K15" s="114">
        <v>25006</v>
      </c>
      <c r="L15" s="422">
        <v>28891</v>
      </c>
      <c r="M15" s="423">
        <v>27623</v>
      </c>
    </row>
    <row r="16" spans="1:13" ht="11.1" customHeight="1" x14ac:dyDescent="0.2">
      <c r="A16" s="421" t="s">
        <v>389</v>
      </c>
      <c r="B16" s="115">
        <v>371507</v>
      </c>
      <c r="C16" s="114">
        <v>210076</v>
      </c>
      <c r="D16" s="114">
        <v>161431</v>
      </c>
      <c r="E16" s="114">
        <v>285631</v>
      </c>
      <c r="F16" s="114">
        <v>83746</v>
      </c>
      <c r="G16" s="114">
        <v>46430</v>
      </c>
      <c r="H16" s="114">
        <v>107214</v>
      </c>
      <c r="I16" s="115">
        <v>96806</v>
      </c>
      <c r="J16" s="114">
        <v>70974</v>
      </c>
      <c r="K16" s="114">
        <v>25832</v>
      </c>
      <c r="L16" s="422">
        <v>42728</v>
      </c>
      <c r="M16" s="423">
        <v>36102</v>
      </c>
    </row>
    <row r="17" spans="1:13" s="110" customFormat="1" ht="11.1" customHeight="1" x14ac:dyDescent="0.2">
      <c r="A17" s="421" t="s">
        <v>390</v>
      </c>
      <c r="B17" s="115">
        <v>369661</v>
      </c>
      <c r="C17" s="114">
        <v>207544</v>
      </c>
      <c r="D17" s="114">
        <v>162117</v>
      </c>
      <c r="E17" s="114">
        <v>285115</v>
      </c>
      <c r="F17" s="114">
        <v>84299</v>
      </c>
      <c r="G17" s="114">
        <v>44881</v>
      </c>
      <c r="H17" s="114">
        <v>108465</v>
      </c>
      <c r="I17" s="115">
        <v>97423</v>
      </c>
      <c r="J17" s="114">
        <v>71475</v>
      </c>
      <c r="K17" s="114">
        <v>25948</v>
      </c>
      <c r="L17" s="422">
        <v>23482</v>
      </c>
      <c r="M17" s="423">
        <v>26333</v>
      </c>
    </row>
    <row r="18" spans="1:13" ht="15" customHeight="1" x14ac:dyDescent="0.2">
      <c r="A18" s="421" t="s">
        <v>392</v>
      </c>
      <c r="B18" s="115">
        <v>369799</v>
      </c>
      <c r="C18" s="114">
        <v>207585</v>
      </c>
      <c r="D18" s="114">
        <v>162214</v>
      </c>
      <c r="E18" s="114">
        <v>282607</v>
      </c>
      <c r="F18" s="114">
        <v>86816</v>
      </c>
      <c r="G18" s="114">
        <v>43656</v>
      </c>
      <c r="H18" s="114">
        <v>109960</v>
      </c>
      <c r="I18" s="115">
        <v>95833</v>
      </c>
      <c r="J18" s="114">
        <v>70458</v>
      </c>
      <c r="K18" s="114">
        <v>25375</v>
      </c>
      <c r="L18" s="422">
        <v>30949</v>
      </c>
      <c r="M18" s="423">
        <v>30977</v>
      </c>
    </row>
    <row r="19" spans="1:13" ht="11.1" customHeight="1" x14ac:dyDescent="0.2">
      <c r="A19" s="421" t="s">
        <v>388</v>
      </c>
      <c r="B19" s="115">
        <v>369310</v>
      </c>
      <c r="C19" s="114">
        <v>207907</v>
      </c>
      <c r="D19" s="114">
        <v>161403</v>
      </c>
      <c r="E19" s="114">
        <v>281013</v>
      </c>
      <c r="F19" s="114">
        <v>87959</v>
      </c>
      <c r="G19" s="114">
        <v>41464</v>
      </c>
      <c r="H19" s="114">
        <v>111841</v>
      </c>
      <c r="I19" s="115">
        <v>97332</v>
      </c>
      <c r="J19" s="114">
        <v>71374</v>
      </c>
      <c r="K19" s="114">
        <v>25958</v>
      </c>
      <c r="L19" s="422">
        <v>25321</v>
      </c>
      <c r="M19" s="423">
        <v>26147</v>
      </c>
    </row>
    <row r="20" spans="1:13" ht="11.1" customHeight="1" x14ac:dyDescent="0.2">
      <c r="A20" s="421" t="s">
        <v>389</v>
      </c>
      <c r="B20" s="115">
        <v>375144</v>
      </c>
      <c r="C20" s="114">
        <v>210978</v>
      </c>
      <c r="D20" s="114">
        <v>164166</v>
      </c>
      <c r="E20" s="114">
        <v>285869</v>
      </c>
      <c r="F20" s="114">
        <v>88663</v>
      </c>
      <c r="G20" s="114">
        <v>46006</v>
      </c>
      <c r="H20" s="114">
        <v>113500</v>
      </c>
      <c r="I20" s="115">
        <v>97941</v>
      </c>
      <c r="J20" s="114">
        <v>70843</v>
      </c>
      <c r="K20" s="114">
        <v>27098</v>
      </c>
      <c r="L20" s="422">
        <v>34171</v>
      </c>
      <c r="M20" s="423">
        <v>29661</v>
      </c>
    </row>
    <row r="21" spans="1:13" s="110" customFormat="1" ht="11.1" customHeight="1" x14ac:dyDescent="0.2">
      <c r="A21" s="421" t="s">
        <v>390</v>
      </c>
      <c r="B21" s="115">
        <v>371287</v>
      </c>
      <c r="C21" s="114">
        <v>206947</v>
      </c>
      <c r="D21" s="114">
        <v>164340</v>
      </c>
      <c r="E21" s="114">
        <v>282499</v>
      </c>
      <c r="F21" s="114">
        <v>88586</v>
      </c>
      <c r="G21" s="114">
        <v>44188</v>
      </c>
      <c r="H21" s="114">
        <v>114085</v>
      </c>
      <c r="I21" s="115">
        <v>98524</v>
      </c>
      <c r="J21" s="114">
        <v>71437</v>
      </c>
      <c r="K21" s="114">
        <v>27087</v>
      </c>
      <c r="L21" s="422">
        <v>21126</v>
      </c>
      <c r="M21" s="423">
        <v>26032</v>
      </c>
    </row>
    <row r="22" spans="1:13" ht="15" customHeight="1" x14ac:dyDescent="0.2">
      <c r="A22" s="421" t="s">
        <v>393</v>
      </c>
      <c r="B22" s="115">
        <v>368811</v>
      </c>
      <c r="C22" s="114">
        <v>205738</v>
      </c>
      <c r="D22" s="114">
        <v>163073</v>
      </c>
      <c r="E22" s="114">
        <v>280133</v>
      </c>
      <c r="F22" s="114">
        <v>87913</v>
      </c>
      <c r="G22" s="114">
        <v>42345</v>
      </c>
      <c r="H22" s="114">
        <v>114827</v>
      </c>
      <c r="I22" s="115">
        <v>96644</v>
      </c>
      <c r="J22" s="114">
        <v>70170</v>
      </c>
      <c r="K22" s="114">
        <v>26474</v>
      </c>
      <c r="L22" s="422">
        <v>27649</v>
      </c>
      <c r="M22" s="423">
        <v>29996</v>
      </c>
    </row>
    <row r="23" spans="1:13" ht="11.1" customHeight="1" x14ac:dyDescent="0.2">
      <c r="A23" s="421" t="s">
        <v>388</v>
      </c>
      <c r="B23" s="115">
        <v>369721</v>
      </c>
      <c r="C23" s="114">
        <v>207145</v>
      </c>
      <c r="D23" s="114">
        <v>162576</v>
      </c>
      <c r="E23" s="114">
        <v>280103</v>
      </c>
      <c r="F23" s="114">
        <v>88819</v>
      </c>
      <c r="G23" s="114">
        <v>40652</v>
      </c>
      <c r="H23" s="114">
        <v>116711</v>
      </c>
      <c r="I23" s="115">
        <v>98293</v>
      </c>
      <c r="J23" s="114">
        <v>71503</v>
      </c>
      <c r="K23" s="114">
        <v>26790</v>
      </c>
      <c r="L23" s="422">
        <v>24344</v>
      </c>
      <c r="M23" s="423">
        <v>23731</v>
      </c>
    </row>
    <row r="24" spans="1:13" ht="11.1" customHeight="1" x14ac:dyDescent="0.2">
      <c r="A24" s="421" t="s">
        <v>389</v>
      </c>
      <c r="B24" s="115">
        <v>375376</v>
      </c>
      <c r="C24" s="114">
        <v>209995</v>
      </c>
      <c r="D24" s="114">
        <v>165381</v>
      </c>
      <c r="E24" s="114">
        <v>281359</v>
      </c>
      <c r="F24" s="114">
        <v>89508</v>
      </c>
      <c r="G24" s="114">
        <v>44678</v>
      </c>
      <c r="H24" s="114">
        <v>118139</v>
      </c>
      <c r="I24" s="115">
        <v>98730</v>
      </c>
      <c r="J24" s="114">
        <v>71103</v>
      </c>
      <c r="K24" s="114">
        <v>27627</v>
      </c>
      <c r="L24" s="422">
        <v>35345</v>
      </c>
      <c r="M24" s="423">
        <v>30709</v>
      </c>
    </row>
    <row r="25" spans="1:13" s="110" customFormat="1" ht="11.1" customHeight="1" x14ac:dyDescent="0.2">
      <c r="A25" s="421" t="s">
        <v>390</v>
      </c>
      <c r="B25" s="115">
        <v>371231</v>
      </c>
      <c r="C25" s="114">
        <v>205816</v>
      </c>
      <c r="D25" s="114">
        <v>165415</v>
      </c>
      <c r="E25" s="114">
        <v>276788</v>
      </c>
      <c r="F25" s="114">
        <v>89913</v>
      </c>
      <c r="G25" s="114">
        <v>43058</v>
      </c>
      <c r="H25" s="114">
        <v>118733</v>
      </c>
      <c r="I25" s="115">
        <v>98981</v>
      </c>
      <c r="J25" s="114">
        <v>71435</v>
      </c>
      <c r="K25" s="114">
        <v>27546</v>
      </c>
      <c r="L25" s="422">
        <v>21295</v>
      </c>
      <c r="M25" s="423">
        <v>25653</v>
      </c>
    </row>
    <row r="26" spans="1:13" ht="15" customHeight="1" x14ac:dyDescent="0.2">
      <c r="A26" s="421" t="s">
        <v>394</v>
      </c>
      <c r="B26" s="115">
        <v>371226</v>
      </c>
      <c r="C26" s="114">
        <v>205975</v>
      </c>
      <c r="D26" s="114">
        <v>165251</v>
      </c>
      <c r="E26" s="114">
        <v>276349</v>
      </c>
      <c r="F26" s="114">
        <v>90385</v>
      </c>
      <c r="G26" s="114">
        <v>41778</v>
      </c>
      <c r="H26" s="114">
        <v>120193</v>
      </c>
      <c r="I26" s="115">
        <v>97570</v>
      </c>
      <c r="J26" s="114">
        <v>70602</v>
      </c>
      <c r="K26" s="114">
        <v>26968</v>
      </c>
      <c r="L26" s="422">
        <v>26812</v>
      </c>
      <c r="M26" s="423">
        <v>27146</v>
      </c>
    </row>
    <row r="27" spans="1:13" ht="11.1" customHeight="1" x14ac:dyDescent="0.2">
      <c r="A27" s="421" t="s">
        <v>388</v>
      </c>
      <c r="B27" s="115">
        <v>372592</v>
      </c>
      <c r="C27" s="114">
        <v>207547</v>
      </c>
      <c r="D27" s="114">
        <v>165045</v>
      </c>
      <c r="E27" s="114">
        <v>276933</v>
      </c>
      <c r="F27" s="114">
        <v>91230</v>
      </c>
      <c r="G27" s="114">
        <v>40733</v>
      </c>
      <c r="H27" s="114">
        <v>122030</v>
      </c>
      <c r="I27" s="115">
        <v>99055</v>
      </c>
      <c r="J27" s="114">
        <v>71697</v>
      </c>
      <c r="K27" s="114">
        <v>27358</v>
      </c>
      <c r="L27" s="422">
        <v>23381</v>
      </c>
      <c r="M27" s="423">
        <v>22319</v>
      </c>
    </row>
    <row r="28" spans="1:13" ht="11.1" customHeight="1" x14ac:dyDescent="0.2">
      <c r="A28" s="421" t="s">
        <v>389</v>
      </c>
      <c r="B28" s="115">
        <v>377115</v>
      </c>
      <c r="C28" s="114">
        <v>209411</v>
      </c>
      <c r="D28" s="114">
        <v>167704</v>
      </c>
      <c r="E28" s="114">
        <v>284325</v>
      </c>
      <c r="F28" s="114">
        <v>92317</v>
      </c>
      <c r="G28" s="114">
        <v>43917</v>
      </c>
      <c r="H28" s="114">
        <v>123001</v>
      </c>
      <c r="I28" s="115">
        <v>99188</v>
      </c>
      <c r="J28" s="114">
        <v>70999</v>
      </c>
      <c r="K28" s="114">
        <v>28189</v>
      </c>
      <c r="L28" s="422">
        <v>35076</v>
      </c>
      <c r="M28" s="423">
        <v>31023</v>
      </c>
    </row>
    <row r="29" spans="1:13" s="110" customFormat="1" ht="11.1" customHeight="1" x14ac:dyDescent="0.2">
      <c r="A29" s="421" t="s">
        <v>390</v>
      </c>
      <c r="B29" s="115">
        <v>373882</v>
      </c>
      <c r="C29" s="114">
        <v>205998</v>
      </c>
      <c r="D29" s="114">
        <v>167884</v>
      </c>
      <c r="E29" s="114">
        <v>281111</v>
      </c>
      <c r="F29" s="114">
        <v>92599</v>
      </c>
      <c r="G29" s="114">
        <v>42610</v>
      </c>
      <c r="H29" s="114">
        <v>123064</v>
      </c>
      <c r="I29" s="115">
        <v>98887</v>
      </c>
      <c r="J29" s="114">
        <v>71123</v>
      </c>
      <c r="K29" s="114">
        <v>27764</v>
      </c>
      <c r="L29" s="422">
        <v>20968</v>
      </c>
      <c r="M29" s="423">
        <v>24388</v>
      </c>
    </row>
    <row r="30" spans="1:13" ht="15" customHeight="1" x14ac:dyDescent="0.2">
      <c r="A30" s="421" t="s">
        <v>395</v>
      </c>
      <c r="B30" s="115">
        <v>375412</v>
      </c>
      <c r="C30" s="114">
        <v>206384</v>
      </c>
      <c r="D30" s="114">
        <v>169028</v>
      </c>
      <c r="E30" s="114">
        <v>281140</v>
      </c>
      <c r="F30" s="114">
        <v>94187</v>
      </c>
      <c r="G30" s="114">
        <v>41395</v>
      </c>
      <c r="H30" s="114">
        <v>124364</v>
      </c>
      <c r="I30" s="115">
        <v>95419</v>
      </c>
      <c r="J30" s="114">
        <v>68286</v>
      </c>
      <c r="K30" s="114">
        <v>27133</v>
      </c>
      <c r="L30" s="422">
        <v>30710</v>
      </c>
      <c r="M30" s="423">
        <v>29532</v>
      </c>
    </row>
    <row r="31" spans="1:13" ht="11.1" customHeight="1" x14ac:dyDescent="0.2">
      <c r="A31" s="421" t="s">
        <v>388</v>
      </c>
      <c r="B31" s="115">
        <v>377088</v>
      </c>
      <c r="C31" s="114">
        <v>207617</v>
      </c>
      <c r="D31" s="114">
        <v>169471</v>
      </c>
      <c r="E31" s="114">
        <v>281611</v>
      </c>
      <c r="F31" s="114">
        <v>95413</v>
      </c>
      <c r="G31" s="114">
        <v>40380</v>
      </c>
      <c r="H31" s="114">
        <v>126097</v>
      </c>
      <c r="I31" s="115">
        <v>96829</v>
      </c>
      <c r="J31" s="114">
        <v>69140</v>
      </c>
      <c r="K31" s="114">
        <v>27689</v>
      </c>
      <c r="L31" s="422">
        <v>23910</v>
      </c>
      <c r="M31" s="423">
        <v>22392</v>
      </c>
    </row>
    <row r="32" spans="1:13" ht="11.1" customHeight="1" x14ac:dyDescent="0.2">
      <c r="A32" s="421" t="s">
        <v>389</v>
      </c>
      <c r="B32" s="115">
        <v>382068</v>
      </c>
      <c r="C32" s="114">
        <v>210343</v>
      </c>
      <c r="D32" s="114">
        <v>171725</v>
      </c>
      <c r="E32" s="114">
        <v>286169</v>
      </c>
      <c r="F32" s="114">
        <v>95867</v>
      </c>
      <c r="G32" s="114">
        <v>43042</v>
      </c>
      <c r="H32" s="114">
        <v>127438</v>
      </c>
      <c r="I32" s="115">
        <v>96682</v>
      </c>
      <c r="J32" s="114">
        <v>68352</v>
      </c>
      <c r="K32" s="114">
        <v>28330</v>
      </c>
      <c r="L32" s="422">
        <v>36023</v>
      </c>
      <c r="M32" s="423">
        <v>31829</v>
      </c>
    </row>
    <row r="33" spans="1:13" s="110" customFormat="1" ht="11.1" customHeight="1" x14ac:dyDescent="0.2">
      <c r="A33" s="421" t="s">
        <v>390</v>
      </c>
      <c r="B33" s="115">
        <v>378957</v>
      </c>
      <c r="C33" s="114">
        <v>206880</v>
      </c>
      <c r="D33" s="114">
        <v>172077</v>
      </c>
      <c r="E33" s="114">
        <v>282625</v>
      </c>
      <c r="F33" s="114">
        <v>96303</v>
      </c>
      <c r="G33" s="114">
        <v>41951</v>
      </c>
      <c r="H33" s="114">
        <v>127235</v>
      </c>
      <c r="I33" s="115">
        <v>96582</v>
      </c>
      <c r="J33" s="114">
        <v>68476</v>
      </c>
      <c r="K33" s="114">
        <v>28106</v>
      </c>
      <c r="L33" s="422">
        <v>23046</v>
      </c>
      <c r="M33" s="423">
        <v>26522</v>
      </c>
    </row>
    <row r="34" spans="1:13" ht="15" customHeight="1" x14ac:dyDescent="0.2">
      <c r="A34" s="421" t="s">
        <v>396</v>
      </c>
      <c r="B34" s="115">
        <v>378462</v>
      </c>
      <c r="C34" s="114">
        <v>206708</v>
      </c>
      <c r="D34" s="114">
        <v>171754</v>
      </c>
      <c r="E34" s="114">
        <v>281396</v>
      </c>
      <c r="F34" s="114">
        <v>97048</v>
      </c>
      <c r="G34" s="114">
        <v>40219</v>
      </c>
      <c r="H34" s="114">
        <v>128408</v>
      </c>
      <c r="I34" s="115">
        <v>95576</v>
      </c>
      <c r="J34" s="114">
        <v>67776</v>
      </c>
      <c r="K34" s="114">
        <v>27800</v>
      </c>
      <c r="L34" s="422">
        <v>26807</v>
      </c>
      <c r="M34" s="423">
        <v>27239</v>
      </c>
    </row>
    <row r="35" spans="1:13" ht="11.1" customHeight="1" x14ac:dyDescent="0.2">
      <c r="A35" s="421" t="s">
        <v>388</v>
      </c>
      <c r="B35" s="115">
        <v>379591</v>
      </c>
      <c r="C35" s="114">
        <v>207807</v>
      </c>
      <c r="D35" s="114">
        <v>171784</v>
      </c>
      <c r="E35" s="114">
        <v>281482</v>
      </c>
      <c r="F35" s="114">
        <v>98100</v>
      </c>
      <c r="G35" s="114">
        <v>38710</v>
      </c>
      <c r="H35" s="114">
        <v>130376</v>
      </c>
      <c r="I35" s="115">
        <v>96842</v>
      </c>
      <c r="J35" s="114">
        <v>68631</v>
      </c>
      <c r="K35" s="114">
        <v>28211</v>
      </c>
      <c r="L35" s="422">
        <v>24408</v>
      </c>
      <c r="M35" s="423">
        <v>23388</v>
      </c>
    </row>
    <row r="36" spans="1:13" ht="11.1" customHeight="1" x14ac:dyDescent="0.2">
      <c r="A36" s="421" t="s">
        <v>389</v>
      </c>
      <c r="B36" s="115">
        <v>385662</v>
      </c>
      <c r="C36" s="114">
        <v>211087</v>
      </c>
      <c r="D36" s="114">
        <v>174575</v>
      </c>
      <c r="E36" s="114">
        <v>285831</v>
      </c>
      <c r="F36" s="114">
        <v>99827</v>
      </c>
      <c r="G36" s="114">
        <v>42191</v>
      </c>
      <c r="H36" s="114">
        <v>131806</v>
      </c>
      <c r="I36" s="115">
        <v>96884</v>
      </c>
      <c r="J36" s="114">
        <v>67892</v>
      </c>
      <c r="K36" s="114">
        <v>28992</v>
      </c>
      <c r="L36" s="422">
        <v>35693</v>
      </c>
      <c r="M36" s="423">
        <v>30819</v>
      </c>
    </row>
    <row r="37" spans="1:13" s="110" customFormat="1" ht="11.1" customHeight="1" x14ac:dyDescent="0.2">
      <c r="A37" s="421" t="s">
        <v>390</v>
      </c>
      <c r="B37" s="115">
        <v>382746</v>
      </c>
      <c r="C37" s="114">
        <v>208041</v>
      </c>
      <c r="D37" s="114">
        <v>174705</v>
      </c>
      <c r="E37" s="114">
        <v>282437</v>
      </c>
      <c r="F37" s="114">
        <v>100307</v>
      </c>
      <c r="G37" s="114">
        <v>41049</v>
      </c>
      <c r="H37" s="114">
        <v>132035</v>
      </c>
      <c r="I37" s="115">
        <v>96902</v>
      </c>
      <c r="J37" s="114">
        <v>68154</v>
      </c>
      <c r="K37" s="114">
        <v>28748</v>
      </c>
      <c r="L37" s="422">
        <v>22763</v>
      </c>
      <c r="M37" s="423">
        <v>25899</v>
      </c>
    </row>
    <row r="38" spans="1:13" ht="15" customHeight="1" x14ac:dyDescent="0.2">
      <c r="A38" s="424" t="s">
        <v>397</v>
      </c>
      <c r="B38" s="115">
        <v>383121</v>
      </c>
      <c r="C38" s="114">
        <v>208419</v>
      </c>
      <c r="D38" s="114">
        <v>174702</v>
      </c>
      <c r="E38" s="114">
        <v>281969</v>
      </c>
      <c r="F38" s="114">
        <v>101152</v>
      </c>
      <c r="G38" s="114">
        <v>39668</v>
      </c>
      <c r="H38" s="114">
        <v>133028</v>
      </c>
      <c r="I38" s="115">
        <v>95419</v>
      </c>
      <c r="J38" s="114">
        <v>66995</v>
      </c>
      <c r="K38" s="114">
        <v>28424</v>
      </c>
      <c r="L38" s="422">
        <v>30274</v>
      </c>
      <c r="M38" s="423">
        <v>30293</v>
      </c>
    </row>
    <row r="39" spans="1:13" ht="11.1" customHeight="1" x14ac:dyDescent="0.2">
      <c r="A39" s="421" t="s">
        <v>388</v>
      </c>
      <c r="B39" s="115">
        <v>384202</v>
      </c>
      <c r="C39" s="114">
        <v>209430</v>
      </c>
      <c r="D39" s="114">
        <v>174772</v>
      </c>
      <c r="E39" s="114">
        <v>281731</v>
      </c>
      <c r="F39" s="114">
        <v>102471</v>
      </c>
      <c r="G39" s="114">
        <v>38286</v>
      </c>
      <c r="H39" s="114">
        <v>134978</v>
      </c>
      <c r="I39" s="115">
        <v>96805</v>
      </c>
      <c r="J39" s="114">
        <v>67899</v>
      </c>
      <c r="K39" s="114">
        <v>28906</v>
      </c>
      <c r="L39" s="422">
        <v>27019</v>
      </c>
      <c r="M39" s="423">
        <v>26076</v>
      </c>
    </row>
    <row r="40" spans="1:13" ht="11.1" customHeight="1" x14ac:dyDescent="0.2">
      <c r="A40" s="424" t="s">
        <v>389</v>
      </c>
      <c r="B40" s="115">
        <v>390476</v>
      </c>
      <c r="C40" s="114">
        <v>212918</v>
      </c>
      <c r="D40" s="114">
        <v>177558</v>
      </c>
      <c r="E40" s="114">
        <v>286907</v>
      </c>
      <c r="F40" s="114">
        <v>103569</v>
      </c>
      <c r="G40" s="114">
        <v>42072</v>
      </c>
      <c r="H40" s="114">
        <v>136369</v>
      </c>
      <c r="I40" s="115">
        <v>96468</v>
      </c>
      <c r="J40" s="114">
        <v>66803</v>
      </c>
      <c r="K40" s="114">
        <v>29665</v>
      </c>
      <c r="L40" s="422">
        <v>36187</v>
      </c>
      <c r="M40" s="423">
        <v>30832</v>
      </c>
    </row>
    <row r="41" spans="1:13" s="110" customFormat="1" ht="11.1" customHeight="1" x14ac:dyDescent="0.2">
      <c r="A41" s="421" t="s">
        <v>390</v>
      </c>
      <c r="B41" s="115">
        <v>388949</v>
      </c>
      <c r="C41" s="114">
        <v>210905</v>
      </c>
      <c r="D41" s="114">
        <v>178044</v>
      </c>
      <c r="E41" s="114">
        <v>284931</v>
      </c>
      <c r="F41" s="114">
        <v>104018</v>
      </c>
      <c r="G41" s="114">
        <v>41006</v>
      </c>
      <c r="H41" s="114">
        <v>137048</v>
      </c>
      <c r="I41" s="115">
        <v>95983</v>
      </c>
      <c r="J41" s="114">
        <v>66461</v>
      </c>
      <c r="K41" s="114">
        <v>29522</v>
      </c>
      <c r="L41" s="422">
        <v>24410</v>
      </c>
      <c r="M41" s="423">
        <v>26426</v>
      </c>
    </row>
    <row r="42" spans="1:13" ht="15" customHeight="1" x14ac:dyDescent="0.2">
      <c r="A42" s="421" t="s">
        <v>398</v>
      </c>
      <c r="B42" s="115">
        <v>388172</v>
      </c>
      <c r="C42" s="114">
        <v>211064</v>
      </c>
      <c r="D42" s="114">
        <v>177108</v>
      </c>
      <c r="E42" s="114">
        <v>284302</v>
      </c>
      <c r="F42" s="114">
        <v>103870</v>
      </c>
      <c r="G42" s="114">
        <v>39871</v>
      </c>
      <c r="H42" s="114">
        <v>137591</v>
      </c>
      <c r="I42" s="115">
        <v>94743</v>
      </c>
      <c r="J42" s="114">
        <v>65314</v>
      </c>
      <c r="K42" s="114">
        <v>29429</v>
      </c>
      <c r="L42" s="422">
        <v>29881</v>
      </c>
      <c r="M42" s="423">
        <v>30558</v>
      </c>
    </row>
    <row r="43" spans="1:13" ht="11.1" customHeight="1" x14ac:dyDescent="0.2">
      <c r="A43" s="421" t="s">
        <v>388</v>
      </c>
      <c r="B43" s="115">
        <v>389131</v>
      </c>
      <c r="C43" s="114">
        <v>212430</v>
      </c>
      <c r="D43" s="114">
        <v>176701</v>
      </c>
      <c r="E43" s="114">
        <v>284859</v>
      </c>
      <c r="F43" s="114">
        <v>104272</v>
      </c>
      <c r="G43" s="114">
        <v>38626</v>
      </c>
      <c r="H43" s="114">
        <v>139118</v>
      </c>
      <c r="I43" s="115">
        <v>96027</v>
      </c>
      <c r="J43" s="114">
        <v>66226</v>
      </c>
      <c r="K43" s="114">
        <v>29801</v>
      </c>
      <c r="L43" s="422">
        <v>28826</v>
      </c>
      <c r="M43" s="423">
        <v>28108</v>
      </c>
    </row>
    <row r="44" spans="1:13" ht="11.1" customHeight="1" x14ac:dyDescent="0.2">
      <c r="A44" s="421" t="s">
        <v>389</v>
      </c>
      <c r="B44" s="115">
        <v>395316</v>
      </c>
      <c r="C44" s="114">
        <v>215892</v>
      </c>
      <c r="D44" s="114">
        <v>179424</v>
      </c>
      <c r="E44" s="114">
        <v>289721</v>
      </c>
      <c r="F44" s="114">
        <v>105595</v>
      </c>
      <c r="G44" s="114">
        <v>41863</v>
      </c>
      <c r="H44" s="114">
        <v>140428</v>
      </c>
      <c r="I44" s="115">
        <v>95825</v>
      </c>
      <c r="J44" s="114">
        <v>65042</v>
      </c>
      <c r="K44" s="114">
        <v>30783</v>
      </c>
      <c r="L44" s="422">
        <v>36828</v>
      </c>
      <c r="M44" s="423">
        <v>31447</v>
      </c>
    </row>
    <row r="45" spans="1:13" s="110" customFormat="1" ht="11.1" customHeight="1" x14ac:dyDescent="0.2">
      <c r="A45" s="421" t="s">
        <v>390</v>
      </c>
      <c r="B45" s="115">
        <v>392372</v>
      </c>
      <c r="C45" s="114">
        <v>213052</v>
      </c>
      <c r="D45" s="114">
        <v>179320</v>
      </c>
      <c r="E45" s="114">
        <v>286589</v>
      </c>
      <c r="F45" s="114">
        <v>105783</v>
      </c>
      <c r="G45" s="114">
        <v>40715</v>
      </c>
      <c r="H45" s="114">
        <v>140462</v>
      </c>
      <c r="I45" s="115">
        <v>95381</v>
      </c>
      <c r="J45" s="114">
        <v>64752</v>
      </c>
      <c r="K45" s="114">
        <v>30629</v>
      </c>
      <c r="L45" s="422">
        <v>25947</v>
      </c>
      <c r="M45" s="423">
        <v>29124</v>
      </c>
    </row>
    <row r="46" spans="1:13" ht="15" customHeight="1" x14ac:dyDescent="0.2">
      <c r="A46" s="421" t="s">
        <v>399</v>
      </c>
      <c r="B46" s="115">
        <v>391966</v>
      </c>
      <c r="C46" s="114">
        <v>212930</v>
      </c>
      <c r="D46" s="114">
        <v>179036</v>
      </c>
      <c r="E46" s="114">
        <v>286234</v>
      </c>
      <c r="F46" s="114">
        <v>105732</v>
      </c>
      <c r="G46" s="114">
        <v>39545</v>
      </c>
      <c r="H46" s="114">
        <v>140929</v>
      </c>
      <c r="I46" s="115">
        <v>94183</v>
      </c>
      <c r="J46" s="114">
        <v>63815</v>
      </c>
      <c r="K46" s="114">
        <v>30368</v>
      </c>
      <c r="L46" s="422">
        <v>29785</v>
      </c>
      <c r="M46" s="423">
        <v>30779</v>
      </c>
    </row>
    <row r="47" spans="1:13" ht="11.1" customHeight="1" x14ac:dyDescent="0.2">
      <c r="A47" s="421" t="s">
        <v>388</v>
      </c>
      <c r="B47" s="115">
        <v>391368</v>
      </c>
      <c r="C47" s="114">
        <v>213235</v>
      </c>
      <c r="D47" s="114">
        <v>178133</v>
      </c>
      <c r="E47" s="114">
        <v>284964</v>
      </c>
      <c r="F47" s="114">
        <v>106404</v>
      </c>
      <c r="G47" s="114">
        <v>38231</v>
      </c>
      <c r="H47" s="114">
        <v>141796</v>
      </c>
      <c r="I47" s="115">
        <v>94676</v>
      </c>
      <c r="J47" s="114">
        <v>64109</v>
      </c>
      <c r="K47" s="114">
        <v>30567</v>
      </c>
      <c r="L47" s="422">
        <v>26940</v>
      </c>
      <c r="M47" s="423">
        <v>27984</v>
      </c>
    </row>
    <row r="48" spans="1:13" ht="11.1" customHeight="1" x14ac:dyDescent="0.2">
      <c r="A48" s="421" t="s">
        <v>389</v>
      </c>
      <c r="B48" s="115">
        <v>395985</v>
      </c>
      <c r="C48" s="114">
        <v>214813</v>
      </c>
      <c r="D48" s="114">
        <v>181172</v>
      </c>
      <c r="E48" s="114">
        <v>288623</v>
      </c>
      <c r="F48" s="114">
        <v>107362</v>
      </c>
      <c r="G48" s="114">
        <v>41783</v>
      </c>
      <c r="H48" s="114">
        <v>142480</v>
      </c>
      <c r="I48" s="115">
        <v>94463</v>
      </c>
      <c r="J48" s="114">
        <v>62752</v>
      </c>
      <c r="K48" s="114">
        <v>31711</v>
      </c>
      <c r="L48" s="422">
        <v>36415</v>
      </c>
      <c r="M48" s="423">
        <v>33039</v>
      </c>
    </row>
    <row r="49" spans="1:17" s="110" customFormat="1" ht="11.1" customHeight="1" x14ac:dyDescent="0.2">
      <c r="A49" s="421" t="s">
        <v>390</v>
      </c>
      <c r="B49" s="115">
        <v>393534</v>
      </c>
      <c r="C49" s="114">
        <v>212106</v>
      </c>
      <c r="D49" s="114">
        <v>181428</v>
      </c>
      <c r="E49" s="114">
        <v>285688</v>
      </c>
      <c r="F49" s="114">
        <v>107846</v>
      </c>
      <c r="G49" s="114">
        <v>40825</v>
      </c>
      <c r="H49" s="114">
        <v>142469</v>
      </c>
      <c r="I49" s="115">
        <v>94287</v>
      </c>
      <c r="J49" s="114">
        <v>62638</v>
      </c>
      <c r="K49" s="114">
        <v>31649</v>
      </c>
      <c r="L49" s="422">
        <v>25149</v>
      </c>
      <c r="M49" s="423">
        <v>28646</v>
      </c>
    </row>
    <row r="50" spans="1:17" ht="15" customHeight="1" x14ac:dyDescent="0.2">
      <c r="A50" s="421" t="s">
        <v>400</v>
      </c>
      <c r="B50" s="143">
        <v>391175</v>
      </c>
      <c r="C50" s="144">
        <v>210529</v>
      </c>
      <c r="D50" s="144">
        <v>180646</v>
      </c>
      <c r="E50" s="144">
        <v>283496</v>
      </c>
      <c r="F50" s="144">
        <v>107679</v>
      </c>
      <c r="G50" s="144">
        <v>38926</v>
      </c>
      <c r="H50" s="144">
        <v>142488</v>
      </c>
      <c r="I50" s="143">
        <v>90202</v>
      </c>
      <c r="J50" s="144">
        <v>59776</v>
      </c>
      <c r="K50" s="144">
        <v>30426</v>
      </c>
      <c r="L50" s="425">
        <v>27727</v>
      </c>
      <c r="M50" s="426">
        <v>30769</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401</v>
      </c>
      <c r="B52" s="669"/>
      <c r="C52" s="669"/>
      <c r="D52" s="669"/>
      <c r="E52" s="669"/>
      <c r="F52" s="669"/>
      <c r="G52" s="669"/>
      <c r="H52" s="669"/>
      <c r="I52" s="669"/>
      <c r="J52" s="669"/>
      <c r="K52" s="669"/>
      <c r="L52" s="669"/>
      <c r="M52" s="669"/>
    </row>
    <row r="53" spans="1:17" ht="38.1" customHeight="1" x14ac:dyDescent="0.2">
      <c r="A53" s="670" t="s">
        <v>402</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522</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403</v>
      </c>
    </row>
    <row r="3" spans="1:2" ht="15" x14ac:dyDescent="0.25">
      <c r="B3" s="446" t="s">
        <v>404</v>
      </c>
    </row>
    <row r="5" spans="1:2" ht="29.25" customHeight="1" x14ac:dyDescent="0.2">
      <c r="B5" s="447" t="s">
        <v>405</v>
      </c>
    </row>
    <row r="6" spans="1:2" ht="9.9499999999999993" customHeight="1" x14ac:dyDescent="0.2">
      <c r="B6" s="447"/>
    </row>
    <row r="7" spans="1:2" ht="73.5" customHeight="1" x14ac:dyDescent="0.2">
      <c r="B7" s="447" t="s">
        <v>406</v>
      </c>
    </row>
    <row r="8" spans="1:2" ht="9.9499999999999993" customHeight="1" x14ac:dyDescent="0.2">
      <c r="B8" s="447"/>
    </row>
    <row r="9" spans="1:2" ht="50.25" customHeight="1" x14ac:dyDescent="0.2">
      <c r="B9" s="447" t="s">
        <v>407</v>
      </c>
    </row>
    <row r="10" spans="1:2" ht="9.9499999999999993" customHeight="1" x14ac:dyDescent="0.2">
      <c r="B10" s="447"/>
    </row>
    <row r="11" spans="1:2" ht="79.5" customHeight="1" x14ac:dyDescent="0.2">
      <c r="B11" s="447" t="s">
        <v>408</v>
      </c>
    </row>
    <row r="12" spans="1:2" ht="9.9499999999999993" customHeight="1" x14ac:dyDescent="0.2">
      <c r="B12" s="447"/>
    </row>
    <row r="13" spans="1:2" ht="48.75" customHeight="1" x14ac:dyDescent="0.2">
      <c r="B13" s="447" t="s">
        <v>409</v>
      </c>
    </row>
    <row r="14" spans="1:2" ht="9.9499999999999993" customHeight="1" x14ac:dyDescent="0.2">
      <c r="B14" s="447"/>
    </row>
    <row r="15" spans="1:2" ht="33" customHeight="1" x14ac:dyDescent="0.2">
      <c r="B15" s="447" t="s">
        <v>410</v>
      </c>
    </row>
    <row r="16" spans="1:2" ht="9.9499999999999993" customHeight="1" x14ac:dyDescent="0.2">
      <c r="B16" s="447"/>
    </row>
    <row r="17" spans="2:2" ht="105" customHeight="1" x14ac:dyDescent="0.2">
      <c r="B17" s="447" t="s">
        <v>411</v>
      </c>
    </row>
    <row r="18" spans="2:2" ht="9.9499999999999993" customHeight="1" x14ac:dyDescent="0.2">
      <c r="B18" s="447"/>
    </row>
    <row r="19" spans="2:2" ht="13.5" customHeight="1" x14ac:dyDescent="0.2">
      <c r="B19" s="448" t="s">
        <v>412</v>
      </c>
    </row>
    <row r="20" spans="2:2" ht="40.5" customHeight="1" x14ac:dyDescent="0.2">
      <c r="B20" s="449"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403</v>
      </c>
    </row>
    <row r="3" spans="1:2" ht="24.95" customHeight="1" x14ac:dyDescent="0.2">
      <c r="A3" s="454"/>
      <c r="B3" s="455" t="s">
        <v>414</v>
      </c>
    </row>
    <row r="4" spans="1:2" s="445" customFormat="1" ht="12" x14ac:dyDescent="0.2"/>
    <row r="5" spans="1:2" s="445" customFormat="1" ht="139.5" customHeight="1" x14ac:dyDescent="0.2">
      <c r="B5" s="447" t="s">
        <v>415</v>
      </c>
    </row>
    <row r="6" spans="1:2" s="445" customFormat="1" ht="9.9499999999999993" customHeight="1" x14ac:dyDescent="0.2">
      <c r="B6" s="447"/>
    </row>
    <row r="7" spans="1:2" s="445" customFormat="1" ht="222.75" customHeight="1" x14ac:dyDescent="0.2">
      <c r="B7" s="447" t="s">
        <v>416</v>
      </c>
    </row>
    <row r="8" spans="1:2" s="445" customFormat="1" ht="9.9499999999999993" customHeight="1" x14ac:dyDescent="0.2">
      <c r="B8" s="447"/>
    </row>
    <row r="9" spans="1:2" s="445" customFormat="1" ht="61.5" customHeight="1" x14ac:dyDescent="0.2">
      <c r="B9" s="456" t="s">
        <v>417</v>
      </c>
    </row>
    <row r="10" spans="1:2" s="445" customFormat="1" ht="9.9499999999999993" customHeight="1" x14ac:dyDescent="0.2">
      <c r="B10" s="447"/>
    </row>
    <row r="11" spans="1:2" s="445" customFormat="1" ht="152.25" customHeight="1" x14ac:dyDescent="0.2">
      <c r="B11" s="447" t="s">
        <v>418</v>
      </c>
    </row>
    <row r="12" spans="1:2" s="445" customFormat="1" ht="9.9499999999999993" customHeight="1" x14ac:dyDescent="0.2">
      <c r="B12" s="447"/>
    </row>
    <row r="13" spans="1:2" s="445" customFormat="1" ht="96" customHeight="1" x14ac:dyDescent="0.2">
      <c r="B13" s="447" t="s">
        <v>419</v>
      </c>
    </row>
    <row r="14" spans="1:2" s="445" customFormat="1" ht="9.9499999999999993" customHeight="1" x14ac:dyDescent="0.2">
      <c r="B14" s="447"/>
    </row>
    <row r="15" spans="1:2" s="445" customFormat="1" ht="176.25" customHeight="1" x14ac:dyDescent="0.2">
      <c r="B15" s="456" t="s">
        <v>420</v>
      </c>
    </row>
    <row r="16" spans="1:2" s="445" customFormat="1" ht="9.9499999999999993" customHeight="1" x14ac:dyDescent="0.2">
      <c r="B16" s="447"/>
    </row>
    <row r="17" spans="1:6" s="445" customFormat="1" ht="26.25" customHeight="1" x14ac:dyDescent="0.2">
      <c r="B17" s="448" t="s">
        <v>421</v>
      </c>
    </row>
    <row r="18" spans="1:6" s="445" customFormat="1" ht="37.5" customHeight="1" x14ac:dyDescent="0.2">
      <c r="B18" s="449" t="s">
        <v>422</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423</v>
      </c>
    </row>
    <row r="3" spans="1:5" ht="24.95" customHeight="1" x14ac:dyDescent="0.2">
      <c r="A3" s="465"/>
      <c r="B3" s="466" t="s">
        <v>424</v>
      </c>
    </row>
    <row r="4" spans="1:5" ht="24.75" customHeight="1" x14ac:dyDescent="0.2">
      <c r="A4" s="465"/>
      <c r="B4" s="467"/>
    </row>
    <row r="5" spans="1:5" s="470" customFormat="1" ht="60" x14ac:dyDescent="0.2">
      <c r="A5" s="468"/>
      <c r="B5" s="469" t="s">
        <v>425</v>
      </c>
      <c r="C5" s="468"/>
      <c r="D5" s="468"/>
      <c r="E5" s="468"/>
    </row>
    <row r="6" spans="1:5" s="470" customFormat="1" ht="10.15" customHeight="1" x14ac:dyDescent="0.2">
      <c r="A6" s="468"/>
      <c r="B6" s="469"/>
      <c r="C6" s="468"/>
      <c r="D6" s="468"/>
      <c r="E6" s="468"/>
    </row>
    <row r="7" spans="1:5" ht="96" x14ac:dyDescent="0.2">
      <c r="A7" s="465"/>
      <c r="B7" s="469" t="s">
        <v>426</v>
      </c>
      <c r="C7" s="465"/>
      <c r="D7" s="465"/>
      <c r="E7" s="465"/>
    </row>
    <row r="8" spans="1:5" ht="10.15" customHeight="1" x14ac:dyDescent="0.2">
      <c r="A8" s="465"/>
      <c r="B8" s="465"/>
      <c r="C8" s="465"/>
      <c r="D8" s="465"/>
      <c r="E8" s="465"/>
    </row>
    <row r="9" spans="1:5" ht="204" x14ac:dyDescent="0.2">
      <c r="A9" s="465"/>
      <c r="B9" s="469" t="s">
        <v>427</v>
      </c>
      <c r="C9" s="465"/>
      <c r="D9" s="465"/>
      <c r="E9" s="465"/>
    </row>
    <row r="10" spans="1:5" ht="10.15" customHeight="1" x14ac:dyDescent="0.2">
      <c r="A10" s="465"/>
      <c r="B10" s="471"/>
      <c r="C10" s="465"/>
      <c r="D10" s="465"/>
      <c r="E10" s="465"/>
    </row>
    <row r="11" spans="1:5" ht="36" x14ac:dyDescent="0.2">
      <c r="A11" s="465"/>
      <c r="B11" s="469" t="s">
        <v>428</v>
      </c>
      <c r="C11" s="465"/>
      <c r="D11" s="465"/>
      <c r="E11" s="465"/>
    </row>
    <row r="12" spans="1:5" ht="9" customHeight="1" x14ac:dyDescent="0.2">
      <c r="A12" s="465"/>
      <c r="B12" s="471"/>
      <c r="C12" s="465"/>
      <c r="D12" s="465"/>
      <c r="E12" s="465"/>
    </row>
    <row r="13" spans="1:5" ht="96" x14ac:dyDescent="0.2">
      <c r="A13" s="465"/>
      <c r="B13" s="469" t="s">
        <v>429</v>
      </c>
      <c r="C13" s="465"/>
      <c r="D13" s="465"/>
      <c r="E13" s="465"/>
    </row>
    <row r="14" spans="1:5" ht="9" customHeight="1" x14ac:dyDescent="0.2">
      <c r="A14" s="465"/>
      <c r="B14" s="471"/>
      <c r="C14" s="465"/>
      <c r="D14" s="465"/>
      <c r="E14" s="465"/>
    </row>
    <row r="15" spans="1:5" ht="96" x14ac:dyDescent="0.2">
      <c r="A15" s="465"/>
      <c r="B15" s="469" t="s">
        <v>430</v>
      </c>
      <c r="C15" s="465"/>
      <c r="D15" s="465"/>
      <c r="E15" s="465"/>
    </row>
    <row r="16" spans="1:5" ht="9" customHeight="1" x14ac:dyDescent="0.2">
      <c r="A16" s="465"/>
      <c r="B16" s="471"/>
      <c r="C16" s="465"/>
      <c r="D16" s="465"/>
      <c r="E16" s="465"/>
    </row>
    <row r="17" spans="1:8" ht="120" x14ac:dyDescent="0.2">
      <c r="A17" s="465"/>
      <c r="B17" s="469" t="s">
        <v>431</v>
      </c>
      <c r="C17" s="465"/>
      <c r="D17" s="465"/>
      <c r="E17" s="465"/>
    </row>
    <row r="18" spans="1:8" ht="9" customHeight="1" x14ac:dyDescent="0.2">
      <c r="A18" s="465"/>
      <c r="B18" s="471"/>
      <c r="C18" s="465"/>
      <c r="D18" s="465"/>
      <c r="E18" s="465"/>
    </row>
    <row r="19" spans="1:8" ht="168" x14ac:dyDescent="0.2">
      <c r="A19" s="465"/>
      <c r="B19" s="469" t="s">
        <v>432</v>
      </c>
      <c r="C19" s="465"/>
      <c r="D19" s="465"/>
      <c r="E19" s="465"/>
    </row>
    <row r="20" spans="1:8" ht="9" customHeight="1" x14ac:dyDescent="0.2">
      <c r="A20" s="465"/>
      <c r="B20" s="471"/>
      <c r="C20" s="465"/>
      <c r="D20" s="465"/>
      <c r="E20" s="465"/>
    </row>
    <row r="21" spans="1:8" ht="24" x14ac:dyDescent="0.2">
      <c r="A21" s="465"/>
      <c r="B21" s="469" t="s">
        <v>433</v>
      </c>
      <c r="C21" s="465"/>
      <c r="D21" s="465"/>
      <c r="E21" s="465"/>
    </row>
    <row r="22" spans="1:8" ht="9" customHeight="1" x14ac:dyDescent="0.2">
      <c r="A22" s="465"/>
      <c r="B22" s="471"/>
      <c r="C22" s="465"/>
      <c r="D22" s="465"/>
      <c r="E22" s="465"/>
    </row>
    <row r="23" spans="1:8" ht="96" x14ac:dyDescent="0.2">
      <c r="A23" s="465"/>
      <c r="B23" s="469" t="s">
        <v>434</v>
      </c>
      <c r="C23" s="465"/>
      <c r="D23" s="465"/>
      <c r="E23" s="465"/>
    </row>
    <row r="24" spans="1:8" ht="9" customHeight="1" x14ac:dyDescent="0.2">
      <c r="A24" s="465"/>
      <c r="B24" s="471"/>
      <c r="C24" s="465"/>
      <c r="D24" s="465"/>
      <c r="E24" s="465"/>
    </row>
    <row r="25" spans="1:8" ht="24" x14ac:dyDescent="0.2">
      <c r="A25" s="465"/>
      <c r="B25" s="469" t="s">
        <v>435</v>
      </c>
      <c r="C25" s="465"/>
      <c r="D25" s="465"/>
      <c r="E25" s="465"/>
    </row>
    <row r="26" spans="1:8" ht="24" x14ac:dyDescent="0.2">
      <c r="A26" s="465"/>
      <c r="B26" s="472" t="s">
        <v>436</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437</v>
      </c>
      <c r="C4" s="676"/>
      <c r="D4" s="676" t="s">
        <v>438</v>
      </c>
      <c r="E4" s="676"/>
      <c r="F4" s="677" t="s">
        <v>439</v>
      </c>
      <c r="G4" s="677"/>
      <c r="H4" s="677" t="s">
        <v>440</v>
      </c>
      <c r="I4" s="677"/>
      <c r="J4" s="677" t="s">
        <v>441</v>
      </c>
      <c r="K4" s="677"/>
      <c r="L4" s="677"/>
      <c r="M4" s="677"/>
      <c r="N4" s="677"/>
    </row>
    <row r="5" spans="1:14" s="474" customFormat="1" ht="15" customHeight="1" x14ac:dyDescent="0.2">
      <c r="B5" s="474" t="s">
        <v>442</v>
      </c>
      <c r="C5" s="474" t="s">
        <v>443</v>
      </c>
      <c r="D5" s="474" t="s">
        <v>442</v>
      </c>
      <c r="E5" s="474" t="s">
        <v>443</v>
      </c>
      <c r="F5" s="474" t="s">
        <v>442</v>
      </c>
      <c r="G5" s="474" t="s">
        <v>443</v>
      </c>
      <c r="H5" s="474" t="s">
        <v>442</v>
      </c>
      <c r="I5" s="474" t="s">
        <v>443</v>
      </c>
      <c r="J5" s="475" t="s">
        <v>444</v>
      </c>
      <c r="K5" s="475" t="s">
        <v>445</v>
      </c>
      <c r="L5" s="475" t="s">
        <v>446</v>
      </c>
      <c r="M5" s="475" t="s">
        <v>447</v>
      </c>
      <c r="N5" s="475" t="s">
        <v>448</v>
      </c>
    </row>
    <row r="6" spans="1:14" s="474" customFormat="1" ht="15" customHeight="1" x14ac:dyDescent="0.2">
      <c r="A6" s="477" t="s">
        <v>449</v>
      </c>
      <c r="B6" s="478">
        <f>'Tabelle 2.3'!J11</f>
        <v>-0.20180321762601858</v>
      </c>
      <c r="C6" s="479">
        <f>'Tabelle 3.3'!J11</f>
        <v>-4.2268774619623501</v>
      </c>
      <c r="D6" s="480">
        <f t="shared" ref="D6:E9" si="0">IF(OR(AND(B6&gt;=-50,B6&lt;=50),ISNUMBER(B6)=FALSE),B6,"")</f>
        <v>-0.20180321762601858</v>
      </c>
      <c r="E6" s="480">
        <f t="shared" si="0"/>
        <v>-4.2268774619623501</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450</v>
      </c>
      <c r="B7" s="478">
        <f>'Tabelle 2.1'!J25</f>
        <v>0.53680001360515106</v>
      </c>
      <c r="C7" s="479">
        <f>'Tabelle 3.1'!J23</f>
        <v>-3.4559128396490926</v>
      </c>
      <c r="D7" s="480">
        <f t="shared" si="0"/>
        <v>0.53680001360515106</v>
      </c>
      <c r="E7" s="480">
        <f>IF(OR(AND(C7&gt;=-50,C7&lt;=50),ISNUMBER(C7)=FALSE),C7,"")</f>
        <v>-3.4559128396490926</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451</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452</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453</v>
      </c>
      <c r="B12" s="676" t="s">
        <v>437</v>
      </c>
      <c r="C12" s="676"/>
      <c r="D12" s="676" t="s">
        <v>438</v>
      </c>
      <c r="E12" s="676"/>
      <c r="F12" s="677" t="s">
        <v>439</v>
      </c>
      <c r="G12" s="677"/>
      <c r="H12" s="677" t="s">
        <v>440</v>
      </c>
      <c r="I12" s="677"/>
      <c r="J12" s="677" t="s">
        <v>441</v>
      </c>
      <c r="K12" s="677"/>
      <c r="L12" s="677"/>
      <c r="M12" s="677"/>
      <c r="N12" s="677"/>
    </row>
    <row r="13" spans="1:14" s="474" customFormat="1" ht="15" customHeight="1" x14ac:dyDescent="0.2">
      <c r="A13" s="683"/>
      <c r="B13" s="474" t="s">
        <v>442</v>
      </c>
      <c r="C13" s="474" t="s">
        <v>443</v>
      </c>
      <c r="D13" s="474" t="s">
        <v>442</v>
      </c>
      <c r="E13" s="474" t="s">
        <v>443</v>
      </c>
      <c r="F13" s="474" t="s">
        <v>442</v>
      </c>
      <c r="G13" s="474" t="s">
        <v>443</v>
      </c>
      <c r="H13" s="474" t="s">
        <v>442</v>
      </c>
      <c r="I13" s="474" t="s">
        <v>443</v>
      </c>
      <c r="J13" s="475" t="s">
        <v>444</v>
      </c>
      <c r="K13" s="475" t="s">
        <v>445</v>
      </c>
      <c r="L13" s="475" t="s">
        <v>446</v>
      </c>
      <c r="M13" s="475" t="s">
        <v>447</v>
      </c>
      <c r="N13" s="475" t="s">
        <v>448</v>
      </c>
    </row>
    <row r="14" spans="1:14" s="474" customFormat="1" ht="15" customHeight="1" x14ac:dyDescent="0.2">
      <c r="A14" s="474">
        <v>1</v>
      </c>
      <c r="B14" s="478">
        <f>'Tabelle 2.3'!J11</f>
        <v>-0.20180321762601858</v>
      </c>
      <c r="C14" s="479">
        <f>'Tabelle 3.3'!J11</f>
        <v>-4.2268774619623501</v>
      </c>
      <c r="D14" s="480">
        <f>IF(OR(AND(B14&gt;=-50,B14&lt;=50),ISNUMBER(B14)=FALSE),B14,"")</f>
        <v>-0.20180321762601858</v>
      </c>
      <c r="E14" s="480">
        <f>IF(OR(AND(C14&gt;=-50,C14&lt;=50),ISNUMBER(C14)=FALSE),C14,"")</f>
        <v>-4.2268774619623501</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0.19646365422396855</v>
      </c>
      <c r="C15" s="479">
        <f>'Tabelle 3.3'!J12</f>
        <v>5.3691275167785237</v>
      </c>
      <c r="D15" s="480">
        <f t="shared" ref="D15:E45" si="3">IF(OR(AND(B15&gt;=-50,B15&lt;=50),ISNUMBER(B15)=FALSE),B15,"")</f>
        <v>0.19646365422396855</v>
      </c>
      <c r="E15" s="480">
        <f t="shared" si="3"/>
        <v>5.3691275167785237</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2.2503961965134707</v>
      </c>
      <c r="C16" s="479">
        <f>'Tabelle 3.3'!J13</f>
        <v>0.71770334928229662</v>
      </c>
      <c r="D16" s="480">
        <f t="shared" si="3"/>
        <v>2.2503961965134707</v>
      </c>
      <c r="E16" s="480">
        <f t="shared" si="3"/>
        <v>0.71770334928229662</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-4.1477208576677924</v>
      </c>
      <c r="C17" s="479">
        <f>'Tabelle 3.3'!J14</f>
        <v>-4.4787765293383268</v>
      </c>
      <c r="D17" s="480">
        <f t="shared" si="3"/>
        <v>-4.1477208576677924</v>
      </c>
      <c r="E17" s="480">
        <f t="shared" si="3"/>
        <v>-4.4787765293383268</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-0.60950154462720219</v>
      </c>
      <c r="C18" s="479">
        <f>'Tabelle 3.3'!J15</f>
        <v>-2.2600834492350486</v>
      </c>
      <c r="D18" s="480">
        <f t="shared" si="3"/>
        <v>-0.60950154462720219</v>
      </c>
      <c r="E18" s="480">
        <f t="shared" si="3"/>
        <v>-2.2600834492350486</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-4.8814431636163116</v>
      </c>
      <c r="C19" s="479">
        <f>'Tabelle 3.3'!J16</f>
        <v>-5.4101838755304099</v>
      </c>
      <c r="D19" s="480">
        <f t="shared" si="3"/>
        <v>-4.8814431636163116</v>
      </c>
      <c r="E19" s="480">
        <f t="shared" si="3"/>
        <v>-5.4101838755304099</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-2.6928048255062471</v>
      </c>
      <c r="C20" s="479">
        <f>'Tabelle 3.3'!J17</f>
        <v>-9.8011363636363633</v>
      </c>
      <c r="D20" s="480">
        <f t="shared" si="3"/>
        <v>-2.6928048255062471</v>
      </c>
      <c r="E20" s="480">
        <f t="shared" si="3"/>
        <v>-9.8011363636363633</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1.9564892716682432</v>
      </c>
      <c r="C21" s="479">
        <f>'Tabelle 3.3'!J18</f>
        <v>-0.1392434439545138</v>
      </c>
      <c r="D21" s="480">
        <f t="shared" si="3"/>
        <v>1.9564892716682432</v>
      </c>
      <c r="E21" s="480">
        <f t="shared" si="3"/>
        <v>-0.1392434439545138</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-9.7861544037694814E-2</v>
      </c>
      <c r="C22" s="479">
        <f>'Tabelle 3.3'!J19</f>
        <v>-2.1113115520812453</v>
      </c>
      <c r="D22" s="480">
        <f t="shared" si="3"/>
        <v>-9.7861544037694814E-2</v>
      </c>
      <c r="E22" s="480">
        <f t="shared" si="3"/>
        <v>-2.1113115520812453</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0.34057545507927189</v>
      </c>
      <c r="C23" s="479">
        <f>'Tabelle 3.3'!J20</f>
        <v>-8.8420035432436777</v>
      </c>
      <c r="D23" s="480">
        <f t="shared" si="3"/>
        <v>0.34057545507927189</v>
      </c>
      <c r="E23" s="480">
        <f t="shared" si="3"/>
        <v>-8.8420035432436777</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-0.14595699133988518</v>
      </c>
      <c r="C24" s="479">
        <f>'Tabelle 3.3'!J21</f>
        <v>-13.52124183006536</v>
      </c>
      <c r="D24" s="480">
        <f t="shared" si="3"/>
        <v>-0.14595699133988518</v>
      </c>
      <c r="E24" s="480">
        <f t="shared" si="3"/>
        <v>-13.52124183006536</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3.8653366583541149</v>
      </c>
      <c r="C25" s="479">
        <f>'Tabelle 3.3'!J22</f>
        <v>-7.1718538565629233</v>
      </c>
      <c r="D25" s="480">
        <f t="shared" si="3"/>
        <v>3.8653366583541149</v>
      </c>
      <c r="E25" s="480">
        <f t="shared" si="3"/>
        <v>-7.1718538565629233</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-1.1332882273342355</v>
      </c>
      <c r="C26" s="479">
        <f>'Tabelle 3.3'!J23</f>
        <v>1.8975332068311195</v>
      </c>
      <c r="D26" s="480">
        <f t="shared" si="3"/>
        <v>-1.1332882273342355</v>
      </c>
      <c r="E26" s="480">
        <f t="shared" si="3"/>
        <v>1.8975332068311195</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3.4379407616361073</v>
      </c>
      <c r="C27" s="479">
        <f>'Tabelle 3.3'!J24</f>
        <v>-0.74588477366255146</v>
      </c>
      <c r="D27" s="480">
        <f t="shared" si="3"/>
        <v>3.4379407616361073</v>
      </c>
      <c r="E27" s="480">
        <f t="shared" si="3"/>
        <v>-0.74588477366255146</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3.235756270732701</v>
      </c>
      <c r="C28" s="479">
        <f>'Tabelle 3.3'!J25</f>
        <v>-2.7888446215139444</v>
      </c>
      <c r="D28" s="480">
        <f t="shared" si="3"/>
        <v>3.235756270732701</v>
      </c>
      <c r="E28" s="480">
        <f t="shared" si="3"/>
        <v>-2.7888446215139444</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-18.469415744719758</v>
      </c>
      <c r="C29" s="479">
        <f>'Tabelle 3.3'!J26</f>
        <v>-4.8319327731092434</v>
      </c>
      <c r="D29" s="480">
        <f t="shared" si="3"/>
        <v>-18.469415744719758</v>
      </c>
      <c r="E29" s="480">
        <f t="shared" si="3"/>
        <v>-4.8319327731092434</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2.0020316600355539</v>
      </c>
      <c r="C30" s="479">
        <f>'Tabelle 3.3'!J27</f>
        <v>-1.8936635105608157</v>
      </c>
      <c r="D30" s="480">
        <f t="shared" si="3"/>
        <v>2.0020316600355539</v>
      </c>
      <c r="E30" s="480">
        <f t="shared" si="3"/>
        <v>-1.8936635105608157</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2.0354563361785947</v>
      </c>
      <c r="C31" s="479">
        <f>'Tabelle 3.3'!J28</f>
        <v>-0.17505470459518599</v>
      </c>
      <c r="D31" s="480">
        <f t="shared" si="3"/>
        <v>2.0354563361785947</v>
      </c>
      <c r="E31" s="480">
        <f t="shared" si="3"/>
        <v>-0.17505470459518599</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3.5804701627486439</v>
      </c>
      <c r="C32" s="479">
        <f>'Tabelle 3.3'!J29</f>
        <v>-1.6147082334132694</v>
      </c>
      <c r="D32" s="480">
        <f t="shared" si="3"/>
        <v>3.5804701627486439</v>
      </c>
      <c r="E32" s="480">
        <f t="shared" si="3"/>
        <v>-1.6147082334132694</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2.1347941567065072</v>
      </c>
      <c r="C33" s="479">
        <f>'Tabelle 3.3'!J30</f>
        <v>-1.5964831096714485</v>
      </c>
      <c r="D33" s="480">
        <f t="shared" si="3"/>
        <v>2.1347941567065072</v>
      </c>
      <c r="E33" s="480">
        <f t="shared" si="3"/>
        <v>-1.5964831096714485</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4.9906319196048372</v>
      </c>
      <c r="C34" s="479">
        <f>'Tabelle 3.3'!J31</f>
        <v>-4.058799510004083</v>
      </c>
      <c r="D34" s="480">
        <f t="shared" si="3"/>
        <v>4.9906319196048372</v>
      </c>
      <c r="E34" s="480">
        <f t="shared" si="3"/>
        <v>-4.058799510004083</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t="str">
        <f>'Tabelle 2.3'!J32</f>
        <v>*</v>
      </c>
      <c r="C35" s="479" t="str">
        <f>'Tabelle 3.3'!J32</f>
        <v>*</v>
      </c>
      <c r="D35" s="480" t="str">
        <f t="shared" si="3"/>
        <v>*</v>
      </c>
      <c r="E35" s="480" t="str">
        <f t="shared" si="3"/>
        <v>*</v>
      </c>
      <c r="F35" s="475" t="str">
        <f t="shared" si="4"/>
        <v/>
      </c>
      <c r="G35" s="475" t="str">
        <f t="shared" si="4"/>
        <v/>
      </c>
      <c r="H35" s="481">
        <f t="shared" si="5"/>
        <v>-0.75</v>
      </c>
      <c r="I35" s="481">
        <f t="shared" si="5"/>
        <v>-0.75</v>
      </c>
      <c r="J35" s="475">
        <f t="shared" si="6"/>
        <v>222</v>
      </c>
      <c r="K35" s="475">
        <f t="shared" si="7"/>
        <v>45</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0.19646365422396855</v>
      </c>
      <c r="C37" s="479">
        <f>'Tabelle 3.3'!J34</f>
        <v>5.3691275167785237</v>
      </c>
      <c r="D37" s="480">
        <f t="shared" si="3"/>
        <v>0.19646365422396855</v>
      </c>
      <c r="E37" s="480">
        <f t="shared" si="3"/>
        <v>5.3691275167785237</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-2.831438170306241</v>
      </c>
      <c r="C38" s="479">
        <f>'Tabelle 3.3'!J35</f>
        <v>-2.6044005388414906</v>
      </c>
      <c r="D38" s="480">
        <f t="shared" si="3"/>
        <v>-2.831438170306241</v>
      </c>
      <c r="E38" s="480">
        <f t="shared" si="3"/>
        <v>-2.6044005388414906</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1.0152816358313554</v>
      </c>
      <c r="C39" s="479">
        <f>'Tabelle 3.3'!J36</f>
        <v>-4.5141963105359544</v>
      </c>
      <c r="D39" s="480">
        <f t="shared" si="3"/>
        <v>1.0152816358313554</v>
      </c>
      <c r="E39" s="480">
        <f t="shared" si="3"/>
        <v>-4.5141963105359544</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1.0152816358313554</v>
      </c>
      <c r="C45" s="479">
        <f>'Tabelle 3.3'!J36</f>
        <v>-4.5141963105359544</v>
      </c>
      <c r="D45" s="480">
        <f t="shared" si="3"/>
        <v>1.0152816358313554</v>
      </c>
      <c r="E45" s="480">
        <f t="shared" si="3"/>
        <v>-4.5141963105359544</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454</v>
      </c>
      <c r="E48" s="475"/>
      <c r="F48" s="475"/>
      <c r="G48" s="475"/>
      <c r="H48" s="475"/>
      <c r="I48" s="475"/>
      <c r="J48" s="475"/>
      <c r="K48" s="475"/>
      <c r="L48" s="475"/>
      <c r="M48" s="475"/>
      <c r="N48" s="475"/>
    </row>
    <row r="49" spans="1:14" ht="15" customHeight="1" x14ac:dyDescent="0.2">
      <c r="A49" s="678" t="s">
        <v>455</v>
      </c>
      <c r="B49" s="679" t="s">
        <v>102</v>
      </c>
      <c r="C49" s="679"/>
      <c r="D49" s="679"/>
      <c r="E49" s="680" t="s">
        <v>456</v>
      </c>
      <c r="F49" s="680"/>
      <c r="G49" s="680"/>
      <c r="H49" s="681" t="s">
        <v>457</v>
      </c>
      <c r="I49" s="682" t="s">
        <v>458</v>
      </c>
      <c r="J49" s="682"/>
      <c r="K49" s="682"/>
      <c r="L49" s="483" t="s">
        <v>459</v>
      </c>
      <c r="M49" s="460"/>
      <c r="N49" s="452"/>
    </row>
    <row r="50" spans="1:14" ht="39.950000000000003" customHeight="1" x14ac:dyDescent="0.2">
      <c r="A50" s="678"/>
      <c r="B50" s="484" t="s">
        <v>442</v>
      </c>
      <c r="C50" s="484" t="s">
        <v>120</v>
      </c>
      <c r="D50" s="484" t="s">
        <v>121</v>
      </c>
      <c r="E50" s="484" t="s">
        <v>442</v>
      </c>
      <c r="F50" s="484" t="s">
        <v>120</v>
      </c>
      <c r="G50" s="484" t="s">
        <v>121</v>
      </c>
      <c r="H50" s="681"/>
      <c r="I50" s="484" t="s">
        <v>442</v>
      </c>
      <c r="J50" s="484" t="s">
        <v>120</v>
      </c>
      <c r="K50" s="484" t="s">
        <v>121</v>
      </c>
      <c r="L50" s="484" t="s">
        <v>460</v>
      </c>
      <c r="M50" s="484"/>
      <c r="N50" s="484"/>
    </row>
    <row r="51" spans="1:14" ht="15" customHeight="1" x14ac:dyDescent="0.2">
      <c r="A51" s="485" t="s">
        <v>461</v>
      </c>
      <c r="B51" s="486">
        <v>371226</v>
      </c>
      <c r="C51" s="486">
        <v>70602</v>
      </c>
      <c r="D51" s="486">
        <v>26968</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462</v>
      </c>
      <c r="B52" s="486">
        <v>372592</v>
      </c>
      <c r="C52" s="486">
        <v>71697</v>
      </c>
      <c r="D52" s="486">
        <v>27358</v>
      </c>
      <c r="E52" s="487">
        <f t="shared" ref="E52:G70" si="11">IF($A$51=37802,IF(COUNTBLANK(B$51:B$70)&gt;0,#N/A,B52/B$51*100),IF(COUNTBLANK(B$51:B$75)&gt;0,#N/A,B52/B$51*100))</f>
        <v>100.36796991590029</v>
      </c>
      <c r="F52" s="487">
        <f t="shared" si="11"/>
        <v>101.55094756522477</v>
      </c>
      <c r="G52" s="487">
        <f t="shared" si="11"/>
        <v>101.44615840996738</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377115</v>
      </c>
      <c r="C53" s="486">
        <v>70999</v>
      </c>
      <c r="D53" s="486">
        <v>28189</v>
      </c>
      <c r="E53" s="487">
        <f t="shared" si="11"/>
        <v>101.58636517916311</v>
      </c>
      <c r="F53" s="487">
        <f t="shared" si="11"/>
        <v>100.56230701679839</v>
      </c>
      <c r="G53" s="487">
        <f t="shared" si="11"/>
        <v>104.527588252744</v>
      </c>
      <c r="H53" s="488">
        <f>IF(ISERROR(L53)=TRUE,IF(MONTH(A53)=MONTH(MAX(A$51:A$75)),A53,""),"")</f>
        <v>41883</v>
      </c>
      <c r="I53" s="487">
        <f t="shared" si="12"/>
        <v>101.58636517916311</v>
      </c>
      <c r="J53" s="487">
        <f t="shared" si="10"/>
        <v>100.56230701679839</v>
      </c>
      <c r="K53" s="487">
        <f t="shared" si="10"/>
        <v>104.527588252744</v>
      </c>
      <c r="L53" s="487" t="e">
        <f t="shared" si="13"/>
        <v>#N/A</v>
      </c>
    </row>
    <row r="54" spans="1:14" ht="15" customHeight="1" x14ac:dyDescent="0.2">
      <c r="A54" s="489" t="s">
        <v>463</v>
      </c>
      <c r="B54" s="486">
        <v>373882</v>
      </c>
      <c r="C54" s="486">
        <v>71123</v>
      </c>
      <c r="D54" s="486">
        <v>27764</v>
      </c>
      <c r="E54" s="487">
        <f t="shared" si="11"/>
        <v>100.71546712784125</v>
      </c>
      <c r="F54" s="487">
        <f t="shared" si="11"/>
        <v>100.73793943514349</v>
      </c>
      <c r="G54" s="487">
        <f t="shared" si="11"/>
        <v>102.95164639572828</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464</v>
      </c>
      <c r="B55" s="486">
        <v>375412</v>
      </c>
      <c r="C55" s="486">
        <v>68286</v>
      </c>
      <c r="D55" s="486">
        <v>27133</v>
      </c>
      <c r="E55" s="487">
        <f t="shared" si="11"/>
        <v>101.12761498386426</v>
      </c>
      <c r="F55" s="487">
        <f t="shared" si="11"/>
        <v>96.7196396702643</v>
      </c>
      <c r="G55" s="487">
        <f t="shared" si="11"/>
        <v>100.6118362503708</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465</v>
      </c>
      <c r="B56" s="486">
        <v>377088</v>
      </c>
      <c r="C56" s="486">
        <v>69140</v>
      </c>
      <c r="D56" s="486">
        <v>27689</v>
      </c>
      <c r="E56" s="487">
        <f t="shared" si="11"/>
        <v>101.57909198170387</v>
      </c>
      <c r="F56" s="487">
        <f t="shared" si="11"/>
        <v>97.929237132092567</v>
      </c>
      <c r="G56" s="487">
        <f t="shared" si="11"/>
        <v>102.67353900919609</v>
      </c>
      <c r="H56" s="488" t="str">
        <f t="shared" si="14"/>
        <v/>
      </c>
      <c r="I56" s="487" t="str">
        <f t="shared" si="12"/>
        <v/>
      </c>
      <c r="J56" s="487" t="str">
        <f t="shared" si="10"/>
        <v/>
      </c>
      <c r="K56" s="487" t="str">
        <f t="shared" si="10"/>
        <v/>
      </c>
      <c r="L56" s="487" t="e">
        <f t="shared" si="13"/>
        <v>#N/A</v>
      </c>
    </row>
    <row r="57" spans="1:14" ht="15" customHeight="1" x14ac:dyDescent="0.2">
      <c r="A57" s="489">
        <v>42248</v>
      </c>
      <c r="B57" s="486">
        <v>382068</v>
      </c>
      <c r="C57" s="486">
        <v>68352</v>
      </c>
      <c r="D57" s="486">
        <v>28330</v>
      </c>
      <c r="E57" s="487">
        <f t="shared" si="11"/>
        <v>102.92059284640622</v>
      </c>
      <c r="F57" s="487">
        <f t="shared" si="11"/>
        <v>96.813121441318941</v>
      </c>
      <c r="G57" s="487">
        <f t="shared" si="11"/>
        <v>105.05043013942451</v>
      </c>
      <c r="H57" s="488">
        <f t="shared" si="14"/>
        <v>42248</v>
      </c>
      <c r="I57" s="487">
        <f t="shared" si="12"/>
        <v>102.92059284640622</v>
      </c>
      <c r="J57" s="487">
        <f t="shared" si="10"/>
        <v>96.813121441318941</v>
      </c>
      <c r="K57" s="487">
        <f t="shared" si="10"/>
        <v>105.05043013942451</v>
      </c>
      <c r="L57" s="487" t="e">
        <f t="shared" si="13"/>
        <v>#N/A</v>
      </c>
    </row>
    <row r="58" spans="1:14" ht="15" customHeight="1" x14ac:dyDescent="0.2">
      <c r="A58" s="489" t="s">
        <v>466</v>
      </c>
      <c r="B58" s="486">
        <v>378957</v>
      </c>
      <c r="C58" s="486">
        <v>68476</v>
      </c>
      <c r="D58" s="486">
        <v>28106</v>
      </c>
      <c r="E58" s="487">
        <f t="shared" si="11"/>
        <v>102.08255887249275</v>
      </c>
      <c r="F58" s="487">
        <f t="shared" si="11"/>
        <v>96.98875385966403</v>
      </c>
      <c r="G58" s="487">
        <f t="shared" si="11"/>
        <v>104.21981607831503</v>
      </c>
      <c r="H58" s="488" t="str">
        <f t="shared" si="14"/>
        <v/>
      </c>
      <c r="I58" s="487" t="str">
        <f t="shared" si="12"/>
        <v/>
      </c>
      <c r="J58" s="487" t="str">
        <f t="shared" si="10"/>
        <v/>
      </c>
      <c r="K58" s="487" t="str">
        <f t="shared" si="10"/>
        <v/>
      </c>
      <c r="L58" s="487" t="e">
        <f t="shared" si="13"/>
        <v>#N/A</v>
      </c>
    </row>
    <row r="59" spans="1:14" ht="15" customHeight="1" x14ac:dyDescent="0.2">
      <c r="A59" s="489" t="s">
        <v>467</v>
      </c>
      <c r="B59" s="486">
        <v>378462</v>
      </c>
      <c r="C59" s="486">
        <v>67776</v>
      </c>
      <c r="D59" s="486">
        <v>27800</v>
      </c>
      <c r="E59" s="487">
        <f t="shared" si="11"/>
        <v>101.94921691907355</v>
      </c>
      <c r="F59" s="487">
        <f t="shared" si="11"/>
        <v>95.997280530296592</v>
      </c>
      <c r="G59" s="487">
        <f t="shared" si="11"/>
        <v>103.08513794126372</v>
      </c>
      <c r="H59" s="488" t="str">
        <f t="shared" si="14"/>
        <v/>
      </c>
      <c r="I59" s="487" t="str">
        <f t="shared" si="12"/>
        <v/>
      </c>
      <c r="J59" s="487" t="str">
        <f t="shared" si="10"/>
        <v/>
      </c>
      <c r="K59" s="487" t="str">
        <f t="shared" si="10"/>
        <v/>
      </c>
      <c r="L59" s="487" t="e">
        <f t="shared" si="13"/>
        <v>#N/A</v>
      </c>
    </row>
    <row r="60" spans="1:14" ht="15" customHeight="1" x14ac:dyDescent="0.2">
      <c r="A60" s="489" t="s">
        <v>468</v>
      </c>
      <c r="B60" s="486">
        <v>379591</v>
      </c>
      <c r="C60" s="486">
        <v>68631</v>
      </c>
      <c r="D60" s="486">
        <v>28211</v>
      </c>
      <c r="E60" s="487">
        <f t="shared" si="11"/>
        <v>102.25334432394281</v>
      </c>
      <c r="F60" s="487">
        <f t="shared" si="11"/>
        <v>97.208294382595398</v>
      </c>
      <c r="G60" s="487">
        <f t="shared" si="11"/>
        <v>104.6091664194601</v>
      </c>
      <c r="H60" s="488" t="str">
        <f t="shared" si="14"/>
        <v/>
      </c>
      <c r="I60" s="487" t="str">
        <f t="shared" si="12"/>
        <v/>
      </c>
      <c r="J60" s="487" t="str">
        <f t="shared" si="10"/>
        <v/>
      </c>
      <c r="K60" s="487" t="str">
        <f t="shared" si="10"/>
        <v/>
      </c>
      <c r="L60" s="487" t="e">
        <f t="shared" si="13"/>
        <v>#N/A</v>
      </c>
    </row>
    <row r="61" spans="1:14" ht="15" customHeight="1" x14ac:dyDescent="0.2">
      <c r="A61" s="489">
        <v>42614</v>
      </c>
      <c r="B61" s="486">
        <v>385662</v>
      </c>
      <c r="C61" s="486">
        <v>67892</v>
      </c>
      <c r="D61" s="486">
        <v>28992</v>
      </c>
      <c r="E61" s="487">
        <f t="shared" si="11"/>
        <v>103.8887362415348</v>
      </c>
      <c r="F61" s="487">
        <f t="shared" si="11"/>
        <v>96.161581824877487</v>
      </c>
      <c r="G61" s="487">
        <f t="shared" si="11"/>
        <v>107.50519133788194</v>
      </c>
      <c r="H61" s="488">
        <f t="shared" si="14"/>
        <v>42614</v>
      </c>
      <c r="I61" s="487">
        <f t="shared" si="12"/>
        <v>103.8887362415348</v>
      </c>
      <c r="J61" s="487">
        <f t="shared" si="10"/>
        <v>96.161581824877487</v>
      </c>
      <c r="K61" s="487">
        <f t="shared" si="10"/>
        <v>107.50519133788194</v>
      </c>
      <c r="L61" s="487" t="e">
        <f t="shared" si="13"/>
        <v>#N/A</v>
      </c>
    </row>
    <row r="62" spans="1:14" ht="15" customHeight="1" x14ac:dyDescent="0.2">
      <c r="A62" s="489" t="s">
        <v>469</v>
      </c>
      <c r="B62" s="486">
        <v>382746</v>
      </c>
      <c r="C62" s="486">
        <v>68154</v>
      </c>
      <c r="D62" s="486">
        <v>28748</v>
      </c>
      <c r="E62" s="487">
        <f t="shared" si="11"/>
        <v>103.103230915938</v>
      </c>
      <c r="F62" s="487">
        <f t="shared" si="11"/>
        <v>96.532676128155018</v>
      </c>
      <c r="G62" s="487">
        <f t="shared" si="11"/>
        <v>106.60041530703054</v>
      </c>
      <c r="H62" s="488" t="str">
        <f t="shared" si="14"/>
        <v/>
      </c>
      <c r="I62" s="487" t="str">
        <f t="shared" si="12"/>
        <v/>
      </c>
      <c r="J62" s="487" t="str">
        <f t="shared" si="10"/>
        <v/>
      </c>
      <c r="K62" s="487" t="str">
        <f t="shared" si="10"/>
        <v/>
      </c>
      <c r="L62" s="487" t="e">
        <f t="shared" si="13"/>
        <v>#N/A</v>
      </c>
    </row>
    <row r="63" spans="1:14" ht="15" customHeight="1" x14ac:dyDescent="0.2">
      <c r="A63" s="489" t="s">
        <v>470</v>
      </c>
      <c r="B63" s="486">
        <v>383121</v>
      </c>
      <c r="C63" s="486">
        <v>66995</v>
      </c>
      <c r="D63" s="486">
        <v>28424</v>
      </c>
      <c r="E63" s="487">
        <f t="shared" si="11"/>
        <v>103.20424754731619</v>
      </c>
      <c r="F63" s="487">
        <f t="shared" si="11"/>
        <v>94.891079572816636</v>
      </c>
      <c r="G63" s="487">
        <f t="shared" si="11"/>
        <v>105.39899139721152</v>
      </c>
      <c r="H63" s="488" t="str">
        <f t="shared" si="14"/>
        <v/>
      </c>
      <c r="I63" s="487" t="str">
        <f t="shared" si="12"/>
        <v/>
      </c>
      <c r="J63" s="487" t="str">
        <f t="shared" si="10"/>
        <v/>
      </c>
      <c r="K63" s="487" t="str">
        <f t="shared" si="10"/>
        <v/>
      </c>
      <c r="L63" s="487" t="e">
        <f t="shared" si="13"/>
        <v>#N/A</v>
      </c>
    </row>
    <row r="64" spans="1:14" ht="15" customHeight="1" x14ac:dyDescent="0.2">
      <c r="A64" s="489" t="s">
        <v>471</v>
      </c>
      <c r="B64" s="486">
        <v>384202</v>
      </c>
      <c r="C64" s="486">
        <v>67899</v>
      </c>
      <c r="D64" s="486">
        <v>28906</v>
      </c>
      <c r="E64" s="487">
        <f t="shared" si="11"/>
        <v>103.49544482336906</v>
      </c>
      <c r="F64" s="487">
        <f t="shared" si="11"/>
        <v>96.171496558171157</v>
      </c>
      <c r="G64" s="487">
        <f t="shared" si="11"/>
        <v>107.18629486799169</v>
      </c>
      <c r="H64" s="488" t="str">
        <f t="shared" si="14"/>
        <v/>
      </c>
      <c r="I64" s="487" t="str">
        <f t="shared" si="12"/>
        <v/>
      </c>
      <c r="J64" s="487" t="str">
        <f t="shared" si="10"/>
        <v/>
      </c>
      <c r="K64" s="487" t="str">
        <f t="shared" si="10"/>
        <v/>
      </c>
      <c r="L64" s="487" t="e">
        <f t="shared" si="13"/>
        <v>#N/A</v>
      </c>
    </row>
    <row r="65" spans="1:12" ht="15" customHeight="1" x14ac:dyDescent="0.2">
      <c r="A65" s="489">
        <v>42979</v>
      </c>
      <c r="B65" s="486">
        <v>390476</v>
      </c>
      <c r="C65" s="486">
        <v>66803</v>
      </c>
      <c r="D65" s="486">
        <v>29665</v>
      </c>
      <c r="E65" s="487">
        <f t="shared" si="11"/>
        <v>105.18552041074709</v>
      </c>
      <c r="F65" s="487">
        <f t="shared" si="11"/>
        <v>94.619132602475858</v>
      </c>
      <c r="G65" s="487">
        <f t="shared" si="11"/>
        <v>110.00074161969742</v>
      </c>
      <c r="H65" s="488">
        <f t="shared" si="14"/>
        <v>42979</v>
      </c>
      <c r="I65" s="487">
        <f t="shared" si="12"/>
        <v>105.18552041074709</v>
      </c>
      <c r="J65" s="487">
        <f t="shared" si="10"/>
        <v>94.619132602475858</v>
      </c>
      <c r="K65" s="487">
        <f t="shared" si="10"/>
        <v>110.00074161969742</v>
      </c>
      <c r="L65" s="487" t="e">
        <f t="shared" si="13"/>
        <v>#N/A</v>
      </c>
    </row>
    <row r="66" spans="1:12" ht="15" customHeight="1" x14ac:dyDescent="0.2">
      <c r="A66" s="489" t="s">
        <v>472</v>
      </c>
      <c r="B66" s="486">
        <v>388949</v>
      </c>
      <c r="C66" s="486">
        <v>66461</v>
      </c>
      <c r="D66" s="486">
        <v>29522</v>
      </c>
      <c r="E66" s="487">
        <f t="shared" si="11"/>
        <v>104.77418068777511</v>
      </c>
      <c r="F66" s="487">
        <f t="shared" si="11"/>
        <v>94.134727061556333</v>
      </c>
      <c r="G66" s="487">
        <f t="shared" si="11"/>
        <v>109.47048353604272</v>
      </c>
      <c r="H66" s="488" t="str">
        <f t="shared" si="14"/>
        <v/>
      </c>
      <c r="I66" s="487" t="str">
        <f t="shared" si="12"/>
        <v/>
      </c>
      <c r="J66" s="487" t="str">
        <f t="shared" si="10"/>
        <v/>
      </c>
      <c r="K66" s="487" t="str">
        <f t="shared" si="10"/>
        <v/>
      </c>
      <c r="L66" s="487" t="e">
        <f t="shared" si="13"/>
        <v>#N/A</v>
      </c>
    </row>
    <row r="67" spans="1:12" ht="15" customHeight="1" x14ac:dyDescent="0.2">
      <c r="A67" s="489" t="s">
        <v>473</v>
      </c>
      <c r="B67" s="486">
        <v>388172</v>
      </c>
      <c r="C67" s="486">
        <v>65314</v>
      </c>
      <c r="D67" s="486">
        <v>29429</v>
      </c>
      <c r="E67" s="487">
        <f t="shared" si="11"/>
        <v>104.56487422755949</v>
      </c>
      <c r="F67" s="487">
        <f t="shared" si="11"/>
        <v>92.510127191864257</v>
      </c>
      <c r="G67" s="487">
        <f t="shared" si="11"/>
        <v>109.12563037674281</v>
      </c>
      <c r="H67" s="488" t="str">
        <f t="shared" si="14"/>
        <v/>
      </c>
      <c r="I67" s="487" t="str">
        <f t="shared" si="12"/>
        <v/>
      </c>
      <c r="J67" s="487" t="str">
        <f t="shared" si="12"/>
        <v/>
      </c>
      <c r="K67" s="487" t="str">
        <f t="shared" si="12"/>
        <v/>
      </c>
      <c r="L67" s="487" t="e">
        <f t="shared" si="13"/>
        <v>#N/A</v>
      </c>
    </row>
    <row r="68" spans="1:12" ht="15" customHeight="1" x14ac:dyDescent="0.2">
      <c r="A68" s="489" t="s">
        <v>474</v>
      </c>
      <c r="B68" s="486">
        <v>389131</v>
      </c>
      <c r="C68" s="486">
        <v>66226</v>
      </c>
      <c r="D68" s="486">
        <v>29801</v>
      </c>
      <c r="E68" s="487">
        <f t="shared" si="11"/>
        <v>104.82320742620399</v>
      </c>
      <c r="F68" s="487">
        <f t="shared" si="11"/>
        <v>93.801875300982971</v>
      </c>
      <c r="G68" s="487">
        <f t="shared" si="11"/>
        <v>110.50504301394245</v>
      </c>
      <c r="H68" s="488" t="str">
        <f t="shared" si="14"/>
        <v/>
      </c>
      <c r="I68" s="487" t="str">
        <f t="shared" si="12"/>
        <v/>
      </c>
      <c r="J68" s="487" t="str">
        <f t="shared" si="12"/>
        <v/>
      </c>
      <c r="K68" s="487" t="str">
        <f t="shared" si="12"/>
        <v/>
      </c>
      <c r="L68" s="487" t="e">
        <f t="shared" si="13"/>
        <v>#N/A</v>
      </c>
    </row>
    <row r="69" spans="1:12" ht="15" customHeight="1" x14ac:dyDescent="0.2">
      <c r="A69" s="489">
        <v>43344</v>
      </c>
      <c r="B69" s="486">
        <v>395316</v>
      </c>
      <c r="C69" s="486">
        <v>65042</v>
      </c>
      <c r="D69" s="486">
        <v>30783</v>
      </c>
      <c r="E69" s="487">
        <f t="shared" si="11"/>
        <v>106.48930839973494</v>
      </c>
      <c r="F69" s="487">
        <f t="shared" si="11"/>
        <v>92.124868983881484</v>
      </c>
      <c r="G69" s="487">
        <f t="shared" si="11"/>
        <v>114.14639572827055</v>
      </c>
      <c r="H69" s="488">
        <f t="shared" si="14"/>
        <v>43344</v>
      </c>
      <c r="I69" s="487">
        <f t="shared" si="12"/>
        <v>106.48930839973494</v>
      </c>
      <c r="J69" s="487">
        <f t="shared" si="12"/>
        <v>92.124868983881484</v>
      </c>
      <c r="K69" s="487">
        <f t="shared" si="12"/>
        <v>114.14639572827055</v>
      </c>
      <c r="L69" s="487" t="e">
        <f t="shared" si="13"/>
        <v>#N/A</v>
      </c>
    </row>
    <row r="70" spans="1:12" ht="15" customHeight="1" x14ac:dyDescent="0.2">
      <c r="A70" s="489" t="s">
        <v>475</v>
      </c>
      <c r="B70" s="486">
        <v>392372</v>
      </c>
      <c r="C70" s="486">
        <v>64752</v>
      </c>
      <c r="D70" s="486">
        <v>30629</v>
      </c>
      <c r="E70" s="487">
        <f t="shared" si="11"/>
        <v>105.69626049899523</v>
      </c>
      <c r="F70" s="487">
        <f t="shared" si="11"/>
        <v>91.714115747429247</v>
      </c>
      <c r="G70" s="487">
        <f t="shared" si="11"/>
        <v>113.5753485612578</v>
      </c>
      <c r="H70" s="488" t="str">
        <f t="shared" si="14"/>
        <v/>
      </c>
      <c r="I70" s="487" t="str">
        <f t="shared" si="12"/>
        <v/>
      </c>
      <c r="J70" s="487" t="str">
        <f t="shared" si="12"/>
        <v/>
      </c>
      <c r="K70" s="487" t="str">
        <f t="shared" si="12"/>
        <v/>
      </c>
      <c r="L70" s="487" t="e">
        <f t="shared" si="13"/>
        <v>#N/A</v>
      </c>
    </row>
    <row r="71" spans="1:12" ht="15" customHeight="1" x14ac:dyDescent="0.2">
      <c r="A71" s="489" t="s">
        <v>476</v>
      </c>
      <c r="B71" s="486">
        <v>391966</v>
      </c>
      <c r="C71" s="486">
        <v>63815</v>
      </c>
      <c r="D71" s="486">
        <v>30368</v>
      </c>
      <c r="E71" s="490">
        <f t="shared" ref="E71:G75" si="15">IF($A$51=37802,IF(COUNTBLANK(B$51:B$70)&gt;0,#N/A,IF(ISBLANK(B71)=FALSE,B71/B$51*100,#N/A)),IF(COUNTBLANK(B$51:B$75)&gt;0,#N/A,B71/B$51*100))</f>
        <v>105.58689315942308</v>
      </c>
      <c r="F71" s="490">
        <f t="shared" si="15"/>
        <v>90.386957876547399</v>
      </c>
      <c r="G71" s="490">
        <f t="shared" si="15"/>
        <v>112.60753485612578</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477</v>
      </c>
      <c r="B72" s="486">
        <v>391368</v>
      </c>
      <c r="C72" s="486">
        <v>64109</v>
      </c>
      <c r="D72" s="486">
        <v>30567</v>
      </c>
      <c r="E72" s="490">
        <f t="shared" si="15"/>
        <v>105.42580530458534</v>
      </c>
      <c r="F72" s="490">
        <f t="shared" si="15"/>
        <v>90.803376674881733</v>
      </c>
      <c r="G72" s="490">
        <f t="shared" si="15"/>
        <v>113.34544645505784</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395985</v>
      </c>
      <c r="C73" s="486">
        <v>62752</v>
      </c>
      <c r="D73" s="486">
        <v>31711</v>
      </c>
      <c r="E73" s="490">
        <f t="shared" si="15"/>
        <v>106.66952207011362</v>
      </c>
      <c r="F73" s="490">
        <f t="shared" si="15"/>
        <v>88.881334806379414</v>
      </c>
      <c r="G73" s="490">
        <f t="shared" si="15"/>
        <v>117.58751112429546</v>
      </c>
      <c r="H73" s="491">
        <f>IF(A$51=37802,IF(ISERROR(L73)=TRUE,IF(ISBLANK(A73)=FALSE,IF(MONTH(A73)=MONTH(MAX(A$51:A$75)),A73,""),""),""),IF(ISERROR(L73)=TRUE,IF(MONTH(A73)=MONTH(MAX(A$51:A$75)),A73,""),""))</f>
        <v>43709</v>
      </c>
      <c r="I73" s="487">
        <f t="shared" si="12"/>
        <v>106.66952207011362</v>
      </c>
      <c r="J73" s="487">
        <f t="shared" si="12"/>
        <v>88.881334806379414</v>
      </c>
      <c r="K73" s="487">
        <f t="shared" si="12"/>
        <v>117.58751112429546</v>
      </c>
      <c r="L73" s="487" t="e">
        <f t="shared" si="13"/>
        <v>#N/A</v>
      </c>
    </row>
    <row r="74" spans="1:12" ht="15" customHeight="1" x14ac:dyDescent="0.2">
      <c r="A74" s="489" t="s">
        <v>478</v>
      </c>
      <c r="B74" s="486">
        <v>393534</v>
      </c>
      <c r="C74" s="486">
        <v>62638</v>
      </c>
      <c r="D74" s="486">
        <v>31649</v>
      </c>
      <c r="E74" s="490">
        <f t="shared" si="15"/>
        <v>106.00927736742578</v>
      </c>
      <c r="F74" s="490">
        <f t="shared" si="15"/>
        <v>88.719866292739582</v>
      </c>
      <c r="G74" s="490">
        <f t="shared" si="15"/>
        <v>117.35760901809552</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479</v>
      </c>
      <c r="B75" s="486">
        <v>391175</v>
      </c>
      <c r="C75" s="492">
        <v>59776</v>
      </c>
      <c r="D75" s="492">
        <v>30426</v>
      </c>
      <c r="E75" s="490">
        <f t="shared" si="15"/>
        <v>105.37381541163604</v>
      </c>
      <c r="F75" s="490">
        <f t="shared" si="15"/>
        <v>84.666156766097274</v>
      </c>
      <c r="G75" s="490">
        <f t="shared" si="15"/>
        <v>112.82260456837734</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106.66952207011362</v>
      </c>
      <c r="J77" s="487">
        <f>IF(J75&lt;&gt;"",J75,IF(J74&lt;&gt;"",J74,IF(J73&lt;&gt;"",J73,IF(J72&lt;&gt;"",J72,IF(J71&lt;&gt;"",J71,IF(J70&lt;&gt;"",J70,""))))))</f>
        <v>88.881334806379414</v>
      </c>
      <c r="K77" s="487">
        <f>IF(K75&lt;&gt;"",K75,IF(K74&lt;&gt;"",K74,IF(K73&lt;&gt;"",K73,IF(K72&lt;&gt;"",K72,IF(K71&lt;&gt;"",K71,IF(K70&lt;&gt;"",K70,""))))))</f>
        <v>117.58751112429546</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+6,7%</v>
      </c>
      <c r="J79" s="487" t="str">
        <f>"GeB - ausschließlich: "&amp;IF(J77&gt;100,"+","")&amp;TEXT(J77-100,"0,0")&amp;"%"</f>
        <v>GeB - ausschließlich: -11,1%</v>
      </c>
      <c r="K79" s="487" t="str">
        <f>"GeB - im Nebenjob: "&amp;IF(K77&gt;100,"+","")&amp;TEXT(K77-100,"0,0")&amp;"%"</f>
        <v>GeB - im Nebenjob: +17,6%</v>
      </c>
    </row>
    <row r="81" spans="9:9" ht="15" customHeight="1" x14ac:dyDescent="0.2">
      <c r="I81" s="487" t="str">
        <f>IF(ISERROR(HLOOKUP(1,I$78:K$79,2,FALSE)),"",HLOOKUP(1,I$78:K$79,2,FALSE))</f>
        <v>GeB - im Nebenjob: +17,6%</v>
      </c>
    </row>
    <row r="82" spans="9:9" ht="15" customHeight="1" x14ac:dyDescent="0.2">
      <c r="I82" s="487" t="str">
        <f>IF(ISERROR(HLOOKUP(2,I$78:K$79,2,FALSE)),"",HLOOKUP(2,I$78:K$79,2,FALSE))</f>
        <v>SvB: +6,7%</v>
      </c>
    </row>
    <row r="83" spans="9:9" ht="15" customHeight="1" x14ac:dyDescent="0.2">
      <c r="I83" s="487" t="str">
        <f>IF(ISERROR(HLOOKUP(3,I$78:K$79,2,FALSE)),"",HLOOKUP(3,I$78:K$79,2,FALSE))</f>
        <v>GeB - ausschließlich: -11,1%</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480</v>
      </c>
      <c r="H2" s="501"/>
      <c r="I2" s="501"/>
      <c r="K2" s="497"/>
    </row>
    <row r="3" spans="1:11" s="496" customFormat="1" ht="19.5" customHeight="1" x14ac:dyDescent="0.25">
      <c r="A3" s="502" t="s">
        <v>481</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482</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483</v>
      </c>
      <c r="C8" s="506"/>
      <c r="D8" s="506"/>
      <c r="E8" s="507"/>
      <c r="F8" s="508"/>
      <c r="G8" s="508"/>
      <c r="H8" s="501"/>
      <c r="I8" s="501"/>
    </row>
    <row r="9" spans="1:11" s="504" customFormat="1" ht="13.15" customHeight="1" x14ac:dyDescent="0.2">
      <c r="A9" s="509"/>
      <c r="B9" s="684" t="s">
        <v>484</v>
      </c>
      <c r="C9" s="684"/>
      <c r="D9" s="685"/>
      <c r="E9" s="460"/>
      <c r="F9" s="460"/>
      <c r="H9" s="501"/>
      <c r="I9" s="501"/>
    </row>
    <row r="10" spans="1:11" s="504" customFormat="1" ht="13.15" customHeight="1" x14ac:dyDescent="0.2">
      <c r="A10" s="509"/>
      <c r="B10" s="684" t="s">
        <v>485</v>
      </c>
      <c r="C10" s="684"/>
      <c r="D10" s="685"/>
      <c r="E10" s="510"/>
      <c r="G10" s="511"/>
      <c r="H10" s="512"/>
      <c r="I10" s="512"/>
    </row>
    <row r="11" spans="1:11" s="504" customFormat="1" ht="13.15" customHeight="1" x14ac:dyDescent="0.2">
      <c r="A11" s="509"/>
      <c r="B11" s="684" t="s">
        <v>486</v>
      </c>
      <c r="C11" s="684"/>
      <c r="D11" s="685"/>
      <c r="E11" s="510"/>
      <c r="G11" s="511"/>
      <c r="H11" s="513"/>
      <c r="I11" s="513"/>
    </row>
    <row r="12" spans="1:11" s="504" customFormat="1" ht="13.15" customHeight="1" x14ac:dyDescent="0.2">
      <c r="A12" s="509"/>
      <c r="B12" s="684" t="s">
        <v>487</v>
      </c>
      <c r="C12" s="684"/>
      <c r="D12" s="685"/>
      <c r="E12" s="510"/>
      <c r="G12" s="511"/>
      <c r="H12" s="513"/>
      <c r="I12" s="513"/>
    </row>
    <row r="13" spans="1:11" s="504" customFormat="1" ht="13.15" customHeight="1" x14ac:dyDescent="0.2">
      <c r="A13" s="509"/>
      <c r="B13" s="684" t="s">
        <v>488</v>
      </c>
      <c r="C13" s="684"/>
      <c r="D13" s="685"/>
      <c r="E13" s="510"/>
      <c r="G13" s="511"/>
    </row>
    <row r="14" spans="1:11" s="504" customFormat="1" ht="13.15" customHeight="1" x14ac:dyDescent="0.2">
      <c r="A14" s="509"/>
      <c r="B14" s="684" t="s">
        <v>489</v>
      </c>
      <c r="C14" s="684"/>
      <c r="D14" s="685"/>
      <c r="E14" s="510"/>
      <c r="G14" s="511"/>
    </row>
    <row r="15" spans="1:11" s="504" customFormat="1" ht="13.15" customHeight="1" x14ac:dyDescent="0.2">
      <c r="A15" s="509"/>
      <c r="B15" s="684" t="s">
        <v>490</v>
      </c>
      <c r="C15" s="684"/>
      <c r="D15" s="685"/>
      <c r="E15" s="510"/>
      <c r="G15" s="511"/>
    </row>
    <row r="16" spans="1:11" s="504" customFormat="1" ht="13.15" customHeight="1" x14ac:dyDescent="0.2">
      <c r="A16" s="509"/>
      <c r="B16" s="684" t="s">
        <v>491</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492</v>
      </c>
      <c r="C18" s="515"/>
      <c r="D18" s="514"/>
      <c r="E18" s="510"/>
      <c r="G18" s="511"/>
    </row>
    <row r="19" spans="1:8" s="504" customFormat="1" ht="13.15" customHeight="1" x14ac:dyDescent="0.2">
      <c r="A19" s="509"/>
      <c r="B19" s="684" t="s">
        <v>493</v>
      </c>
      <c r="C19" s="684"/>
      <c r="D19" s="685"/>
      <c r="E19" s="510"/>
      <c r="G19" s="511"/>
    </row>
    <row r="20" spans="1:8" s="504" customFormat="1" ht="13.15" customHeight="1" x14ac:dyDescent="0.2">
      <c r="A20" s="509"/>
      <c r="B20" s="684" t="s">
        <v>494</v>
      </c>
      <c r="C20" s="684"/>
      <c r="D20" s="685"/>
      <c r="E20" s="510"/>
      <c r="G20" s="511"/>
    </row>
    <row r="21" spans="1:8" s="504" customFormat="1" ht="13.15" customHeight="1" x14ac:dyDescent="0.2">
      <c r="A21" s="509"/>
      <c r="B21" s="684" t="s">
        <v>495</v>
      </c>
      <c r="C21" s="684"/>
      <c r="D21" s="685"/>
      <c r="E21" s="510"/>
      <c r="G21" s="511"/>
    </row>
    <row r="22" spans="1:8" s="504" customFormat="1" ht="13.15" customHeight="1" x14ac:dyDescent="0.2">
      <c r="A22" s="509"/>
      <c r="B22" s="684" t="s">
        <v>496</v>
      </c>
      <c r="C22" s="684"/>
      <c r="D22" s="685"/>
      <c r="E22" s="510"/>
      <c r="G22" s="511"/>
    </row>
    <row r="23" spans="1:8" s="504" customFormat="1" ht="13.15" customHeight="1" x14ac:dyDescent="0.2">
      <c r="A23" s="509"/>
      <c r="B23" s="684" t="s">
        <v>497</v>
      </c>
      <c r="C23" s="684"/>
      <c r="D23" s="685"/>
      <c r="E23" s="510"/>
      <c r="G23" s="511"/>
    </row>
    <row r="24" spans="1:8" s="504" customFormat="1" ht="13.15" customHeight="1" x14ac:dyDescent="0.2">
      <c r="A24" s="509"/>
      <c r="B24" s="684" t="s">
        <v>498</v>
      </c>
      <c r="C24" s="684"/>
      <c r="D24" s="685"/>
      <c r="E24" s="510"/>
      <c r="G24" s="511"/>
    </row>
    <row r="25" spans="1:8" s="504" customFormat="1" ht="13.15" customHeight="1" x14ac:dyDescent="0.2">
      <c r="A25" s="509"/>
      <c r="B25" s="684" t="s">
        <v>499</v>
      </c>
      <c r="C25" s="684"/>
      <c r="D25" s="685"/>
      <c r="E25" s="510"/>
      <c r="G25" s="511"/>
    </row>
    <row r="26" spans="1:8" s="504" customFormat="1" ht="13.15" customHeight="1" x14ac:dyDescent="0.2">
      <c r="A26" s="509"/>
      <c r="B26" s="684" t="s">
        <v>500</v>
      </c>
      <c r="C26" s="684"/>
      <c r="D26" s="685"/>
      <c r="E26" s="510"/>
      <c r="G26" s="71"/>
    </row>
    <row r="27" spans="1:8" s="504" customFormat="1" ht="13.15" customHeight="1" x14ac:dyDescent="0.2">
      <c r="A27" s="509"/>
      <c r="B27" s="684" t="s">
        <v>501</v>
      </c>
      <c r="C27" s="684"/>
      <c r="D27" s="685"/>
      <c r="E27" s="510"/>
      <c r="G27" s="71"/>
    </row>
    <row r="28" spans="1:8" s="71" customFormat="1" ht="13.15" customHeight="1" x14ac:dyDescent="0.2">
      <c r="A28" s="509"/>
      <c r="B28" s="684" t="s">
        <v>502</v>
      </c>
      <c r="C28" s="684"/>
      <c r="D28" s="685"/>
      <c r="E28" s="510"/>
      <c r="F28" s="504"/>
    </row>
    <row r="29" spans="1:8" s="71" customFormat="1" ht="13.15" customHeight="1" x14ac:dyDescent="0.2">
      <c r="A29" s="509"/>
      <c r="B29" s="684" t="s">
        <v>503</v>
      </c>
      <c r="C29" s="684"/>
      <c r="D29" s="685"/>
      <c r="E29" s="510"/>
    </row>
    <row r="30" spans="1:8" s="71" customFormat="1" ht="13.15" customHeight="1" x14ac:dyDescent="0.2">
      <c r="A30" s="509"/>
      <c r="B30" s="684" t="s">
        <v>504</v>
      </c>
      <c r="C30" s="684"/>
      <c r="D30" s="685"/>
      <c r="E30" s="510"/>
    </row>
    <row r="31" spans="1:8" s="71" customFormat="1" ht="13.15" customHeight="1" x14ac:dyDescent="0.2">
      <c r="A31" s="509"/>
      <c r="B31" s="684" t="s">
        <v>505</v>
      </c>
      <c r="C31" s="684"/>
      <c r="D31" s="685"/>
      <c r="E31" s="510"/>
      <c r="H31" s="516"/>
    </row>
    <row r="32" spans="1:8" s="71" customFormat="1" ht="13.15" customHeight="1" x14ac:dyDescent="0.2">
      <c r="A32" s="509"/>
      <c r="B32" s="684" t="s">
        <v>506</v>
      </c>
      <c r="C32" s="684"/>
      <c r="D32" s="685"/>
      <c r="E32" s="510"/>
      <c r="H32" s="516"/>
    </row>
    <row r="33" spans="1:8" s="504" customFormat="1" ht="13.15" customHeight="1" x14ac:dyDescent="0.2">
      <c r="A33" s="509"/>
      <c r="B33" s="684" t="s">
        <v>507</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508</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509</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510</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511</v>
      </c>
      <c r="B42" s="694"/>
      <c r="C42" s="694"/>
      <c r="D42" s="694"/>
      <c r="E42" s="694"/>
      <c r="F42" s="694"/>
      <c r="G42" s="694"/>
    </row>
    <row r="43" spans="1:8" ht="13.15" customHeight="1" x14ac:dyDescent="0.2">
      <c r="A43" s="689" t="s">
        <v>512</v>
      </c>
      <c r="B43" s="689"/>
      <c r="C43" s="531" t="s">
        <v>513</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391175</v>
      </c>
      <c r="E12" s="114">
        <v>393534</v>
      </c>
      <c r="F12" s="114">
        <v>395985</v>
      </c>
      <c r="G12" s="114">
        <v>391368</v>
      </c>
      <c r="H12" s="114">
        <v>391966</v>
      </c>
      <c r="I12" s="115">
        <v>-791</v>
      </c>
      <c r="J12" s="116">
        <v>-0.20180321762601858</v>
      </c>
      <c r="N12" s="117"/>
    </row>
    <row r="13" spans="1:15" s="110" customFormat="1" ht="13.5" customHeight="1" x14ac:dyDescent="0.2">
      <c r="A13" s="118" t="s">
        <v>105</v>
      </c>
      <c r="B13" s="119" t="s">
        <v>106</v>
      </c>
      <c r="C13" s="113">
        <v>53.819645938518569</v>
      </c>
      <c r="D13" s="114">
        <v>210529</v>
      </c>
      <c r="E13" s="114">
        <v>212106</v>
      </c>
      <c r="F13" s="114">
        <v>214813</v>
      </c>
      <c r="G13" s="114">
        <v>213235</v>
      </c>
      <c r="H13" s="114">
        <v>212930</v>
      </c>
      <c r="I13" s="115">
        <v>-2401</v>
      </c>
      <c r="J13" s="116">
        <v>-1.1276006199220401</v>
      </c>
    </row>
    <row r="14" spans="1:15" s="110" customFormat="1" ht="13.5" customHeight="1" x14ac:dyDescent="0.2">
      <c r="A14" s="120"/>
      <c r="B14" s="119" t="s">
        <v>107</v>
      </c>
      <c r="C14" s="113">
        <v>46.180354061481431</v>
      </c>
      <c r="D14" s="114">
        <v>180646</v>
      </c>
      <c r="E14" s="114">
        <v>181428</v>
      </c>
      <c r="F14" s="114">
        <v>181172</v>
      </c>
      <c r="G14" s="114">
        <v>178133</v>
      </c>
      <c r="H14" s="114">
        <v>179036</v>
      </c>
      <c r="I14" s="115">
        <v>1610</v>
      </c>
      <c r="J14" s="116">
        <v>0.89926048392502067</v>
      </c>
    </row>
    <row r="15" spans="1:15" s="110" customFormat="1" ht="13.5" customHeight="1" x14ac:dyDescent="0.2">
      <c r="A15" s="118" t="s">
        <v>105</v>
      </c>
      <c r="B15" s="121" t="s">
        <v>108</v>
      </c>
      <c r="C15" s="113">
        <v>9.951044928740334</v>
      </c>
      <c r="D15" s="114">
        <v>38926</v>
      </c>
      <c r="E15" s="114">
        <v>40825</v>
      </c>
      <c r="F15" s="114">
        <v>41783</v>
      </c>
      <c r="G15" s="114">
        <v>38231</v>
      </c>
      <c r="H15" s="114">
        <v>39545</v>
      </c>
      <c r="I15" s="115">
        <v>-619</v>
      </c>
      <c r="J15" s="116">
        <v>-1.5653053483373371</v>
      </c>
    </row>
    <row r="16" spans="1:15" s="110" customFormat="1" ht="13.5" customHeight="1" x14ac:dyDescent="0.2">
      <c r="A16" s="118"/>
      <c r="B16" s="121" t="s">
        <v>109</v>
      </c>
      <c r="C16" s="113">
        <v>66.454144564453244</v>
      </c>
      <c r="D16" s="114">
        <v>259952</v>
      </c>
      <c r="E16" s="114">
        <v>260929</v>
      </c>
      <c r="F16" s="114">
        <v>263132</v>
      </c>
      <c r="G16" s="114">
        <v>263303</v>
      </c>
      <c r="H16" s="114">
        <v>263919</v>
      </c>
      <c r="I16" s="115">
        <v>-3967</v>
      </c>
      <c r="J16" s="116">
        <v>-1.5031126974564166</v>
      </c>
    </row>
    <row r="17" spans="1:10" s="110" customFormat="1" ht="13.5" customHeight="1" x14ac:dyDescent="0.2">
      <c r="A17" s="118"/>
      <c r="B17" s="121" t="s">
        <v>110</v>
      </c>
      <c r="C17" s="113">
        <v>22.314309452291173</v>
      </c>
      <c r="D17" s="114">
        <v>87288</v>
      </c>
      <c r="E17" s="114">
        <v>86718</v>
      </c>
      <c r="F17" s="114">
        <v>86129</v>
      </c>
      <c r="G17" s="114">
        <v>85057</v>
      </c>
      <c r="H17" s="114">
        <v>83962</v>
      </c>
      <c r="I17" s="115">
        <v>3326</v>
      </c>
      <c r="J17" s="116">
        <v>3.9613158333531837</v>
      </c>
    </row>
    <row r="18" spans="1:10" s="110" customFormat="1" ht="13.5" customHeight="1" x14ac:dyDescent="0.2">
      <c r="A18" s="120"/>
      <c r="B18" s="121" t="s">
        <v>111</v>
      </c>
      <c r="C18" s="113">
        <v>1.2805010545152424</v>
      </c>
      <c r="D18" s="114">
        <v>5009</v>
      </c>
      <c r="E18" s="114">
        <v>5062</v>
      </c>
      <c r="F18" s="114">
        <v>4941</v>
      </c>
      <c r="G18" s="114">
        <v>4777</v>
      </c>
      <c r="H18" s="114">
        <v>4540</v>
      </c>
      <c r="I18" s="115">
        <v>469</v>
      </c>
      <c r="J18" s="116">
        <v>10.330396475770925</v>
      </c>
    </row>
    <row r="19" spans="1:10" s="110" customFormat="1" ht="13.5" customHeight="1" x14ac:dyDescent="0.2">
      <c r="A19" s="120"/>
      <c r="B19" s="121" t="s">
        <v>112</v>
      </c>
      <c r="C19" s="113">
        <v>0.36965552502077076</v>
      </c>
      <c r="D19" s="114">
        <v>1446</v>
      </c>
      <c r="E19" s="114">
        <v>1452</v>
      </c>
      <c r="F19" s="114">
        <v>1507</v>
      </c>
      <c r="G19" s="114">
        <v>1358</v>
      </c>
      <c r="H19" s="114">
        <v>1262</v>
      </c>
      <c r="I19" s="115">
        <v>184</v>
      </c>
      <c r="J19" s="116">
        <v>14.580031695721077</v>
      </c>
    </row>
    <row r="20" spans="1:10" s="110" customFormat="1" ht="13.5" customHeight="1" x14ac:dyDescent="0.2">
      <c r="A20" s="118" t="s">
        <v>113</v>
      </c>
      <c r="B20" s="122" t="s">
        <v>114</v>
      </c>
      <c r="C20" s="113">
        <v>72.472934108774851</v>
      </c>
      <c r="D20" s="114">
        <v>283496</v>
      </c>
      <c r="E20" s="114">
        <v>285688</v>
      </c>
      <c r="F20" s="114">
        <v>288623</v>
      </c>
      <c r="G20" s="114">
        <v>284964</v>
      </c>
      <c r="H20" s="114">
        <v>286234</v>
      </c>
      <c r="I20" s="115">
        <v>-2738</v>
      </c>
      <c r="J20" s="116">
        <v>-0.95656001732847951</v>
      </c>
    </row>
    <row r="21" spans="1:10" s="110" customFormat="1" ht="13.5" customHeight="1" x14ac:dyDescent="0.2">
      <c r="A21" s="120"/>
      <c r="B21" s="122" t="s">
        <v>115</v>
      </c>
      <c r="C21" s="113">
        <v>27.527065891225156</v>
      </c>
      <c r="D21" s="114">
        <v>107679</v>
      </c>
      <c r="E21" s="114">
        <v>107846</v>
      </c>
      <c r="F21" s="114">
        <v>107362</v>
      </c>
      <c r="G21" s="114">
        <v>106404</v>
      </c>
      <c r="H21" s="114">
        <v>105732</v>
      </c>
      <c r="I21" s="115">
        <v>1947</v>
      </c>
      <c r="J21" s="116">
        <v>1.8414481897627966</v>
      </c>
    </row>
    <row r="22" spans="1:10" s="110" customFormat="1" ht="13.5" customHeight="1" x14ac:dyDescent="0.2">
      <c r="A22" s="118" t="s">
        <v>113</v>
      </c>
      <c r="B22" s="122" t="s">
        <v>116</v>
      </c>
      <c r="C22" s="113">
        <v>87.212117338786982</v>
      </c>
      <c r="D22" s="114">
        <v>341152</v>
      </c>
      <c r="E22" s="114">
        <v>343674</v>
      </c>
      <c r="F22" s="114">
        <v>345324</v>
      </c>
      <c r="G22" s="114">
        <v>341152</v>
      </c>
      <c r="H22" s="114">
        <v>342561</v>
      </c>
      <c r="I22" s="115">
        <v>-1409</v>
      </c>
      <c r="J22" s="116">
        <v>-0.41131360546004947</v>
      </c>
    </row>
    <row r="23" spans="1:10" s="110" customFormat="1" ht="13.5" customHeight="1" x14ac:dyDescent="0.2">
      <c r="A23" s="123"/>
      <c r="B23" s="124" t="s">
        <v>117</v>
      </c>
      <c r="C23" s="125">
        <v>12.760273534862913</v>
      </c>
      <c r="D23" s="114">
        <v>49915</v>
      </c>
      <c r="E23" s="114">
        <v>49752</v>
      </c>
      <c r="F23" s="114">
        <v>50555</v>
      </c>
      <c r="G23" s="114">
        <v>50103</v>
      </c>
      <c r="H23" s="114">
        <v>49294</v>
      </c>
      <c r="I23" s="115">
        <v>621</v>
      </c>
      <c r="J23" s="116">
        <v>1.2597882095183999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90202</v>
      </c>
      <c r="E26" s="114">
        <v>94287</v>
      </c>
      <c r="F26" s="114">
        <v>94463</v>
      </c>
      <c r="G26" s="114">
        <v>94676</v>
      </c>
      <c r="H26" s="140">
        <v>94183</v>
      </c>
      <c r="I26" s="115">
        <v>-3981</v>
      </c>
      <c r="J26" s="116">
        <v>-4.2268774619623501</v>
      </c>
    </row>
    <row r="27" spans="1:10" s="110" customFormat="1" ht="13.5" customHeight="1" x14ac:dyDescent="0.2">
      <c r="A27" s="118" t="s">
        <v>105</v>
      </c>
      <c r="B27" s="119" t="s">
        <v>106</v>
      </c>
      <c r="C27" s="113">
        <v>40.877142413693711</v>
      </c>
      <c r="D27" s="115">
        <v>36872</v>
      </c>
      <c r="E27" s="114">
        <v>38182</v>
      </c>
      <c r="F27" s="114">
        <v>38146</v>
      </c>
      <c r="G27" s="114">
        <v>38074</v>
      </c>
      <c r="H27" s="140">
        <v>38000</v>
      </c>
      <c r="I27" s="115">
        <v>-1128</v>
      </c>
      <c r="J27" s="116">
        <v>-2.9684210526315788</v>
      </c>
    </row>
    <row r="28" spans="1:10" s="110" customFormat="1" ht="13.5" customHeight="1" x14ac:dyDescent="0.2">
      <c r="A28" s="120"/>
      <c r="B28" s="119" t="s">
        <v>107</v>
      </c>
      <c r="C28" s="113">
        <v>59.122857586306289</v>
      </c>
      <c r="D28" s="115">
        <v>53330</v>
      </c>
      <c r="E28" s="114">
        <v>56105</v>
      </c>
      <c r="F28" s="114">
        <v>56317</v>
      </c>
      <c r="G28" s="114">
        <v>56602</v>
      </c>
      <c r="H28" s="140">
        <v>56183</v>
      </c>
      <c r="I28" s="115">
        <v>-2853</v>
      </c>
      <c r="J28" s="116">
        <v>-5.078048520014951</v>
      </c>
    </row>
    <row r="29" spans="1:10" s="110" customFormat="1" ht="13.5" customHeight="1" x14ac:dyDescent="0.2">
      <c r="A29" s="118" t="s">
        <v>105</v>
      </c>
      <c r="B29" s="121" t="s">
        <v>108</v>
      </c>
      <c r="C29" s="113">
        <v>14.314538480299772</v>
      </c>
      <c r="D29" s="115">
        <v>12912</v>
      </c>
      <c r="E29" s="114">
        <v>13972</v>
      </c>
      <c r="F29" s="114">
        <v>13986</v>
      </c>
      <c r="G29" s="114">
        <v>14300</v>
      </c>
      <c r="H29" s="140">
        <v>13857</v>
      </c>
      <c r="I29" s="115">
        <v>-945</v>
      </c>
      <c r="J29" s="116">
        <v>-6.8196579346178829</v>
      </c>
    </row>
    <row r="30" spans="1:10" s="110" customFormat="1" ht="13.5" customHeight="1" x14ac:dyDescent="0.2">
      <c r="A30" s="118"/>
      <c r="B30" s="121" t="s">
        <v>109</v>
      </c>
      <c r="C30" s="113">
        <v>44.975721159176068</v>
      </c>
      <c r="D30" s="115">
        <v>40569</v>
      </c>
      <c r="E30" s="114">
        <v>42612</v>
      </c>
      <c r="F30" s="114">
        <v>42837</v>
      </c>
      <c r="G30" s="114">
        <v>42956</v>
      </c>
      <c r="H30" s="140">
        <v>43201</v>
      </c>
      <c r="I30" s="115">
        <v>-2632</v>
      </c>
      <c r="J30" s="116">
        <v>-6.0924515636212124</v>
      </c>
    </row>
    <row r="31" spans="1:10" s="110" customFormat="1" ht="13.5" customHeight="1" x14ac:dyDescent="0.2">
      <c r="A31" s="118"/>
      <c r="B31" s="121" t="s">
        <v>110</v>
      </c>
      <c r="C31" s="113">
        <v>23.415223609232612</v>
      </c>
      <c r="D31" s="115">
        <v>21121</v>
      </c>
      <c r="E31" s="114">
        <v>21639</v>
      </c>
      <c r="F31" s="114">
        <v>21716</v>
      </c>
      <c r="G31" s="114">
        <v>21785</v>
      </c>
      <c r="H31" s="140">
        <v>21700</v>
      </c>
      <c r="I31" s="115">
        <v>-579</v>
      </c>
      <c r="J31" s="116">
        <v>-2.6682027649769586</v>
      </c>
    </row>
    <row r="32" spans="1:10" s="110" customFormat="1" ht="13.5" customHeight="1" x14ac:dyDescent="0.2">
      <c r="A32" s="120"/>
      <c r="B32" s="121" t="s">
        <v>111</v>
      </c>
      <c r="C32" s="113">
        <v>17.294516751291546</v>
      </c>
      <c r="D32" s="115">
        <v>15600</v>
      </c>
      <c r="E32" s="114">
        <v>16064</v>
      </c>
      <c r="F32" s="114">
        <v>15924</v>
      </c>
      <c r="G32" s="114">
        <v>15635</v>
      </c>
      <c r="H32" s="140">
        <v>15425</v>
      </c>
      <c r="I32" s="115">
        <v>175</v>
      </c>
      <c r="J32" s="116">
        <v>1.1345218800648298</v>
      </c>
    </row>
    <row r="33" spans="1:10" s="110" customFormat="1" ht="13.5" customHeight="1" x14ac:dyDescent="0.2">
      <c r="A33" s="120"/>
      <c r="B33" s="121" t="s">
        <v>112</v>
      </c>
      <c r="C33" s="113">
        <v>1.7161482007050841</v>
      </c>
      <c r="D33" s="115">
        <v>1548</v>
      </c>
      <c r="E33" s="114">
        <v>1607</v>
      </c>
      <c r="F33" s="114">
        <v>1752</v>
      </c>
      <c r="G33" s="114">
        <v>1516</v>
      </c>
      <c r="H33" s="140">
        <v>1489</v>
      </c>
      <c r="I33" s="115">
        <v>59</v>
      </c>
      <c r="J33" s="116">
        <v>3.9623908663532572</v>
      </c>
    </row>
    <row r="34" spans="1:10" s="110" customFormat="1" ht="13.5" customHeight="1" x14ac:dyDescent="0.2">
      <c r="A34" s="118" t="s">
        <v>113</v>
      </c>
      <c r="B34" s="122" t="s">
        <v>116</v>
      </c>
      <c r="C34" s="113">
        <v>87.254162878871867</v>
      </c>
      <c r="D34" s="115">
        <v>78705</v>
      </c>
      <c r="E34" s="114">
        <v>82181</v>
      </c>
      <c r="F34" s="114">
        <v>82463</v>
      </c>
      <c r="G34" s="114">
        <v>82764</v>
      </c>
      <c r="H34" s="140">
        <v>82419</v>
      </c>
      <c r="I34" s="115">
        <v>-3714</v>
      </c>
      <c r="J34" s="116">
        <v>-4.5062424926291271</v>
      </c>
    </row>
    <row r="35" spans="1:10" s="110" customFormat="1" ht="13.5" customHeight="1" x14ac:dyDescent="0.2">
      <c r="A35" s="118"/>
      <c r="B35" s="119" t="s">
        <v>117</v>
      </c>
      <c r="C35" s="113">
        <v>12.601716148200705</v>
      </c>
      <c r="D35" s="115">
        <v>11367</v>
      </c>
      <c r="E35" s="114">
        <v>11970</v>
      </c>
      <c r="F35" s="114">
        <v>11880</v>
      </c>
      <c r="G35" s="114">
        <v>11790</v>
      </c>
      <c r="H35" s="140">
        <v>11652</v>
      </c>
      <c r="I35" s="115">
        <v>-285</v>
      </c>
      <c r="J35" s="116">
        <v>-2.4459320288362512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59776</v>
      </c>
      <c r="E37" s="114">
        <v>62638</v>
      </c>
      <c r="F37" s="114">
        <v>62752</v>
      </c>
      <c r="G37" s="114">
        <v>64109</v>
      </c>
      <c r="H37" s="140">
        <v>63815</v>
      </c>
      <c r="I37" s="115">
        <v>-4039</v>
      </c>
      <c r="J37" s="116">
        <v>-6.3292329389641937</v>
      </c>
    </row>
    <row r="38" spans="1:10" s="110" customFormat="1" ht="13.5" customHeight="1" x14ac:dyDescent="0.2">
      <c r="A38" s="118" t="s">
        <v>105</v>
      </c>
      <c r="B38" s="119" t="s">
        <v>106</v>
      </c>
      <c r="C38" s="113">
        <v>39.100976980728049</v>
      </c>
      <c r="D38" s="115">
        <v>23373</v>
      </c>
      <c r="E38" s="114">
        <v>24271</v>
      </c>
      <c r="F38" s="114">
        <v>24203</v>
      </c>
      <c r="G38" s="114">
        <v>24659</v>
      </c>
      <c r="H38" s="140">
        <v>24656</v>
      </c>
      <c r="I38" s="115">
        <v>-1283</v>
      </c>
      <c r="J38" s="116">
        <v>-5.2036015574302397</v>
      </c>
    </row>
    <row r="39" spans="1:10" s="110" customFormat="1" ht="13.5" customHeight="1" x14ac:dyDescent="0.2">
      <c r="A39" s="120"/>
      <c r="B39" s="119" t="s">
        <v>107</v>
      </c>
      <c r="C39" s="113">
        <v>60.899023019271951</v>
      </c>
      <c r="D39" s="115">
        <v>36403</v>
      </c>
      <c r="E39" s="114">
        <v>38367</v>
      </c>
      <c r="F39" s="114">
        <v>38549</v>
      </c>
      <c r="G39" s="114">
        <v>39450</v>
      </c>
      <c r="H39" s="140">
        <v>39159</v>
      </c>
      <c r="I39" s="115">
        <v>-2756</v>
      </c>
      <c r="J39" s="116">
        <v>-7.0379733905360196</v>
      </c>
    </row>
    <row r="40" spans="1:10" s="110" customFormat="1" ht="13.5" customHeight="1" x14ac:dyDescent="0.2">
      <c r="A40" s="118" t="s">
        <v>105</v>
      </c>
      <c r="B40" s="121" t="s">
        <v>108</v>
      </c>
      <c r="C40" s="113">
        <v>15.748795503211991</v>
      </c>
      <c r="D40" s="115">
        <v>9414</v>
      </c>
      <c r="E40" s="114">
        <v>10061</v>
      </c>
      <c r="F40" s="114">
        <v>10006</v>
      </c>
      <c r="G40" s="114">
        <v>10844</v>
      </c>
      <c r="H40" s="140">
        <v>10340</v>
      </c>
      <c r="I40" s="115">
        <v>-926</v>
      </c>
      <c r="J40" s="116">
        <v>-8.9555125725338485</v>
      </c>
    </row>
    <row r="41" spans="1:10" s="110" customFormat="1" ht="13.5" customHeight="1" x14ac:dyDescent="0.2">
      <c r="A41" s="118"/>
      <c r="B41" s="121" t="s">
        <v>109</v>
      </c>
      <c r="C41" s="113">
        <v>33.285934154175585</v>
      </c>
      <c r="D41" s="115">
        <v>19897</v>
      </c>
      <c r="E41" s="114">
        <v>21190</v>
      </c>
      <c r="F41" s="114">
        <v>21368</v>
      </c>
      <c r="G41" s="114">
        <v>21923</v>
      </c>
      <c r="H41" s="140">
        <v>22320</v>
      </c>
      <c r="I41" s="115">
        <v>-2423</v>
      </c>
      <c r="J41" s="116">
        <v>-10.855734767025089</v>
      </c>
    </row>
    <row r="42" spans="1:10" s="110" customFormat="1" ht="13.5" customHeight="1" x14ac:dyDescent="0.2">
      <c r="A42" s="118"/>
      <c r="B42" s="121" t="s">
        <v>110</v>
      </c>
      <c r="C42" s="113">
        <v>25.473434154175589</v>
      </c>
      <c r="D42" s="115">
        <v>15227</v>
      </c>
      <c r="E42" s="114">
        <v>15721</v>
      </c>
      <c r="F42" s="114">
        <v>15850</v>
      </c>
      <c r="G42" s="114">
        <v>16051</v>
      </c>
      <c r="H42" s="140">
        <v>16085</v>
      </c>
      <c r="I42" s="115">
        <v>-858</v>
      </c>
      <c r="J42" s="116">
        <v>-5.3341622629779302</v>
      </c>
    </row>
    <row r="43" spans="1:10" s="110" customFormat="1" ht="13.5" customHeight="1" x14ac:dyDescent="0.2">
      <c r="A43" s="120"/>
      <c r="B43" s="121" t="s">
        <v>111</v>
      </c>
      <c r="C43" s="113">
        <v>25.491836188436832</v>
      </c>
      <c r="D43" s="115">
        <v>15238</v>
      </c>
      <c r="E43" s="114">
        <v>15666</v>
      </c>
      <c r="F43" s="114">
        <v>15528</v>
      </c>
      <c r="G43" s="114">
        <v>15291</v>
      </c>
      <c r="H43" s="140">
        <v>15070</v>
      </c>
      <c r="I43" s="115">
        <v>168</v>
      </c>
      <c r="J43" s="116">
        <v>1.114797611147976</v>
      </c>
    </row>
    <row r="44" spans="1:10" s="110" customFormat="1" ht="13.5" customHeight="1" x14ac:dyDescent="0.2">
      <c r="A44" s="120"/>
      <c r="B44" s="121" t="s">
        <v>112</v>
      </c>
      <c r="C44" s="113">
        <v>2.4290685224839401</v>
      </c>
      <c r="D44" s="115">
        <v>1452</v>
      </c>
      <c r="E44" s="114">
        <v>1493</v>
      </c>
      <c r="F44" s="114">
        <v>1627</v>
      </c>
      <c r="G44" s="114">
        <v>1416</v>
      </c>
      <c r="H44" s="140">
        <v>1398</v>
      </c>
      <c r="I44" s="115">
        <v>54</v>
      </c>
      <c r="J44" s="116">
        <v>3.8626609442060085</v>
      </c>
    </row>
    <row r="45" spans="1:10" s="110" customFormat="1" ht="13.5" customHeight="1" x14ac:dyDescent="0.2">
      <c r="A45" s="118" t="s">
        <v>113</v>
      </c>
      <c r="B45" s="122" t="s">
        <v>116</v>
      </c>
      <c r="C45" s="113">
        <v>86.407588329764451</v>
      </c>
      <c r="D45" s="115">
        <v>51651</v>
      </c>
      <c r="E45" s="114">
        <v>53924</v>
      </c>
      <c r="F45" s="114">
        <v>54121</v>
      </c>
      <c r="G45" s="114">
        <v>55375</v>
      </c>
      <c r="H45" s="140">
        <v>55130</v>
      </c>
      <c r="I45" s="115">
        <v>-3479</v>
      </c>
      <c r="J45" s="116">
        <v>-6.3105387266461088</v>
      </c>
    </row>
    <row r="46" spans="1:10" s="110" customFormat="1" ht="13.5" customHeight="1" x14ac:dyDescent="0.2">
      <c r="A46" s="118"/>
      <c r="B46" s="119" t="s">
        <v>117</v>
      </c>
      <c r="C46" s="113">
        <v>13.379951820128479</v>
      </c>
      <c r="D46" s="115">
        <v>7998</v>
      </c>
      <c r="E46" s="114">
        <v>8579</v>
      </c>
      <c r="F46" s="114">
        <v>8512</v>
      </c>
      <c r="G46" s="114">
        <v>8614</v>
      </c>
      <c r="H46" s="140">
        <v>8575</v>
      </c>
      <c r="I46" s="115">
        <v>-577</v>
      </c>
      <c r="J46" s="116">
        <v>-6.7288629737609327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30426</v>
      </c>
      <c r="E48" s="114">
        <v>31649</v>
      </c>
      <c r="F48" s="114">
        <v>31711</v>
      </c>
      <c r="G48" s="114">
        <v>30567</v>
      </c>
      <c r="H48" s="140">
        <v>30368</v>
      </c>
      <c r="I48" s="115">
        <v>58</v>
      </c>
      <c r="J48" s="116">
        <v>0.19099051633298209</v>
      </c>
    </row>
    <row r="49" spans="1:12" s="110" customFormat="1" ht="13.5" customHeight="1" x14ac:dyDescent="0.2">
      <c r="A49" s="118" t="s">
        <v>105</v>
      </c>
      <c r="B49" s="119" t="s">
        <v>106</v>
      </c>
      <c r="C49" s="113">
        <v>44.366660093341224</v>
      </c>
      <c r="D49" s="115">
        <v>13499</v>
      </c>
      <c r="E49" s="114">
        <v>13911</v>
      </c>
      <c r="F49" s="114">
        <v>13943</v>
      </c>
      <c r="G49" s="114">
        <v>13415</v>
      </c>
      <c r="H49" s="140">
        <v>13344</v>
      </c>
      <c r="I49" s="115">
        <v>155</v>
      </c>
      <c r="J49" s="116">
        <v>1.1615707434052758</v>
      </c>
    </row>
    <row r="50" spans="1:12" s="110" customFormat="1" ht="13.5" customHeight="1" x14ac:dyDescent="0.2">
      <c r="A50" s="120"/>
      <c r="B50" s="119" t="s">
        <v>107</v>
      </c>
      <c r="C50" s="113">
        <v>55.633339906658776</v>
      </c>
      <c r="D50" s="115">
        <v>16927</v>
      </c>
      <c r="E50" s="114">
        <v>17738</v>
      </c>
      <c r="F50" s="114">
        <v>17768</v>
      </c>
      <c r="G50" s="114">
        <v>17152</v>
      </c>
      <c r="H50" s="140">
        <v>17024</v>
      </c>
      <c r="I50" s="115">
        <v>-97</v>
      </c>
      <c r="J50" s="116">
        <v>-0.5697838345864662</v>
      </c>
    </row>
    <row r="51" spans="1:12" s="110" customFormat="1" ht="13.5" customHeight="1" x14ac:dyDescent="0.2">
      <c r="A51" s="118" t="s">
        <v>105</v>
      </c>
      <c r="B51" s="121" t="s">
        <v>108</v>
      </c>
      <c r="C51" s="113">
        <v>11.496746203904555</v>
      </c>
      <c r="D51" s="115">
        <v>3498</v>
      </c>
      <c r="E51" s="114">
        <v>3911</v>
      </c>
      <c r="F51" s="114">
        <v>3980</v>
      </c>
      <c r="G51" s="114">
        <v>3456</v>
      </c>
      <c r="H51" s="140">
        <v>3517</v>
      </c>
      <c r="I51" s="115">
        <v>-19</v>
      </c>
      <c r="J51" s="116">
        <v>-0.54023315325561561</v>
      </c>
    </row>
    <row r="52" spans="1:12" s="110" customFormat="1" ht="13.5" customHeight="1" x14ac:dyDescent="0.2">
      <c r="A52" s="118"/>
      <c r="B52" s="121" t="s">
        <v>109</v>
      </c>
      <c r="C52" s="113">
        <v>67.941891803063172</v>
      </c>
      <c r="D52" s="115">
        <v>20672</v>
      </c>
      <c r="E52" s="114">
        <v>21422</v>
      </c>
      <c r="F52" s="114">
        <v>21469</v>
      </c>
      <c r="G52" s="114">
        <v>21033</v>
      </c>
      <c r="H52" s="140">
        <v>20881</v>
      </c>
      <c r="I52" s="115">
        <v>-209</v>
      </c>
      <c r="J52" s="116">
        <v>-1.0009099181073704</v>
      </c>
    </row>
    <row r="53" spans="1:12" s="110" customFormat="1" ht="13.5" customHeight="1" x14ac:dyDescent="0.2">
      <c r="A53" s="118"/>
      <c r="B53" s="121" t="s">
        <v>110</v>
      </c>
      <c r="C53" s="113">
        <v>19.371590087425229</v>
      </c>
      <c r="D53" s="115">
        <v>5894</v>
      </c>
      <c r="E53" s="114">
        <v>5918</v>
      </c>
      <c r="F53" s="114">
        <v>5866</v>
      </c>
      <c r="G53" s="114">
        <v>5734</v>
      </c>
      <c r="H53" s="140">
        <v>5615</v>
      </c>
      <c r="I53" s="115">
        <v>279</v>
      </c>
      <c r="J53" s="116">
        <v>4.9688334817453255</v>
      </c>
    </row>
    <row r="54" spans="1:12" s="110" customFormat="1" ht="13.5" customHeight="1" x14ac:dyDescent="0.2">
      <c r="A54" s="120"/>
      <c r="B54" s="121" t="s">
        <v>111</v>
      </c>
      <c r="C54" s="113">
        <v>1.1897719056070466</v>
      </c>
      <c r="D54" s="115">
        <v>362</v>
      </c>
      <c r="E54" s="114">
        <v>398</v>
      </c>
      <c r="F54" s="114">
        <v>396</v>
      </c>
      <c r="G54" s="114">
        <v>344</v>
      </c>
      <c r="H54" s="140">
        <v>355</v>
      </c>
      <c r="I54" s="115">
        <v>7</v>
      </c>
      <c r="J54" s="116">
        <v>1.971830985915493</v>
      </c>
    </row>
    <row r="55" spans="1:12" s="110" customFormat="1" ht="13.5" customHeight="1" x14ac:dyDescent="0.2">
      <c r="A55" s="120"/>
      <c r="B55" s="121" t="s">
        <v>112</v>
      </c>
      <c r="C55" s="113">
        <v>0.31551962137645434</v>
      </c>
      <c r="D55" s="115">
        <v>96</v>
      </c>
      <c r="E55" s="114">
        <v>114</v>
      </c>
      <c r="F55" s="114">
        <v>125</v>
      </c>
      <c r="G55" s="114">
        <v>100</v>
      </c>
      <c r="H55" s="140">
        <v>91</v>
      </c>
      <c r="I55" s="115">
        <v>5</v>
      </c>
      <c r="J55" s="116">
        <v>5.4945054945054945</v>
      </c>
    </row>
    <row r="56" spans="1:12" s="110" customFormat="1" ht="13.5" customHeight="1" x14ac:dyDescent="0.2">
      <c r="A56" s="118" t="s">
        <v>113</v>
      </c>
      <c r="B56" s="122" t="s">
        <v>116</v>
      </c>
      <c r="C56" s="113">
        <v>88.917373299152047</v>
      </c>
      <c r="D56" s="115">
        <v>27054</v>
      </c>
      <c r="E56" s="114">
        <v>28257</v>
      </c>
      <c r="F56" s="114">
        <v>28342</v>
      </c>
      <c r="G56" s="114">
        <v>27389</v>
      </c>
      <c r="H56" s="140">
        <v>27289</v>
      </c>
      <c r="I56" s="115">
        <v>-235</v>
      </c>
      <c r="J56" s="116">
        <v>-0.86115284546887028</v>
      </c>
    </row>
    <row r="57" spans="1:12" s="110" customFormat="1" ht="13.5" customHeight="1" x14ac:dyDescent="0.2">
      <c r="A57" s="142"/>
      <c r="B57" s="124" t="s">
        <v>117</v>
      </c>
      <c r="C57" s="125">
        <v>11.072766712679945</v>
      </c>
      <c r="D57" s="143">
        <v>3369</v>
      </c>
      <c r="E57" s="144">
        <v>3391</v>
      </c>
      <c r="F57" s="144">
        <v>3368</v>
      </c>
      <c r="G57" s="144">
        <v>3176</v>
      </c>
      <c r="H57" s="145">
        <v>3077</v>
      </c>
      <c r="I57" s="143">
        <v>292</v>
      </c>
      <c r="J57" s="146">
        <v>9.4897627559311015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391175</v>
      </c>
      <c r="E12" s="236">
        <v>393534</v>
      </c>
      <c r="F12" s="114">
        <v>395985</v>
      </c>
      <c r="G12" s="114">
        <v>391368</v>
      </c>
      <c r="H12" s="140">
        <v>391966</v>
      </c>
      <c r="I12" s="115">
        <v>-791</v>
      </c>
      <c r="J12" s="116">
        <v>-0.20180321762601858</v>
      </c>
    </row>
    <row r="13" spans="1:15" s="110" customFormat="1" ht="12" customHeight="1" x14ac:dyDescent="0.2">
      <c r="A13" s="118" t="s">
        <v>105</v>
      </c>
      <c r="B13" s="119" t="s">
        <v>106</v>
      </c>
      <c r="C13" s="113">
        <v>53.819645938518569</v>
      </c>
      <c r="D13" s="115">
        <v>210529</v>
      </c>
      <c r="E13" s="114">
        <v>212106</v>
      </c>
      <c r="F13" s="114">
        <v>214813</v>
      </c>
      <c r="G13" s="114">
        <v>213235</v>
      </c>
      <c r="H13" s="140">
        <v>212930</v>
      </c>
      <c r="I13" s="115">
        <v>-2401</v>
      </c>
      <c r="J13" s="116">
        <v>-1.1276006199220401</v>
      </c>
    </row>
    <row r="14" spans="1:15" s="110" customFormat="1" ht="12" customHeight="1" x14ac:dyDescent="0.2">
      <c r="A14" s="118"/>
      <c r="B14" s="119" t="s">
        <v>107</v>
      </c>
      <c r="C14" s="113">
        <v>46.180354061481431</v>
      </c>
      <c r="D14" s="115">
        <v>180646</v>
      </c>
      <c r="E14" s="114">
        <v>181428</v>
      </c>
      <c r="F14" s="114">
        <v>181172</v>
      </c>
      <c r="G14" s="114">
        <v>178133</v>
      </c>
      <c r="H14" s="140">
        <v>179036</v>
      </c>
      <c r="I14" s="115">
        <v>1610</v>
      </c>
      <c r="J14" s="116">
        <v>0.89926048392502067</v>
      </c>
    </row>
    <row r="15" spans="1:15" s="110" customFormat="1" ht="12" customHeight="1" x14ac:dyDescent="0.2">
      <c r="A15" s="118" t="s">
        <v>105</v>
      </c>
      <c r="B15" s="121" t="s">
        <v>108</v>
      </c>
      <c r="C15" s="113">
        <v>9.951044928740334</v>
      </c>
      <c r="D15" s="115">
        <v>38926</v>
      </c>
      <c r="E15" s="114">
        <v>40825</v>
      </c>
      <c r="F15" s="114">
        <v>41783</v>
      </c>
      <c r="G15" s="114">
        <v>38231</v>
      </c>
      <c r="H15" s="140">
        <v>39545</v>
      </c>
      <c r="I15" s="115">
        <v>-619</v>
      </c>
      <c r="J15" s="116">
        <v>-1.5653053483373371</v>
      </c>
    </row>
    <row r="16" spans="1:15" s="110" customFormat="1" ht="12" customHeight="1" x14ac:dyDescent="0.2">
      <c r="A16" s="118"/>
      <c r="B16" s="121" t="s">
        <v>109</v>
      </c>
      <c r="C16" s="113">
        <v>66.454144564453244</v>
      </c>
      <c r="D16" s="115">
        <v>259952</v>
      </c>
      <c r="E16" s="114">
        <v>260929</v>
      </c>
      <c r="F16" s="114">
        <v>263132</v>
      </c>
      <c r="G16" s="114">
        <v>263303</v>
      </c>
      <c r="H16" s="140">
        <v>263919</v>
      </c>
      <c r="I16" s="115">
        <v>-3967</v>
      </c>
      <c r="J16" s="116">
        <v>-1.5031126974564166</v>
      </c>
    </row>
    <row r="17" spans="1:10" s="110" customFormat="1" ht="12" customHeight="1" x14ac:dyDescent="0.2">
      <c r="A17" s="118"/>
      <c r="B17" s="121" t="s">
        <v>110</v>
      </c>
      <c r="C17" s="113">
        <v>22.314309452291173</v>
      </c>
      <c r="D17" s="115">
        <v>87288</v>
      </c>
      <c r="E17" s="114">
        <v>86718</v>
      </c>
      <c r="F17" s="114">
        <v>86129</v>
      </c>
      <c r="G17" s="114">
        <v>85057</v>
      </c>
      <c r="H17" s="140">
        <v>83962</v>
      </c>
      <c r="I17" s="115">
        <v>3326</v>
      </c>
      <c r="J17" s="116">
        <v>3.9613158333531837</v>
      </c>
    </row>
    <row r="18" spans="1:10" s="110" customFormat="1" ht="12" customHeight="1" x14ac:dyDescent="0.2">
      <c r="A18" s="120"/>
      <c r="B18" s="121" t="s">
        <v>111</v>
      </c>
      <c r="C18" s="113">
        <v>1.2805010545152424</v>
      </c>
      <c r="D18" s="115">
        <v>5009</v>
      </c>
      <c r="E18" s="114">
        <v>5062</v>
      </c>
      <c r="F18" s="114">
        <v>4941</v>
      </c>
      <c r="G18" s="114">
        <v>4777</v>
      </c>
      <c r="H18" s="140">
        <v>4540</v>
      </c>
      <c r="I18" s="115">
        <v>469</v>
      </c>
      <c r="J18" s="116">
        <v>10.330396475770925</v>
      </c>
    </row>
    <row r="19" spans="1:10" s="110" customFormat="1" ht="12" customHeight="1" x14ac:dyDescent="0.2">
      <c r="A19" s="120"/>
      <c r="B19" s="121" t="s">
        <v>112</v>
      </c>
      <c r="C19" s="113">
        <v>0.36965552502077076</v>
      </c>
      <c r="D19" s="115">
        <v>1446</v>
      </c>
      <c r="E19" s="114">
        <v>1452</v>
      </c>
      <c r="F19" s="114">
        <v>1507</v>
      </c>
      <c r="G19" s="114">
        <v>1358</v>
      </c>
      <c r="H19" s="140">
        <v>1262</v>
      </c>
      <c r="I19" s="115">
        <v>184</v>
      </c>
      <c r="J19" s="116">
        <v>14.580031695721077</v>
      </c>
    </row>
    <row r="20" spans="1:10" s="110" customFormat="1" ht="12" customHeight="1" x14ac:dyDescent="0.2">
      <c r="A20" s="118" t="s">
        <v>113</v>
      </c>
      <c r="B20" s="119" t="s">
        <v>181</v>
      </c>
      <c r="C20" s="113">
        <v>72.472934108774851</v>
      </c>
      <c r="D20" s="115">
        <v>283496</v>
      </c>
      <c r="E20" s="114">
        <v>285688</v>
      </c>
      <c r="F20" s="114">
        <v>288623</v>
      </c>
      <c r="G20" s="114">
        <v>284964</v>
      </c>
      <c r="H20" s="140">
        <v>286234</v>
      </c>
      <c r="I20" s="115">
        <v>-2738</v>
      </c>
      <c r="J20" s="116">
        <v>-0.95656001732847951</v>
      </c>
    </row>
    <row r="21" spans="1:10" s="110" customFormat="1" ht="12" customHeight="1" x14ac:dyDescent="0.2">
      <c r="A21" s="118"/>
      <c r="B21" s="119" t="s">
        <v>182</v>
      </c>
      <c r="C21" s="113">
        <v>27.527065891225156</v>
      </c>
      <c r="D21" s="115">
        <v>107679</v>
      </c>
      <c r="E21" s="114">
        <v>107846</v>
      </c>
      <c r="F21" s="114">
        <v>107362</v>
      </c>
      <c r="G21" s="114">
        <v>106404</v>
      </c>
      <c r="H21" s="140">
        <v>105732</v>
      </c>
      <c r="I21" s="115">
        <v>1947</v>
      </c>
      <c r="J21" s="116">
        <v>1.8414481897627966</v>
      </c>
    </row>
    <row r="22" spans="1:10" s="110" customFormat="1" ht="12" customHeight="1" x14ac:dyDescent="0.2">
      <c r="A22" s="118" t="s">
        <v>113</v>
      </c>
      <c r="B22" s="119" t="s">
        <v>116</v>
      </c>
      <c r="C22" s="113">
        <v>87.212117338786982</v>
      </c>
      <c r="D22" s="115">
        <v>341152</v>
      </c>
      <c r="E22" s="114">
        <v>343674</v>
      </c>
      <c r="F22" s="114">
        <v>345324</v>
      </c>
      <c r="G22" s="114">
        <v>341152</v>
      </c>
      <c r="H22" s="140">
        <v>342561</v>
      </c>
      <c r="I22" s="115">
        <v>-1409</v>
      </c>
      <c r="J22" s="116">
        <v>-0.41131360546004947</v>
      </c>
    </row>
    <row r="23" spans="1:10" s="110" customFormat="1" ht="12" customHeight="1" x14ac:dyDescent="0.2">
      <c r="A23" s="118"/>
      <c r="B23" s="119" t="s">
        <v>117</v>
      </c>
      <c r="C23" s="113">
        <v>12.760273534862913</v>
      </c>
      <c r="D23" s="115">
        <v>49915</v>
      </c>
      <c r="E23" s="114">
        <v>49752</v>
      </c>
      <c r="F23" s="114">
        <v>50555</v>
      </c>
      <c r="G23" s="114">
        <v>50103</v>
      </c>
      <c r="H23" s="140">
        <v>49294</v>
      </c>
      <c r="I23" s="115">
        <v>621</v>
      </c>
      <c r="J23" s="116">
        <v>1.2597882095183999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1832624</v>
      </c>
      <c r="E25" s="236">
        <v>1840184</v>
      </c>
      <c r="F25" s="236">
        <v>1858117</v>
      </c>
      <c r="G25" s="236">
        <v>1826705</v>
      </c>
      <c r="H25" s="241">
        <v>1822839</v>
      </c>
      <c r="I25" s="235">
        <v>9785</v>
      </c>
      <c r="J25" s="116">
        <v>0.53680001360515106</v>
      </c>
    </row>
    <row r="26" spans="1:10" s="110" customFormat="1" ht="12" customHeight="1" x14ac:dyDescent="0.2">
      <c r="A26" s="118" t="s">
        <v>105</v>
      </c>
      <c r="B26" s="119" t="s">
        <v>106</v>
      </c>
      <c r="C26" s="113">
        <v>53.400042780188407</v>
      </c>
      <c r="D26" s="115">
        <v>978622</v>
      </c>
      <c r="E26" s="114">
        <v>982156</v>
      </c>
      <c r="F26" s="114">
        <v>997827</v>
      </c>
      <c r="G26" s="114">
        <v>981947</v>
      </c>
      <c r="H26" s="140">
        <v>977949</v>
      </c>
      <c r="I26" s="115">
        <v>673</v>
      </c>
      <c r="J26" s="116">
        <v>6.8817494572825377E-2</v>
      </c>
    </row>
    <row r="27" spans="1:10" s="110" customFormat="1" ht="12" customHeight="1" x14ac:dyDescent="0.2">
      <c r="A27" s="118"/>
      <c r="B27" s="119" t="s">
        <v>107</v>
      </c>
      <c r="C27" s="113">
        <v>46.599957219811593</v>
      </c>
      <c r="D27" s="115">
        <v>854002</v>
      </c>
      <c r="E27" s="114">
        <v>858028</v>
      </c>
      <c r="F27" s="114">
        <v>860290</v>
      </c>
      <c r="G27" s="114">
        <v>844758</v>
      </c>
      <c r="H27" s="140">
        <v>844890</v>
      </c>
      <c r="I27" s="115">
        <v>9112</v>
      </c>
      <c r="J27" s="116">
        <v>1.0784835895797087</v>
      </c>
    </row>
    <row r="28" spans="1:10" s="110" customFormat="1" ht="12" customHeight="1" x14ac:dyDescent="0.2">
      <c r="A28" s="118" t="s">
        <v>105</v>
      </c>
      <c r="B28" s="121" t="s">
        <v>108</v>
      </c>
      <c r="C28" s="113">
        <v>10.692100507250805</v>
      </c>
      <c r="D28" s="115">
        <v>195946</v>
      </c>
      <c r="E28" s="114">
        <v>204193</v>
      </c>
      <c r="F28" s="114">
        <v>210668</v>
      </c>
      <c r="G28" s="114">
        <v>191024</v>
      </c>
      <c r="H28" s="140">
        <v>196317</v>
      </c>
      <c r="I28" s="115">
        <v>-371</v>
      </c>
      <c r="J28" s="116">
        <v>-0.18898006795132363</v>
      </c>
    </row>
    <row r="29" spans="1:10" s="110" customFormat="1" ht="12" customHeight="1" x14ac:dyDescent="0.2">
      <c r="A29" s="118"/>
      <c r="B29" s="121" t="s">
        <v>109</v>
      </c>
      <c r="C29" s="113">
        <v>66.478284689057872</v>
      </c>
      <c r="D29" s="115">
        <v>1218297</v>
      </c>
      <c r="E29" s="114">
        <v>1220576</v>
      </c>
      <c r="F29" s="114">
        <v>1233696</v>
      </c>
      <c r="G29" s="114">
        <v>1228259</v>
      </c>
      <c r="H29" s="140">
        <v>1225802</v>
      </c>
      <c r="I29" s="115">
        <v>-7505</v>
      </c>
      <c r="J29" s="116">
        <v>-0.61225222344228514</v>
      </c>
    </row>
    <row r="30" spans="1:10" s="110" customFormat="1" ht="12" customHeight="1" x14ac:dyDescent="0.2">
      <c r="A30" s="118"/>
      <c r="B30" s="121" t="s">
        <v>110</v>
      </c>
      <c r="C30" s="113">
        <v>21.577475794270946</v>
      </c>
      <c r="D30" s="115">
        <v>395434</v>
      </c>
      <c r="E30" s="114">
        <v>392254</v>
      </c>
      <c r="F30" s="114">
        <v>390956</v>
      </c>
      <c r="G30" s="114">
        <v>385340</v>
      </c>
      <c r="H30" s="140">
        <v>379492</v>
      </c>
      <c r="I30" s="115">
        <v>15942</v>
      </c>
      <c r="J30" s="116">
        <v>4.2008790699145173</v>
      </c>
    </row>
    <row r="31" spans="1:10" s="110" customFormat="1" ht="12" customHeight="1" x14ac:dyDescent="0.2">
      <c r="A31" s="120"/>
      <c r="B31" s="121" t="s">
        <v>111</v>
      </c>
      <c r="C31" s="113">
        <v>1.2521390094203722</v>
      </c>
      <c r="D31" s="115">
        <v>22947</v>
      </c>
      <c r="E31" s="114">
        <v>23161</v>
      </c>
      <c r="F31" s="114">
        <v>22797</v>
      </c>
      <c r="G31" s="114">
        <v>22082</v>
      </c>
      <c r="H31" s="140">
        <v>21228</v>
      </c>
      <c r="I31" s="115">
        <v>1719</v>
      </c>
      <c r="J31" s="116">
        <v>8.0977953646127752</v>
      </c>
    </row>
    <row r="32" spans="1:10" s="110" customFormat="1" ht="12" customHeight="1" x14ac:dyDescent="0.2">
      <c r="A32" s="120"/>
      <c r="B32" s="121" t="s">
        <v>112</v>
      </c>
      <c r="C32" s="113">
        <v>0.35440985166624467</v>
      </c>
      <c r="D32" s="115">
        <v>6495</v>
      </c>
      <c r="E32" s="114">
        <v>6374</v>
      </c>
      <c r="F32" s="114">
        <v>6563</v>
      </c>
      <c r="G32" s="114">
        <v>5805</v>
      </c>
      <c r="H32" s="140">
        <v>5457</v>
      </c>
      <c r="I32" s="115">
        <v>1038</v>
      </c>
      <c r="J32" s="116">
        <v>19.021440351841672</v>
      </c>
    </row>
    <row r="33" spans="1:10" s="110" customFormat="1" ht="12" customHeight="1" x14ac:dyDescent="0.2">
      <c r="A33" s="118" t="s">
        <v>113</v>
      </c>
      <c r="B33" s="119" t="s">
        <v>181</v>
      </c>
      <c r="C33" s="113">
        <v>70.802194012519749</v>
      </c>
      <c r="D33" s="115">
        <v>1297538</v>
      </c>
      <c r="E33" s="114">
        <v>1304286</v>
      </c>
      <c r="F33" s="114">
        <v>1323963</v>
      </c>
      <c r="G33" s="114">
        <v>1298303</v>
      </c>
      <c r="H33" s="140">
        <v>1299855</v>
      </c>
      <c r="I33" s="115">
        <v>-2317</v>
      </c>
      <c r="J33" s="116">
        <v>-0.1782506510341538</v>
      </c>
    </row>
    <row r="34" spans="1:10" s="110" customFormat="1" ht="12" customHeight="1" x14ac:dyDescent="0.2">
      <c r="A34" s="118"/>
      <c r="B34" s="119" t="s">
        <v>182</v>
      </c>
      <c r="C34" s="113">
        <v>29.197805987480248</v>
      </c>
      <c r="D34" s="115">
        <v>535086</v>
      </c>
      <c r="E34" s="114">
        <v>535898</v>
      </c>
      <c r="F34" s="114">
        <v>534154</v>
      </c>
      <c r="G34" s="114">
        <v>528402</v>
      </c>
      <c r="H34" s="140">
        <v>522984</v>
      </c>
      <c r="I34" s="115">
        <v>12102</v>
      </c>
      <c r="J34" s="116">
        <v>2.3140287274562894</v>
      </c>
    </row>
    <row r="35" spans="1:10" s="110" customFormat="1" ht="12" customHeight="1" x14ac:dyDescent="0.2">
      <c r="A35" s="118" t="s">
        <v>113</v>
      </c>
      <c r="B35" s="119" t="s">
        <v>116</v>
      </c>
      <c r="C35" s="113">
        <v>87.776161394808753</v>
      </c>
      <c r="D35" s="115">
        <v>1608607</v>
      </c>
      <c r="E35" s="114">
        <v>1619541</v>
      </c>
      <c r="F35" s="114">
        <v>1630111</v>
      </c>
      <c r="G35" s="114">
        <v>1605820</v>
      </c>
      <c r="H35" s="140">
        <v>1609152</v>
      </c>
      <c r="I35" s="115">
        <v>-545</v>
      </c>
      <c r="J35" s="116">
        <v>-3.3868770631985047E-2</v>
      </c>
    </row>
    <row r="36" spans="1:10" s="110" customFormat="1" ht="12" customHeight="1" x14ac:dyDescent="0.2">
      <c r="A36" s="118"/>
      <c r="B36" s="119" t="s">
        <v>117</v>
      </c>
      <c r="C36" s="113">
        <v>12.182640847222343</v>
      </c>
      <c r="D36" s="115">
        <v>223262</v>
      </c>
      <c r="E36" s="114">
        <v>219871</v>
      </c>
      <c r="F36" s="114">
        <v>227238</v>
      </c>
      <c r="G36" s="114">
        <v>220113</v>
      </c>
      <c r="H36" s="140">
        <v>212921</v>
      </c>
      <c r="I36" s="115">
        <v>10341</v>
      </c>
      <c r="J36" s="116">
        <v>4.8567309001930292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368651</v>
      </c>
      <c r="E64" s="236">
        <v>371218</v>
      </c>
      <c r="F64" s="236">
        <v>373245</v>
      </c>
      <c r="G64" s="236">
        <v>368322</v>
      </c>
      <c r="H64" s="140">
        <v>368892</v>
      </c>
      <c r="I64" s="115">
        <v>-241</v>
      </c>
      <c r="J64" s="116">
        <v>-6.533077431877081E-2</v>
      </c>
    </row>
    <row r="65" spans="1:12" s="110" customFormat="1" ht="12" customHeight="1" x14ac:dyDescent="0.2">
      <c r="A65" s="118" t="s">
        <v>105</v>
      </c>
      <c r="B65" s="119" t="s">
        <v>106</v>
      </c>
      <c r="C65" s="113">
        <v>53.541425358943826</v>
      </c>
      <c r="D65" s="235">
        <v>197381</v>
      </c>
      <c r="E65" s="236">
        <v>198980</v>
      </c>
      <c r="F65" s="236">
        <v>201148</v>
      </c>
      <c r="G65" s="236">
        <v>199110</v>
      </c>
      <c r="H65" s="140">
        <v>198864</v>
      </c>
      <c r="I65" s="115">
        <v>-1483</v>
      </c>
      <c r="J65" s="116">
        <v>-0.74573577922600365</v>
      </c>
    </row>
    <row r="66" spans="1:12" s="110" customFormat="1" ht="12" customHeight="1" x14ac:dyDescent="0.2">
      <c r="A66" s="118"/>
      <c r="B66" s="119" t="s">
        <v>107</v>
      </c>
      <c r="C66" s="113">
        <v>46.458574641056174</v>
      </c>
      <c r="D66" s="235">
        <v>171270</v>
      </c>
      <c r="E66" s="236">
        <v>172238</v>
      </c>
      <c r="F66" s="236">
        <v>172097</v>
      </c>
      <c r="G66" s="236">
        <v>169212</v>
      </c>
      <c r="H66" s="140">
        <v>170028</v>
      </c>
      <c r="I66" s="115">
        <v>1242</v>
      </c>
      <c r="J66" s="116">
        <v>0.73046792293034091</v>
      </c>
    </row>
    <row r="67" spans="1:12" s="110" customFormat="1" ht="12" customHeight="1" x14ac:dyDescent="0.2">
      <c r="A67" s="118" t="s">
        <v>105</v>
      </c>
      <c r="B67" s="121" t="s">
        <v>108</v>
      </c>
      <c r="C67" s="113">
        <v>10.052054653317095</v>
      </c>
      <c r="D67" s="235">
        <v>37057</v>
      </c>
      <c r="E67" s="236">
        <v>38841</v>
      </c>
      <c r="F67" s="236">
        <v>39689</v>
      </c>
      <c r="G67" s="236">
        <v>36274</v>
      </c>
      <c r="H67" s="140">
        <v>37557</v>
      </c>
      <c r="I67" s="115">
        <v>-500</v>
      </c>
      <c r="J67" s="116">
        <v>-1.3313097425246958</v>
      </c>
    </row>
    <row r="68" spans="1:12" s="110" customFormat="1" ht="12" customHeight="1" x14ac:dyDescent="0.2">
      <c r="A68" s="118"/>
      <c r="B68" s="121" t="s">
        <v>109</v>
      </c>
      <c r="C68" s="113">
        <v>66.393418165148063</v>
      </c>
      <c r="D68" s="235">
        <v>244760</v>
      </c>
      <c r="E68" s="236">
        <v>245929</v>
      </c>
      <c r="F68" s="236">
        <v>247716</v>
      </c>
      <c r="G68" s="236">
        <v>247417</v>
      </c>
      <c r="H68" s="140">
        <v>247912</v>
      </c>
      <c r="I68" s="115">
        <v>-3152</v>
      </c>
      <c r="J68" s="116">
        <v>-1.2714188905740746</v>
      </c>
    </row>
    <row r="69" spans="1:12" s="110" customFormat="1" ht="12" customHeight="1" x14ac:dyDescent="0.2">
      <c r="A69" s="118"/>
      <c r="B69" s="121" t="s">
        <v>110</v>
      </c>
      <c r="C69" s="113">
        <v>22.288017664403458</v>
      </c>
      <c r="D69" s="235">
        <v>82165</v>
      </c>
      <c r="E69" s="236">
        <v>81695</v>
      </c>
      <c r="F69" s="236">
        <v>81180</v>
      </c>
      <c r="G69" s="236">
        <v>80139</v>
      </c>
      <c r="H69" s="140">
        <v>79147</v>
      </c>
      <c r="I69" s="115">
        <v>3018</v>
      </c>
      <c r="J69" s="116">
        <v>3.8131577949890709</v>
      </c>
    </row>
    <row r="70" spans="1:12" s="110" customFormat="1" ht="12" customHeight="1" x14ac:dyDescent="0.2">
      <c r="A70" s="120"/>
      <c r="B70" s="121" t="s">
        <v>111</v>
      </c>
      <c r="C70" s="113">
        <v>1.2665095171313789</v>
      </c>
      <c r="D70" s="235">
        <v>4669</v>
      </c>
      <c r="E70" s="236">
        <v>4753</v>
      </c>
      <c r="F70" s="236">
        <v>4660</v>
      </c>
      <c r="G70" s="236">
        <v>4492</v>
      </c>
      <c r="H70" s="140">
        <v>4276</v>
      </c>
      <c r="I70" s="115">
        <v>393</v>
      </c>
      <c r="J70" s="116">
        <v>9.1908325537885869</v>
      </c>
    </row>
    <row r="71" spans="1:12" s="110" customFormat="1" ht="12" customHeight="1" x14ac:dyDescent="0.2">
      <c r="A71" s="120"/>
      <c r="B71" s="121" t="s">
        <v>112</v>
      </c>
      <c r="C71" s="113">
        <v>0.36402993617269452</v>
      </c>
      <c r="D71" s="235">
        <v>1342</v>
      </c>
      <c r="E71" s="236">
        <v>1368</v>
      </c>
      <c r="F71" s="236">
        <v>1422</v>
      </c>
      <c r="G71" s="236">
        <v>1270</v>
      </c>
      <c r="H71" s="140">
        <v>1178</v>
      </c>
      <c r="I71" s="115">
        <v>164</v>
      </c>
      <c r="J71" s="116">
        <v>13.921901528013583</v>
      </c>
    </row>
    <row r="72" spans="1:12" s="110" customFormat="1" ht="12" customHeight="1" x14ac:dyDescent="0.2">
      <c r="A72" s="118" t="s">
        <v>113</v>
      </c>
      <c r="B72" s="119" t="s">
        <v>181</v>
      </c>
      <c r="C72" s="113">
        <v>72.119430030028397</v>
      </c>
      <c r="D72" s="235">
        <v>265869</v>
      </c>
      <c r="E72" s="236">
        <v>268060</v>
      </c>
      <c r="F72" s="236">
        <v>270487</v>
      </c>
      <c r="G72" s="236">
        <v>266569</v>
      </c>
      <c r="H72" s="140">
        <v>267813</v>
      </c>
      <c r="I72" s="115">
        <v>-1944</v>
      </c>
      <c r="J72" s="116">
        <v>-0.72587962496219371</v>
      </c>
    </row>
    <row r="73" spans="1:12" s="110" customFormat="1" ht="12" customHeight="1" x14ac:dyDescent="0.2">
      <c r="A73" s="118"/>
      <c r="B73" s="119" t="s">
        <v>182</v>
      </c>
      <c r="C73" s="113">
        <v>27.880569969971599</v>
      </c>
      <c r="D73" s="115">
        <v>102782</v>
      </c>
      <c r="E73" s="114">
        <v>103158</v>
      </c>
      <c r="F73" s="114">
        <v>102758</v>
      </c>
      <c r="G73" s="114">
        <v>101753</v>
      </c>
      <c r="H73" s="140">
        <v>101079</v>
      </c>
      <c r="I73" s="115">
        <v>1703</v>
      </c>
      <c r="J73" s="116">
        <v>1.6848207837434086</v>
      </c>
    </row>
    <row r="74" spans="1:12" s="110" customFormat="1" ht="12" customHeight="1" x14ac:dyDescent="0.2">
      <c r="A74" s="118" t="s">
        <v>113</v>
      </c>
      <c r="B74" s="119" t="s">
        <v>116</v>
      </c>
      <c r="C74" s="113">
        <v>90.321198097930022</v>
      </c>
      <c r="D74" s="115">
        <v>332970</v>
      </c>
      <c r="E74" s="114">
        <v>335583</v>
      </c>
      <c r="F74" s="114">
        <v>337435</v>
      </c>
      <c r="G74" s="114">
        <v>333256</v>
      </c>
      <c r="H74" s="140">
        <v>334620</v>
      </c>
      <c r="I74" s="115">
        <v>-1650</v>
      </c>
      <c r="J74" s="116">
        <v>-0.49309664694280081</v>
      </c>
    </row>
    <row r="75" spans="1:12" s="110" customFormat="1" ht="12" customHeight="1" x14ac:dyDescent="0.2">
      <c r="A75" s="142"/>
      <c r="B75" s="124" t="s">
        <v>117</v>
      </c>
      <c r="C75" s="125">
        <v>9.6522184939142992</v>
      </c>
      <c r="D75" s="143">
        <v>35583</v>
      </c>
      <c r="E75" s="144">
        <v>35530</v>
      </c>
      <c r="F75" s="144">
        <v>35710</v>
      </c>
      <c r="G75" s="144">
        <v>34947</v>
      </c>
      <c r="H75" s="145">
        <v>34160</v>
      </c>
      <c r="I75" s="143">
        <v>1423</v>
      </c>
      <c r="J75" s="146">
        <v>4.1656908665105385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391175</v>
      </c>
      <c r="G11" s="114">
        <v>393534</v>
      </c>
      <c r="H11" s="114">
        <v>395985</v>
      </c>
      <c r="I11" s="114">
        <v>391368</v>
      </c>
      <c r="J11" s="140">
        <v>391966</v>
      </c>
      <c r="K11" s="114">
        <v>-791</v>
      </c>
      <c r="L11" s="116">
        <v>-0.20180321762601858</v>
      </c>
    </row>
    <row r="12" spans="1:17" s="110" customFormat="1" ht="24.95" customHeight="1" x14ac:dyDescent="0.2">
      <c r="A12" s="606" t="s">
        <v>185</v>
      </c>
      <c r="B12" s="607"/>
      <c r="C12" s="607"/>
      <c r="D12" s="608"/>
      <c r="E12" s="113">
        <v>53.819645938518569</v>
      </c>
      <c r="F12" s="115">
        <v>210529</v>
      </c>
      <c r="G12" s="114">
        <v>212106</v>
      </c>
      <c r="H12" s="114">
        <v>214813</v>
      </c>
      <c r="I12" s="114">
        <v>213235</v>
      </c>
      <c r="J12" s="140">
        <v>212930</v>
      </c>
      <c r="K12" s="114">
        <v>-2401</v>
      </c>
      <c r="L12" s="116">
        <v>-1.1276006199220401</v>
      </c>
    </row>
    <row r="13" spans="1:17" s="110" customFormat="1" ht="15" customHeight="1" x14ac:dyDescent="0.2">
      <c r="A13" s="120"/>
      <c r="B13" s="609" t="s">
        <v>107</v>
      </c>
      <c r="C13" s="609"/>
      <c r="E13" s="113">
        <v>46.180354061481431</v>
      </c>
      <c r="F13" s="115">
        <v>180646</v>
      </c>
      <c r="G13" s="114">
        <v>181428</v>
      </c>
      <c r="H13" s="114">
        <v>181172</v>
      </c>
      <c r="I13" s="114">
        <v>178133</v>
      </c>
      <c r="J13" s="140">
        <v>179036</v>
      </c>
      <c r="K13" s="114">
        <v>1610</v>
      </c>
      <c r="L13" s="116">
        <v>0.89926048392502067</v>
      </c>
    </row>
    <row r="14" spans="1:17" s="110" customFormat="1" ht="24.95" customHeight="1" x14ac:dyDescent="0.2">
      <c r="A14" s="606" t="s">
        <v>186</v>
      </c>
      <c r="B14" s="607"/>
      <c r="C14" s="607"/>
      <c r="D14" s="608"/>
      <c r="E14" s="113">
        <v>9.951044928740334</v>
      </c>
      <c r="F14" s="115">
        <v>38926</v>
      </c>
      <c r="G14" s="114">
        <v>40825</v>
      </c>
      <c r="H14" s="114">
        <v>41783</v>
      </c>
      <c r="I14" s="114">
        <v>38231</v>
      </c>
      <c r="J14" s="140">
        <v>39545</v>
      </c>
      <c r="K14" s="114">
        <v>-619</v>
      </c>
      <c r="L14" s="116">
        <v>-1.5653053483373371</v>
      </c>
    </row>
    <row r="15" spans="1:17" s="110" customFormat="1" ht="15" customHeight="1" x14ac:dyDescent="0.2">
      <c r="A15" s="120"/>
      <c r="B15" s="119"/>
      <c r="C15" s="258" t="s">
        <v>106</v>
      </c>
      <c r="E15" s="113">
        <v>56.073061706828341</v>
      </c>
      <c r="F15" s="115">
        <v>21827</v>
      </c>
      <c r="G15" s="114">
        <v>22904</v>
      </c>
      <c r="H15" s="114">
        <v>23752</v>
      </c>
      <c r="I15" s="114">
        <v>21695</v>
      </c>
      <c r="J15" s="140">
        <v>22339</v>
      </c>
      <c r="K15" s="114">
        <v>-512</v>
      </c>
      <c r="L15" s="116">
        <v>-2.2919557724159541</v>
      </c>
    </row>
    <row r="16" spans="1:17" s="110" customFormat="1" ht="15" customHeight="1" x14ac:dyDescent="0.2">
      <c r="A16" s="120"/>
      <c r="B16" s="119"/>
      <c r="C16" s="258" t="s">
        <v>107</v>
      </c>
      <c r="E16" s="113">
        <v>43.926938293171659</v>
      </c>
      <c r="F16" s="115">
        <v>17099</v>
      </c>
      <c r="G16" s="114">
        <v>17921</v>
      </c>
      <c r="H16" s="114">
        <v>18031</v>
      </c>
      <c r="I16" s="114">
        <v>16536</v>
      </c>
      <c r="J16" s="140">
        <v>17206</v>
      </c>
      <c r="K16" s="114">
        <v>-107</v>
      </c>
      <c r="L16" s="116">
        <v>-0.6218760897361385</v>
      </c>
    </row>
    <row r="17" spans="1:12" s="110" customFormat="1" ht="15" customHeight="1" x14ac:dyDescent="0.2">
      <c r="A17" s="120"/>
      <c r="B17" s="121" t="s">
        <v>109</v>
      </c>
      <c r="C17" s="258"/>
      <c r="E17" s="113">
        <v>66.454144564453244</v>
      </c>
      <c r="F17" s="115">
        <v>259952</v>
      </c>
      <c r="G17" s="114">
        <v>260929</v>
      </c>
      <c r="H17" s="114">
        <v>263132</v>
      </c>
      <c r="I17" s="114">
        <v>263303</v>
      </c>
      <c r="J17" s="140">
        <v>263919</v>
      </c>
      <c r="K17" s="114">
        <v>-3967</v>
      </c>
      <c r="L17" s="116">
        <v>-1.5031126974564166</v>
      </c>
    </row>
    <row r="18" spans="1:12" s="110" customFormat="1" ht="15" customHeight="1" x14ac:dyDescent="0.2">
      <c r="A18" s="120"/>
      <c r="B18" s="119"/>
      <c r="C18" s="258" t="s">
        <v>106</v>
      </c>
      <c r="E18" s="113">
        <v>53.857635255739524</v>
      </c>
      <c r="F18" s="115">
        <v>140004</v>
      </c>
      <c r="G18" s="114">
        <v>140625</v>
      </c>
      <c r="H18" s="114">
        <v>142534</v>
      </c>
      <c r="I18" s="114">
        <v>143359</v>
      </c>
      <c r="J18" s="140">
        <v>143278</v>
      </c>
      <c r="K18" s="114">
        <v>-3274</v>
      </c>
      <c r="L18" s="116">
        <v>-2.2850681891148676</v>
      </c>
    </row>
    <row r="19" spans="1:12" s="110" customFormat="1" ht="15" customHeight="1" x14ac:dyDescent="0.2">
      <c r="A19" s="120"/>
      <c r="B19" s="119"/>
      <c r="C19" s="258" t="s">
        <v>107</v>
      </c>
      <c r="E19" s="113">
        <v>46.142364744260476</v>
      </c>
      <c r="F19" s="115">
        <v>119948</v>
      </c>
      <c r="G19" s="114">
        <v>120304</v>
      </c>
      <c r="H19" s="114">
        <v>120598</v>
      </c>
      <c r="I19" s="114">
        <v>119944</v>
      </c>
      <c r="J19" s="140">
        <v>120641</v>
      </c>
      <c r="K19" s="114">
        <v>-693</v>
      </c>
      <c r="L19" s="116">
        <v>-0.57443157798758304</v>
      </c>
    </row>
    <row r="20" spans="1:12" s="110" customFormat="1" ht="15" customHeight="1" x14ac:dyDescent="0.2">
      <c r="A20" s="120"/>
      <c r="B20" s="121" t="s">
        <v>110</v>
      </c>
      <c r="C20" s="258"/>
      <c r="E20" s="113">
        <v>22.314309452291173</v>
      </c>
      <c r="F20" s="115">
        <v>87288</v>
      </c>
      <c r="G20" s="114">
        <v>86718</v>
      </c>
      <c r="H20" s="114">
        <v>86129</v>
      </c>
      <c r="I20" s="114">
        <v>85057</v>
      </c>
      <c r="J20" s="140">
        <v>83962</v>
      </c>
      <c r="K20" s="114">
        <v>3326</v>
      </c>
      <c r="L20" s="116">
        <v>3.9613158333531837</v>
      </c>
    </row>
    <row r="21" spans="1:12" s="110" customFormat="1" ht="15" customHeight="1" x14ac:dyDescent="0.2">
      <c r="A21" s="120"/>
      <c r="B21" s="119"/>
      <c r="C21" s="258" t="s">
        <v>106</v>
      </c>
      <c r="E21" s="113">
        <v>52.256896709742463</v>
      </c>
      <c r="F21" s="115">
        <v>45614</v>
      </c>
      <c r="G21" s="114">
        <v>45460</v>
      </c>
      <c r="H21" s="114">
        <v>45444</v>
      </c>
      <c r="I21" s="114">
        <v>45177</v>
      </c>
      <c r="J21" s="140">
        <v>44439</v>
      </c>
      <c r="K21" s="114">
        <v>1175</v>
      </c>
      <c r="L21" s="116">
        <v>2.6440738990526338</v>
      </c>
    </row>
    <row r="22" spans="1:12" s="110" customFormat="1" ht="15" customHeight="1" x14ac:dyDescent="0.2">
      <c r="A22" s="120"/>
      <c r="B22" s="119"/>
      <c r="C22" s="258" t="s">
        <v>107</v>
      </c>
      <c r="E22" s="113">
        <v>47.743103290257537</v>
      </c>
      <c r="F22" s="115">
        <v>41674</v>
      </c>
      <c r="G22" s="114">
        <v>41258</v>
      </c>
      <c r="H22" s="114">
        <v>40685</v>
      </c>
      <c r="I22" s="114">
        <v>39880</v>
      </c>
      <c r="J22" s="140">
        <v>39523</v>
      </c>
      <c r="K22" s="114">
        <v>2151</v>
      </c>
      <c r="L22" s="116">
        <v>5.4424006274827317</v>
      </c>
    </row>
    <row r="23" spans="1:12" s="110" customFormat="1" ht="15" customHeight="1" x14ac:dyDescent="0.2">
      <c r="A23" s="120"/>
      <c r="B23" s="121" t="s">
        <v>111</v>
      </c>
      <c r="C23" s="258"/>
      <c r="E23" s="113">
        <v>1.2805010545152424</v>
      </c>
      <c r="F23" s="115">
        <v>5009</v>
      </c>
      <c r="G23" s="114">
        <v>5062</v>
      </c>
      <c r="H23" s="114">
        <v>4941</v>
      </c>
      <c r="I23" s="114">
        <v>4777</v>
      </c>
      <c r="J23" s="140">
        <v>4540</v>
      </c>
      <c r="K23" s="114">
        <v>469</v>
      </c>
      <c r="L23" s="116">
        <v>10.330396475770925</v>
      </c>
    </row>
    <row r="24" spans="1:12" s="110" customFormat="1" ht="15" customHeight="1" x14ac:dyDescent="0.2">
      <c r="A24" s="120"/>
      <c r="B24" s="119"/>
      <c r="C24" s="258" t="s">
        <v>106</v>
      </c>
      <c r="E24" s="113">
        <v>61.569175484128571</v>
      </c>
      <c r="F24" s="115">
        <v>3084</v>
      </c>
      <c r="G24" s="114">
        <v>3117</v>
      </c>
      <c r="H24" s="114">
        <v>3083</v>
      </c>
      <c r="I24" s="114">
        <v>3004</v>
      </c>
      <c r="J24" s="140">
        <v>2874</v>
      </c>
      <c r="K24" s="114">
        <v>210</v>
      </c>
      <c r="L24" s="116">
        <v>7.3068893528183718</v>
      </c>
    </row>
    <row r="25" spans="1:12" s="110" customFormat="1" ht="15" customHeight="1" x14ac:dyDescent="0.2">
      <c r="A25" s="120"/>
      <c r="B25" s="119"/>
      <c r="C25" s="258" t="s">
        <v>107</v>
      </c>
      <c r="E25" s="113">
        <v>38.430824515871429</v>
      </c>
      <c r="F25" s="115">
        <v>1925</v>
      </c>
      <c r="G25" s="114">
        <v>1945</v>
      </c>
      <c r="H25" s="114">
        <v>1858</v>
      </c>
      <c r="I25" s="114">
        <v>1773</v>
      </c>
      <c r="J25" s="140">
        <v>1666</v>
      </c>
      <c r="K25" s="114">
        <v>259</v>
      </c>
      <c r="L25" s="116">
        <v>15.546218487394958</v>
      </c>
    </row>
    <row r="26" spans="1:12" s="110" customFormat="1" ht="15" customHeight="1" x14ac:dyDescent="0.2">
      <c r="A26" s="120"/>
      <c r="C26" s="121" t="s">
        <v>187</v>
      </c>
      <c r="D26" s="110" t="s">
        <v>188</v>
      </c>
      <c r="E26" s="113">
        <v>0.36965552502077076</v>
      </c>
      <c r="F26" s="115">
        <v>1446</v>
      </c>
      <c r="G26" s="114">
        <v>1452</v>
      </c>
      <c r="H26" s="114">
        <v>1507</v>
      </c>
      <c r="I26" s="114">
        <v>1358</v>
      </c>
      <c r="J26" s="140">
        <v>1262</v>
      </c>
      <c r="K26" s="114">
        <v>184</v>
      </c>
      <c r="L26" s="116">
        <v>14.580031695721077</v>
      </c>
    </row>
    <row r="27" spans="1:12" s="110" customFormat="1" ht="15" customHeight="1" x14ac:dyDescent="0.2">
      <c r="A27" s="120"/>
      <c r="B27" s="119"/>
      <c r="D27" s="259" t="s">
        <v>106</v>
      </c>
      <c r="E27" s="113">
        <v>52.005532503457815</v>
      </c>
      <c r="F27" s="115">
        <v>752</v>
      </c>
      <c r="G27" s="114">
        <v>746</v>
      </c>
      <c r="H27" s="114">
        <v>789</v>
      </c>
      <c r="I27" s="114">
        <v>696</v>
      </c>
      <c r="J27" s="140">
        <v>666</v>
      </c>
      <c r="K27" s="114">
        <v>86</v>
      </c>
      <c r="L27" s="116">
        <v>12.912912912912914</v>
      </c>
    </row>
    <row r="28" spans="1:12" s="110" customFormat="1" ht="15" customHeight="1" x14ac:dyDescent="0.2">
      <c r="A28" s="120"/>
      <c r="B28" s="119"/>
      <c r="D28" s="259" t="s">
        <v>107</v>
      </c>
      <c r="E28" s="113">
        <v>47.994467496542185</v>
      </c>
      <c r="F28" s="115">
        <v>694</v>
      </c>
      <c r="G28" s="114">
        <v>706</v>
      </c>
      <c r="H28" s="114">
        <v>718</v>
      </c>
      <c r="I28" s="114">
        <v>662</v>
      </c>
      <c r="J28" s="140">
        <v>596</v>
      </c>
      <c r="K28" s="114">
        <v>98</v>
      </c>
      <c r="L28" s="116">
        <v>16.44295302013423</v>
      </c>
    </row>
    <row r="29" spans="1:12" s="110" customFormat="1" ht="24.95" customHeight="1" x14ac:dyDescent="0.2">
      <c r="A29" s="606" t="s">
        <v>189</v>
      </c>
      <c r="B29" s="607"/>
      <c r="C29" s="607"/>
      <c r="D29" s="608"/>
      <c r="E29" s="113">
        <v>87.212117338786982</v>
      </c>
      <c r="F29" s="115">
        <v>341152</v>
      </c>
      <c r="G29" s="114">
        <v>343674</v>
      </c>
      <c r="H29" s="114">
        <v>345324</v>
      </c>
      <c r="I29" s="114">
        <v>341152</v>
      </c>
      <c r="J29" s="140">
        <v>342561</v>
      </c>
      <c r="K29" s="114">
        <v>-1409</v>
      </c>
      <c r="L29" s="116">
        <v>-0.41131360546004947</v>
      </c>
    </row>
    <row r="30" spans="1:12" s="110" customFormat="1" ht="15" customHeight="1" x14ac:dyDescent="0.2">
      <c r="A30" s="120"/>
      <c r="B30" s="119"/>
      <c r="C30" s="258" t="s">
        <v>106</v>
      </c>
      <c r="E30" s="113">
        <v>52.310407091267237</v>
      </c>
      <c r="F30" s="115">
        <v>178458</v>
      </c>
      <c r="G30" s="114">
        <v>180051</v>
      </c>
      <c r="H30" s="114">
        <v>181665</v>
      </c>
      <c r="I30" s="114">
        <v>180206</v>
      </c>
      <c r="J30" s="140">
        <v>180518</v>
      </c>
      <c r="K30" s="114">
        <v>-2060</v>
      </c>
      <c r="L30" s="116">
        <v>-1.1411604382942422</v>
      </c>
    </row>
    <row r="31" spans="1:12" s="110" customFormat="1" ht="15" customHeight="1" x14ac:dyDescent="0.2">
      <c r="A31" s="120"/>
      <c r="B31" s="119"/>
      <c r="C31" s="258" t="s">
        <v>107</v>
      </c>
      <c r="E31" s="113">
        <v>47.689592908732763</v>
      </c>
      <c r="F31" s="115">
        <v>162694</v>
      </c>
      <c r="G31" s="114">
        <v>163623</v>
      </c>
      <c r="H31" s="114">
        <v>163659</v>
      </c>
      <c r="I31" s="114">
        <v>160946</v>
      </c>
      <c r="J31" s="140">
        <v>162043</v>
      </c>
      <c r="K31" s="114">
        <v>651</v>
      </c>
      <c r="L31" s="116">
        <v>0.40174521577605943</v>
      </c>
    </row>
    <row r="32" spans="1:12" s="110" customFormat="1" ht="15" customHeight="1" x14ac:dyDescent="0.2">
      <c r="A32" s="120"/>
      <c r="B32" s="119" t="s">
        <v>117</v>
      </c>
      <c r="C32" s="258"/>
      <c r="E32" s="113">
        <v>12.760273534862913</v>
      </c>
      <c r="F32" s="115">
        <v>49915</v>
      </c>
      <c r="G32" s="114">
        <v>49752</v>
      </c>
      <c r="H32" s="114">
        <v>50555</v>
      </c>
      <c r="I32" s="114">
        <v>50103</v>
      </c>
      <c r="J32" s="140">
        <v>49294</v>
      </c>
      <c r="K32" s="114">
        <v>621</v>
      </c>
      <c r="L32" s="116">
        <v>1.2597882095183999</v>
      </c>
    </row>
    <row r="33" spans="1:12" s="110" customFormat="1" ht="15" customHeight="1" x14ac:dyDescent="0.2">
      <c r="A33" s="120"/>
      <c r="B33" s="119"/>
      <c r="C33" s="258" t="s">
        <v>106</v>
      </c>
      <c r="E33" s="113">
        <v>64.086947811279174</v>
      </c>
      <c r="F33" s="115">
        <v>31989</v>
      </c>
      <c r="G33" s="114">
        <v>31973</v>
      </c>
      <c r="H33" s="114">
        <v>33070</v>
      </c>
      <c r="I33" s="114">
        <v>32948</v>
      </c>
      <c r="J33" s="140">
        <v>32333</v>
      </c>
      <c r="K33" s="114">
        <v>-344</v>
      </c>
      <c r="L33" s="116">
        <v>-1.0639284941081866</v>
      </c>
    </row>
    <row r="34" spans="1:12" s="110" customFormat="1" ht="15" customHeight="1" x14ac:dyDescent="0.2">
      <c r="A34" s="120"/>
      <c r="B34" s="119"/>
      <c r="C34" s="258" t="s">
        <v>107</v>
      </c>
      <c r="E34" s="113">
        <v>35.913052188720826</v>
      </c>
      <c r="F34" s="115">
        <v>17926</v>
      </c>
      <c r="G34" s="114">
        <v>17779</v>
      </c>
      <c r="H34" s="114">
        <v>17485</v>
      </c>
      <c r="I34" s="114">
        <v>17155</v>
      </c>
      <c r="J34" s="140">
        <v>16961</v>
      </c>
      <c r="K34" s="114">
        <v>965</v>
      </c>
      <c r="L34" s="116">
        <v>5.6895230234066387</v>
      </c>
    </row>
    <row r="35" spans="1:12" s="110" customFormat="1" ht="24.95" customHeight="1" x14ac:dyDescent="0.2">
      <c r="A35" s="606" t="s">
        <v>190</v>
      </c>
      <c r="B35" s="607"/>
      <c r="C35" s="607"/>
      <c r="D35" s="608"/>
      <c r="E35" s="113">
        <v>72.472934108774851</v>
      </c>
      <c r="F35" s="115">
        <v>283496</v>
      </c>
      <c r="G35" s="114">
        <v>285688</v>
      </c>
      <c r="H35" s="114">
        <v>288623</v>
      </c>
      <c r="I35" s="114">
        <v>284964</v>
      </c>
      <c r="J35" s="140">
        <v>286234</v>
      </c>
      <c r="K35" s="114">
        <v>-2738</v>
      </c>
      <c r="L35" s="116">
        <v>-0.95656001732847951</v>
      </c>
    </row>
    <row r="36" spans="1:12" s="110" customFormat="1" ht="15" customHeight="1" x14ac:dyDescent="0.2">
      <c r="A36" s="120"/>
      <c r="B36" s="119"/>
      <c r="C36" s="258" t="s">
        <v>106</v>
      </c>
      <c r="E36" s="113">
        <v>67.029869909981088</v>
      </c>
      <c r="F36" s="115">
        <v>190027</v>
      </c>
      <c r="G36" s="114">
        <v>191600</v>
      </c>
      <c r="H36" s="114">
        <v>194414</v>
      </c>
      <c r="I36" s="114">
        <v>192971</v>
      </c>
      <c r="J36" s="140">
        <v>193342</v>
      </c>
      <c r="K36" s="114">
        <v>-3315</v>
      </c>
      <c r="L36" s="116">
        <v>-1.7145783120067031</v>
      </c>
    </row>
    <row r="37" spans="1:12" s="110" customFormat="1" ht="15" customHeight="1" x14ac:dyDescent="0.2">
      <c r="A37" s="120"/>
      <c r="B37" s="119"/>
      <c r="C37" s="258" t="s">
        <v>107</v>
      </c>
      <c r="E37" s="113">
        <v>32.970130090018905</v>
      </c>
      <c r="F37" s="115">
        <v>93469</v>
      </c>
      <c r="G37" s="114">
        <v>94088</v>
      </c>
      <c r="H37" s="114">
        <v>94209</v>
      </c>
      <c r="I37" s="114">
        <v>91993</v>
      </c>
      <c r="J37" s="140">
        <v>92892</v>
      </c>
      <c r="K37" s="114">
        <v>577</v>
      </c>
      <c r="L37" s="116">
        <v>0.6211514446884554</v>
      </c>
    </row>
    <row r="38" spans="1:12" s="110" customFormat="1" ht="15" customHeight="1" x14ac:dyDescent="0.2">
      <c r="A38" s="120"/>
      <c r="B38" s="119" t="s">
        <v>182</v>
      </c>
      <c r="C38" s="258"/>
      <c r="E38" s="113">
        <v>27.527065891225156</v>
      </c>
      <c r="F38" s="115">
        <v>107679</v>
      </c>
      <c r="G38" s="114">
        <v>107846</v>
      </c>
      <c r="H38" s="114">
        <v>107362</v>
      </c>
      <c r="I38" s="114">
        <v>106404</v>
      </c>
      <c r="J38" s="140">
        <v>105732</v>
      </c>
      <c r="K38" s="114">
        <v>1947</v>
      </c>
      <c r="L38" s="116">
        <v>1.8414481897627966</v>
      </c>
    </row>
    <row r="39" spans="1:12" s="110" customFormat="1" ht="15" customHeight="1" x14ac:dyDescent="0.2">
      <c r="A39" s="120"/>
      <c r="B39" s="119"/>
      <c r="C39" s="258" t="s">
        <v>106</v>
      </c>
      <c r="E39" s="113">
        <v>19.039924219207087</v>
      </c>
      <c r="F39" s="115">
        <v>20502</v>
      </c>
      <c r="G39" s="114">
        <v>20506</v>
      </c>
      <c r="H39" s="114">
        <v>20399</v>
      </c>
      <c r="I39" s="114">
        <v>20264</v>
      </c>
      <c r="J39" s="140">
        <v>19588</v>
      </c>
      <c r="K39" s="114">
        <v>914</v>
      </c>
      <c r="L39" s="116">
        <v>4.6661221155809676</v>
      </c>
    </row>
    <row r="40" spans="1:12" s="110" customFormat="1" ht="15" customHeight="1" x14ac:dyDescent="0.2">
      <c r="A40" s="120"/>
      <c r="B40" s="119"/>
      <c r="C40" s="258" t="s">
        <v>107</v>
      </c>
      <c r="E40" s="113">
        <v>80.960075780792906</v>
      </c>
      <c r="F40" s="115">
        <v>87177</v>
      </c>
      <c r="G40" s="114">
        <v>87340</v>
      </c>
      <c r="H40" s="114">
        <v>86963</v>
      </c>
      <c r="I40" s="114">
        <v>86140</v>
      </c>
      <c r="J40" s="140">
        <v>86144</v>
      </c>
      <c r="K40" s="114">
        <v>1033</v>
      </c>
      <c r="L40" s="116">
        <v>1.1991549034175335</v>
      </c>
    </row>
    <row r="41" spans="1:12" s="110" customFormat="1" ht="24.75" customHeight="1" x14ac:dyDescent="0.2">
      <c r="A41" s="606" t="s">
        <v>519</v>
      </c>
      <c r="B41" s="607"/>
      <c r="C41" s="607"/>
      <c r="D41" s="608"/>
      <c r="E41" s="113">
        <v>4.7786796190963123</v>
      </c>
      <c r="F41" s="115">
        <v>18693</v>
      </c>
      <c r="G41" s="114">
        <v>20651</v>
      </c>
      <c r="H41" s="114">
        <v>20448</v>
      </c>
      <c r="I41" s="114">
        <v>15957</v>
      </c>
      <c r="J41" s="140">
        <v>18108</v>
      </c>
      <c r="K41" s="114">
        <v>585</v>
      </c>
      <c r="L41" s="116">
        <v>3.2306163021868786</v>
      </c>
    </row>
    <row r="42" spans="1:12" s="110" customFormat="1" ht="15" customHeight="1" x14ac:dyDescent="0.2">
      <c r="A42" s="120"/>
      <c r="B42" s="119"/>
      <c r="C42" s="258" t="s">
        <v>106</v>
      </c>
      <c r="E42" s="113">
        <v>56.422190124645589</v>
      </c>
      <c r="F42" s="115">
        <v>10547</v>
      </c>
      <c r="G42" s="114">
        <v>11849</v>
      </c>
      <c r="H42" s="114">
        <v>11887</v>
      </c>
      <c r="I42" s="114">
        <v>9033</v>
      </c>
      <c r="J42" s="140">
        <v>10160</v>
      </c>
      <c r="K42" s="114">
        <v>387</v>
      </c>
      <c r="L42" s="116">
        <v>3.8090551181102361</v>
      </c>
    </row>
    <row r="43" spans="1:12" s="110" customFormat="1" ht="15" customHeight="1" x14ac:dyDescent="0.2">
      <c r="A43" s="123"/>
      <c r="B43" s="124"/>
      <c r="C43" s="260" t="s">
        <v>107</v>
      </c>
      <c r="D43" s="261"/>
      <c r="E43" s="125">
        <v>43.577809875354411</v>
      </c>
      <c r="F43" s="143">
        <v>8146</v>
      </c>
      <c r="G43" s="144">
        <v>8802</v>
      </c>
      <c r="H43" s="144">
        <v>8561</v>
      </c>
      <c r="I43" s="144">
        <v>6924</v>
      </c>
      <c r="J43" s="145">
        <v>7948</v>
      </c>
      <c r="K43" s="144">
        <v>198</v>
      </c>
      <c r="L43" s="146">
        <v>2.4911927528938098</v>
      </c>
    </row>
    <row r="44" spans="1:12" s="110" customFormat="1" ht="45.75" customHeight="1" x14ac:dyDescent="0.2">
      <c r="A44" s="606" t="s">
        <v>191</v>
      </c>
      <c r="B44" s="607"/>
      <c r="C44" s="607"/>
      <c r="D44" s="608"/>
      <c r="E44" s="113">
        <v>1.1723653096440212</v>
      </c>
      <c r="F44" s="115">
        <v>4586</v>
      </c>
      <c r="G44" s="114">
        <v>4638</v>
      </c>
      <c r="H44" s="114">
        <v>4667</v>
      </c>
      <c r="I44" s="114">
        <v>4438</v>
      </c>
      <c r="J44" s="140">
        <v>4547</v>
      </c>
      <c r="K44" s="114">
        <v>39</v>
      </c>
      <c r="L44" s="116">
        <v>0.85770837915108866</v>
      </c>
    </row>
    <row r="45" spans="1:12" s="110" customFormat="1" ht="15" customHeight="1" x14ac:dyDescent="0.2">
      <c r="A45" s="120"/>
      <c r="B45" s="119"/>
      <c r="C45" s="258" t="s">
        <v>106</v>
      </c>
      <c r="E45" s="113">
        <v>60.924552987352811</v>
      </c>
      <c r="F45" s="115">
        <v>2794</v>
      </c>
      <c r="G45" s="114">
        <v>2829</v>
      </c>
      <c r="H45" s="114">
        <v>2841</v>
      </c>
      <c r="I45" s="114">
        <v>2684</v>
      </c>
      <c r="J45" s="140">
        <v>2751</v>
      </c>
      <c r="K45" s="114">
        <v>43</v>
      </c>
      <c r="L45" s="116">
        <v>1.5630679752817158</v>
      </c>
    </row>
    <row r="46" spans="1:12" s="110" customFormat="1" ht="15" customHeight="1" x14ac:dyDescent="0.2">
      <c r="A46" s="123"/>
      <c r="B46" s="124"/>
      <c r="C46" s="260" t="s">
        <v>107</v>
      </c>
      <c r="D46" s="261"/>
      <c r="E46" s="125">
        <v>39.075447012647189</v>
      </c>
      <c r="F46" s="143">
        <v>1792</v>
      </c>
      <c r="G46" s="144">
        <v>1809</v>
      </c>
      <c r="H46" s="144">
        <v>1826</v>
      </c>
      <c r="I46" s="144">
        <v>1754</v>
      </c>
      <c r="J46" s="145">
        <v>1796</v>
      </c>
      <c r="K46" s="144">
        <v>-4</v>
      </c>
      <c r="L46" s="146">
        <v>-0.22271714922048999</v>
      </c>
    </row>
    <row r="47" spans="1:12" s="110" customFormat="1" ht="39" customHeight="1" x14ac:dyDescent="0.2">
      <c r="A47" s="606" t="s">
        <v>520</v>
      </c>
      <c r="B47" s="610"/>
      <c r="C47" s="610"/>
      <c r="D47" s="611"/>
      <c r="E47" s="113">
        <v>0.28145970473573206</v>
      </c>
      <c r="F47" s="115">
        <v>1101</v>
      </c>
      <c r="G47" s="114">
        <v>1122</v>
      </c>
      <c r="H47" s="114">
        <v>1075</v>
      </c>
      <c r="I47" s="114">
        <v>1075</v>
      </c>
      <c r="J47" s="140">
        <v>1173</v>
      </c>
      <c r="K47" s="114">
        <v>-72</v>
      </c>
      <c r="L47" s="116">
        <v>-6.1381074168797953</v>
      </c>
    </row>
    <row r="48" spans="1:12" s="110" customFormat="1" ht="15" customHeight="1" x14ac:dyDescent="0.2">
      <c r="A48" s="120"/>
      <c r="B48" s="119"/>
      <c r="C48" s="258" t="s">
        <v>106</v>
      </c>
      <c r="E48" s="113">
        <v>37.96548592188919</v>
      </c>
      <c r="F48" s="115">
        <v>418</v>
      </c>
      <c r="G48" s="114">
        <v>420</v>
      </c>
      <c r="H48" s="114">
        <v>425</v>
      </c>
      <c r="I48" s="114">
        <v>412</v>
      </c>
      <c r="J48" s="140">
        <v>463</v>
      </c>
      <c r="K48" s="114">
        <v>-45</v>
      </c>
      <c r="L48" s="116">
        <v>-9.7192224622030245</v>
      </c>
    </row>
    <row r="49" spans="1:12" s="110" customFormat="1" ht="15" customHeight="1" x14ac:dyDescent="0.2">
      <c r="A49" s="123"/>
      <c r="B49" s="124"/>
      <c r="C49" s="260" t="s">
        <v>107</v>
      </c>
      <c r="D49" s="261"/>
      <c r="E49" s="125">
        <v>62.03451407811081</v>
      </c>
      <c r="F49" s="143">
        <v>683</v>
      </c>
      <c r="G49" s="144">
        <v>702</v>
      </c>
      <c r="H49" s="144">
        <v>650</v>
      </c>
      <c r="I49" s="144">
        <v>663</v>
      </c>
      <c r="J49" s="145">
        <v>710</v>
      </c>
      <c r="K49" s="144">
        <v>-27</v>
      </c>
      <c r="L49" s="146">
        <v>-3.8028169014084505</v>
      </c>
    </row>
    <row r="50" spans="1:12" s="110" customFormat="1" ht="24.95" customHeight="1" x14ac:dyDescent="0.2">
      <c r="A50" s="612" t="s">
        <v>192</v>
      </c>
      <c r="B50" s="613"/>
      <c r="C50" s="613"/>
      <c r="D50" s="614"/>
      <c r="E50" s="262">
        <v>14.104428964018661</v>
      </c>
      <c r="F50" s="263">
        <v>55173</v>
      </c>
      <c r="G50" s="264">
        <v>57308</v>
      </c>
      <c r="H50" s="264">
        <v>57829</v>
      </c>
      <c r="I50" s="264">
        <v>54729</v>
      </c>
      <c r="J50" s="265">
        <v>55091</v>
      </c>
      <c r="K50" s="263">
        <v>82</v>
      </c>
      <c r="L50" s="266">
        <v>0.14884463887023289</v>
      </c>
    </row>
    <row r="51" spans="1:12" s="110" customFormat="1" ht="15" customHeight="1" x14ac:dyDescent="0.2">
      <c r="A51" s="120"/>
      <c r="B51" s="119"/>
      <c r="C51" s="258" t="s">
        <v>106</v>
      </c>
      <c r="E51" s="113">
        <v>57.307016112953796</v>
      </c>
      <c r="F51" s="115">
        <v>31618</v>
      </c>
      <c r="G51" s="114">
        <v>32730</v>
      </c>
      <c r="H51" s="114">
        <v>33620</v>
      </c>
      <c r="I51" s="114">
        <v>31888</v>
      </c>
      <c r="J51" s="140">
        <v>31790</v>
      </c>
      <c r="K51" s="114">
        <v>-172</v>
      </c>
      <c r="L51" s="116">
        <v>-0.54105064485687326</v>
      </c>
    </row>
    <row r="52" spans="1:12" s="110" customFormat="1" ht="15" customHeight="1" x14ac:dyDescent="0.2">
      <c r="A52" s="120"/>
      <c r="B52" s="119"/>
      <c r="C52" s="258" t="s">
        <v>107</v>
      </c>
      <c r="E52" s="113">
        <v>42.692983887046204</v>
      </c>
      <c r="F52" s="115">
        <v>23555</v>
      </c>
      <c r="G52" s="114">
        <v>24578</v>
      </c>
      <c r="H52" s="114">
        <v>24209</v>
      </c>
      <c r="I52" s="114">
        <v>22841</v>
      </c>
      <c r="J52" s="140">
        <v>23301</v>
      </c>
      <c r="K52" s="114">
        <v>254</v>
      </c>
      <c r="L52" s="116">
        <v>1.09008197073087</v>
      </c>
    </row>
    <row r="53" spans="1:12" s="110" customFormat="1" ht="15" customHeight="1" x14ac:dyDescent="0.2">
      <c r="A53" s="120"/>
      <c r="B53" s="119"/>
      <c r="C53" s="258" t="s">
        <v>187</v>
      </c>
      <c r="D53" s="110" t="s">
        <v>193</v>
      </c>
      <c r="E53" s="113">
        <v>23.79787214760843</v>
      </c>
      <c r="F53" s="115">
        <v>13130</v>
      </c>
      <c r="G53" s="114">
        <v>15090</v>
      </c>
      <c r="H53" s="114">
        <v>14993</v>
      </c>
      <c r="I53" s="114">
        <v>11566</v>
      </c>
      <c r="J53" s="140">
        <v>12582</v>
      </c>
      <c r="K53" s="114">
        <v>548</v>
      </c>
      <c r="L53" s="116">
        <v>4.3554283897631541</v>
      </c>
    </row>
    <row r="54" spans="1:12" s="110" customFormat="1" ht="15" customHeight="1" x14ac:dyDescent="0.2">
      <c r="A54" s="120"/>
      <c r="B54" s="119"/>
      <c r="D54" s="267" t="s">
        <v>194</v>
      </c>
      <c r="E54" s="113">
        <v>58.301599390708304</v>
      </c>
      <c r="F54" s="115">
        <v>7655</v>
      </c>
      <c r="G54" s="114">
        <v>8758</v>
      </c>
      <c r="H54" s="114">
        <v>9043</v>
      </c>
      <c r="I54" s="114">
        <v>6898</v>
      </c>
      <c r="J54" s="140">
        <v>7411</v>
      </c>
      <c r="K54" s="114">
        <v>244</v>
      </c>
      <c r="L54" s="116">
        <v>3.292403184455539</v>
      </c>
    </row>
    <row r="55" spans="1:12" s="110" customFormat="1" ht="15" customHeight="1" x14ac:dyDescent="0.2">
      <c r="A55" s="120"/>
      <c r="B55" s="119"/>
      <c r="D55" s="267" t="s">
        <v>195</v>
      </c>
      <c r="E55" s="113">
        <v>41.698400609291696</v>
      </c>
      <c r="F55" s="115">
        <v>5475</v>
      </c>
      <c r="G55" s="114">
        <v>6332</v>
      </c>
      <c r="H55" s="114">
        <v>5950</v>
      </c>
      <c r="I55" s="114">
        <v>4668</v>
      </c>
      <c r="J55" s="140">
        <v>5171</v>
      </c>
      <c r="K55" s="114">
        <v>304</v>
      </c>
      <c r="L55" s="116">
        <v>5.8789402436666025</v>
      </c>
    </row>
    <row r="56" spans="1:12" s="110" customFormat="1" ht="15" customHeight="1" x14ac:dyDescent="0.2">
      <c r="A56" s="120"/>
      <c r="B56" s="119" t="s">
        <v>196</v>
      </c>
      <c r="C56" s="258"/>
      <c r="E56" s="113">
        <v>65.316801942864444</v>
      </c>
      <c r="F56" s="115">
        <v>255503</v>
      </c>
      <c r="G56" s="114">
        <v>255764</v>
      </c>
      <c r="H56" s="114">
        <v>257636</v>
      </c>
      <c r="I56" s="114">
        <v>256870</v>
      </c>
      <c r="J56" s="140">
        <v>257621</v>
      </c>
      <c r="K56" s="114">
        <v>-2118</v>
      </c>
      <c r="L56" s="116">
        <v>-0.82213794682886876</v>
      </c>
    </row>
    <row r="57" spans="1:12" s="110" customFormat="1" ht="15" customHeight="1" x14ac:dyDescent="0.2">
      <c r="A57" s="120"/>
      <c r="B57" s="119"/>
      <c r="C57" s="258" t="s">
        <v>106</v>
      </c>
      <c r="E57" s="113">
        <v>52.840475454299948</v>
      </c>
      <c r="F57" s="115">
        <v>135009</v>
      </c>
      <c r="G57" s="114">
        <v>135435</v>
      </c>
      <c r="H57" s="114">
        <v>136900</v>
      </c>
      <c r="I57" s="114">
        <v>137273</v>
      </c>
      <c r="J57" s="140">
        <v>137435</v>
      </c>
      <c r="K57" s="114">
        <v>-2426</v>
      </c>
      <c r="L57" s="116">
        <v>-1.7651980936442682</v>
      </c>
    </row>
    <row r="58" spans="1:12" s="110" customFormat="1" ht="15" customHeight="1" x14ac:dyDescent="0.2">
      <c r="A58" s="120"/>
      <c r="B58" s="119"/>
      <c r="C58" s="258" t="s">
        <v>107</v>
      </c>
      <c r="E58" s="113">
        <v>47.159524545700052</v>
      </c>
      <c r="F58" s="115">
        <v>120494</v>
      </c>
      <c r="G58" s="114">
        <v>120329</v>
      </c>
      <c r="H58" s="114">
        <v>120736</v>
      </c>
      <c r="I58" s="114">
        <v>119597</v>
      </c>
      <c r="J58" s="140">
        <v>120186</v>
      </c>
      <c r="K58" s="114">
        <v>308</v>
      </c>
      <c r="L58" s="116">
        <v>0.2562694490206846</v>
      </c>
    </row>
    <row r="59" spans="1:12" s="110" customFormat="1" ht="15" customHeight="1" x14ac:dyDescent="0.2">
      <c r="A59" s="120"/>
      <c r="B59" s="119"/>
      <c r="C59" s="258" t="s">
        <v>105</v>
      </c>
      <c r="D59" s="110" t="s">
        <v>197</v>
      </c>
      <c r="E59" s="113">
        <v>91.893637256705404</v>
      </c>
      <c r="F59" s="115">
        <v>234791</v>
      </c>
      <c r="G59" s="114">
        <v>234959</v>
      </c>
      <c r="H59" s="114">
        <v>236701</v>
      </c>
      <c r="I59" s="114">
        <v>235893</v>
      </c>
      <c r="J59" s="140">
        <v>236615</v>
      </c>
      <c r="K59" s="114">
        <v>-1824</v>
      </c>
      <c r="L59" s="116">
        <v>-0.77087251442216254</v>
      </c>
    </row>
    <row r="60" spans="1:12" s="110" customFormat="1" ht="15" customHeight="1" x14ac:dyDescent="0.2">
      <c r="A60" s="120"/>
      <c r="B60" s="119"/>
      <c r="C60" s="258"/>
      <c r="D60" s="267" t="s">
        <v>198</v>
      </c>
      <c r="E60" s="113">
        <v>50.668892759943951</v>
      </c>
      <c r="F60" s="115">
        <v>118966</v>
      </c>
      <c r="G60" s="114">
        <v>119282</v>
      </c>
      <c r="H60" s="114">
        <v>120611</v>
      </c>
      <c r="I60" s="114">
        <v>120876</v>
      </c>
      <c r="J60" s="140">
        <v>120985</v>
      </c>
      <c r="K60" s="114">
        <v>-2019</v>
      </c>
      <c r="L60" s="116">
        <v>-1.6688019175930902</v>
      </c>
    </row>
    <row r="61" spans="1:12" s="110" customFormat="1" ht="15" customHeight="1" x14ac:dyDescent="0.2">
      <c r="A61" s="120"/>
      <c r="B61" s="119"/>
      <c r="C61" s="258"/>
      <c r="D61" s="267" t="s">
        <v>199</v>
      </c>
      <c r="E61" s="113">
        <v>49.331107240056049</v>
      </c>
      <c r="F61" s="115">
        <v>115825</v>
      </c>
      <c r="G61" s="114">
        <v>115677</v>
      </c>
      <c r="H61" s="114">
        <v>116090</v>
      </c>
      <c r="I61" s="114">
        <v>115017</v>
      </c>
      <c r="J61" s="140">
        <v>115630</v>
      </c>
      <c r="K61" s="114">
        <v>195</v>
      </c>
      <c r="L61" s="116">
        <v>0.16864135604946814</v>
      </c>
    </row>
    <row r="62" spans="1:12" s="110" customFormat="1" ht="15" customHeight="1" x14ac:dyDescent="0.2">
      <c r="A62" s="120"/>
      <c r="B62" s="119"/>
      <c r="C62" s="258"/>
      <c r="D62" s="258" t="s">
        <v>200</v>
      </c>
      <c r="E62" s="113">
        <v>8.1063627432945999</v>
      </c>
      <c r="F62" s="115">
        <v>20712</v>
      </c>
      <c r="G62" s="114">
        <v>20805</v>
      </c>
      <c r="H62" s="114">
        <v>20935</v>
      </c>
      <c r="I62" s="114">
        <v>20977</v>
      </c>
      <c r="J62" s="140">
        <v>21006</v>
      </c>
      <c r="K62" s="114">
        <v>-294</v>
      </c>
      <c r="L62" s="116">
        <v>-1.3996001142530705</v>
      </c>
    </row>
    <row r="63" spans="1:12" s="110" customFormat="1" ht="15" customHeight="1" x14ac:dyDescent="0.2">
      <c r="A63" s="120"/>
      <c r="B63" s="119"/>
      <c r="C63" s="258"/>
      <c r="D63" s="267" t="s">
        <v>198</v>
      </c>
      <c r="E63" s="113">
        <v>77.457512553109311</v>
      </c>
      <c r="F63" s="115">
        <v>16043</v>
      </c>
      <c r="G63" s="114">
        <v>16153</v>
      </c>
      <c r="H63" s="114">
        <v>16289</v>
      </c>
      <c r="I63" s="114">
        <v>16397</v>
      </c>
      <c r="J63" s="140">
        <v>16450</v>
      </c>
      <c r="K63" s="114">
        <v>-407</v>
      </c>
      <c r="L63" s="116">
        <v>-2.474164133738602</v>
      </c>
    </row>
    <row r="64" spans="1:12" s="110" customFormat="1" ht="15" customHeight="1" x14ac:dyDescent="0.2">
      <c r="A64" s="120"/>
      <c r="B64" s="119"/>
      <c r="C64" s="258"/>
      <c r="D64" s="267" t="s">
        <v>199</v>
      </c>
      <c r="E64" s="113">
        <v>22.542487446890693</v>
      </c>
      <c r="F64" s="115">
        <v>4669</v>
      </c>
      <c r="G64" s="114">
        <v>4652</v>
      </c>
      <c r="H64" s="114">
        <v>4646</v>
      </c>
      <c r="I64" s="114">
        <v>4580</v>
      </c>
      <c r="J64" s="140">
        <v>4556</v>
      </c>
      <c r="K64" s="114">
        <v>113</v>
      </c>
      <c r="L64" s="116">
        <v>2.4802458296751535</v>
      </c>
    </row>
    <row r="65" spans="1:12" s="110" customFormat="1" ht="15" customHeight="1" x14ac:dyDescent="0.2">
      <c r="A65" s="120"/>
      <c r="B65" s="119" t="s">
        <v>201</v>
      </c>
      <c r="C65" s="258"/>
      <c r="E65" s="113">
        <v>12.548859206237617</v>
      </c>
      <c r="F65" s="115">
        <v>49088</v>
      </c>
      <c r="G65" s="114">
        <v>48873</v>
      </c>
      <c r="H65" s="114">
        <v>48413</v>
      </c>
      <c r="I65" s="114">
        <v>47845</v>
      </c>
      <c r="J65" s="140">
        <v>47198</v>
      </c>
      <c r="K65" s="114">
        <v>1890</v>
      </c>
      <c r="L65" s="116">
        <v>4.0044069663968811</v>
      </c>
    </row>
    <row r="66" spans="1:12" s="110" customFormat="1" ht="15" customHeight="1" x14ac:dyDescent="0.2">
      <c r="A66" s="120"/>
      <c r="B66" s="119"/>
      <c r="C66" s="258" t="s">
        <v>106</v>
      </c>
      <c r="E66" s="113">
        <v>54.821952411994786</v>
      </c>
      <c r="F66" s="115">
        <v>26911</v>
      </c>
      <c r="G66" s="114">
        <v>26858</v>
      </c>
      <c r="H66" s="114">
        <v>26607</v>
      </c>
      <c r="I66" s="114">
        <v>26421</v>
      </c>
      <c r="J66" s="140">
        <v>26103</v>
      </c>
      <c r="K66" s="114">
        <v>808</v>
      </c>
      <c r="L66" s="116">
        <v>3.0954296441022104</v>
      </c>
    </row>
    <row r="67" spans="1:12" s="110" customFormat="1" ht="15" customHeight="1" x14ac:dyDescent="0.2">
      <c r="A67" s="120"/>
      <c r="B67" s="119"/>
      <c r="C67" s="258" t="s">
        <v>107</v>
      </c>
      <c r="E67" s="113">
        <v>45.178047588005214</v>
      </c>
      <c r="F67" s="115">
        <v>22177</v>
      </c>
      <c r="G67" s="114">
        <v>22015</v>
      </c>
      <c r="H67" s="114">
        <v>21806</v>
      </c>
      <c r="I67" s="114">
        <v>21424</v>
      </c>
      <c r="J67" s="140">
        <v>21095</v>
      </c>
      <c r="K67" s="114">
        <v>1082</v>
      </c>
      <c r="L67" s="116">
        <v>5.1291775302204314</v>
      </c>
    </row>
    <row r="68" spans="1:12" s="110" customFormat="1" ht="15" customHeight="1" x14ac:dyDescent="0.2">
      <c r="A68" s="120"/>
      <c r="B68" s="119"/>
      <c r="C68" s="258" t="s">
        <v>105</v>
      </c>
      <c r="D68" s="110" t="s">
        <v>202</v>
      </c>
      <c r="E68" s="113">
        <v>17.898468057366362</v>
      </c>
      <c r="F68" s="115">
        <v>8786</v>
      </c>
      <c r="G68" s="114">
        <v>8672</v>
      </c>
      <c r="H68" s="114">
        <v>8434</v>
      </c>
      <c r="I68" s="114">
        <v>8121</v>
      </c>
      <c r="J68" s="140">
        <v>7782</v>
      </c>
      <c r="K68" s="114">
        <v>1004</v>
      </c>
      <c r="L68" s="116">
        <v>12.901567720380365</v>
      </c>
    </row>
    <row r="69" spans="1:12" s="110" customFormat="1" ht="15" customHeight="1" x14ac:dyDescent="0.2">
      <c r="A69" s="120"/>
      <c r="B69" s="119"/>
      <c r="C69" s="258"/>
      <c r="D69" s="267" t="s">
        <v>198</v>
      </c>
      <c r="E69" s="113">
        <v>53.915319826997496</v>
      </c>
      <c r="F69" s="115">
        <v>4737</v>
      </c>
      <c r="G69" s="114">
        <v>4675</v>
      </c>
      <c r="H69" s="114">
        <v>4548</v>
      </c>
      <c r="I69" s="114">
        <v>4390</v>
      </c>
      <c r="J69" s="140">
        <v>4228</v>
      </c>
      <c r="K69" s="114">
        <v>509</v>
      </c>
      <c r="L69" s="116">
        <v>12.038789025543993</v>
      </c>
    </row>
    <row r="70" spans="1:12" s="110" customFormat="1" ht="15" customHeight="1" x14ac:dyDescent="0.2">
      <c r="A70" s="120"/>
      <c r="B70" s="119"/>
      <c r="C70" s="258"/>
      <c r="D70" s="267" t="s">
        <v>199</v>
      </c>
      <c r="E70" s="113">
        <v>46.084680173002504</v>
      </c>
      <c r="F70" s="115">
        <v>4049</v>
      </c>
      <c r="G70" s="114">
        <v>3997</v>
      </c>
      <c r="H70" s="114">
        <v>3886</v>
      </c>
      <c r="I70" s="114">
        <v>3731</v>
      </c>
      <c r="J70" s="140">
        <v>3554</v>
      </c>
      <c r="K70" s="114">
        <v>495</v>
      </c>
      <c r="L70" s="116">
        <v>13.927968486212718</v>
      </c>
    </row>
    <row r="71" spans="1:12" s="110" customFormat="1" ht="15" customHeight="1" x14ac:dyDescent="0.2">
      <c r="A71" s="120"/>
      <c r="B71" s="119"/>
      <c r="C71" s="258"/>
      <c r="D71" s="110" t="s">
        <v>203</v>
      </c>
      <c r="E71" s="113">
        <v>75.095746414602345</v>
      </c>
      <c r="F71" s="115">
        <v>36863</v>
      </c>
      <c r="G71" s="114">
        <v>36762</v>
      </c>
      <c r="H71" s="114">
        <v>36599</v>
      </c>
      <c r="I71" s="114">
        <v>36404</v>
      </c>
      <c r="J71" s="140">
        <v>36119</v>
      </c>
      <c r="K71" s="114">
        <v>744</v>
      </c>
      <c r="L71" s="116">
        <v>2.059857692627149</v>
      </c>
    </row>
    <row r="72" spans="1:12" s="110" customFormat="1" ht="15" customHeight="1" x14ac:dyDescent="0.2">
      <c r="A72" s="120"/>
      <c r="B72" s="119"/>
      <c r="C72" s="258"/>
      <c r="D72" s="267" t="s">
        <v>198</v>
      </c>
      <c r="E72" s="113">
        <v>54.688983533624501</v>
      </c>
      <c r="F72" s="115">
        <v>20160</v>
      </c>
      <c r="G72" s="114">
        <v>20167</v>
      </c>
      <c r="H72" s="114">
        <v>20072</v>
      </c>
      <c r="I72" s="114">
        <v>20074</v>
      </c>
      <c r="J72" s="140">
        <v>19935</v>
      </c>
      <c r="K72" s="114">
        <v>225</v>
      </c>
      <c r="L72" s="116">
        <v>1.1286681715575622</v>
      </c>
    </row>
    <row r="73" spans="1:12" s="110" customFormat="1" ht="15" customHeight="1" x14ac:dyDescent="0.2">
      <c r="A73" s="120"/>
      <c r="B73" s="119"/>
      <c r="C73" s="258"/>
      <c r="D73" s="267" t="s">
        <v>199</v>
      </c>
      <c r="E73" s="113">
        <v>45.311016466375499</v>
      </c>
      <c r="F73" s="115">
        <v>16703</v>
      </c>
      <c r="G73" s="114">
        <v>16595</v>
      </c>
      <c r="H73" s="114">
        <v>16527</v>
      </c>
      <c r="I73" s="114">
        <v>16330</v>
      </c>
      <c r="J73" s="140">
        <v>16184</v>
      </c>
      <c r="K73" s="114">
        <v>519</v>
      </c>
      <c r="L73" s="116">
        <v>3.2068709836875926</v>
      </c>
    </row>
    <row r="74" spans="1:12" s="110" customFormat="1" ht="15" customHeight="1" x14ac:dyDescent="0.2">
      <c r="A74" s="120"/>
      <c r="B74" s="119"/>
      <c r="C74" s="258"/>
      <c r="D74" s="110" t="s">
        <v>204</v>
      </c>
      <c r="E74" s="113">
        <v>7.0057855280312911</v>
      </c>
      <c r="F74" s="115">
        <v>3439</v>
      </c>
      <c r="G74" s="114">
        <v>3439</v>
      </c>
      <c r="H74" s="114">
        <v>3380</v>
      </c>
      <c r="I74" s="114">
        <v>3320</v>
      </c>
      <c r="J74" s="140">
        <v>3297</v>
      </c>
      <c r="K74" s="114">
        <v>142</v>
      </c>
      <c r="L74" s="116">
        <v>4.3069457082195939</v>
      </c>
    </row>
    <row r="75" spans="1:12" s="110" customFormat="1" ht="15" customHeight="1" x14ac:dyDescent="0.2">
      <c r="A75" s="120"/>
      <c r="B75" s="119"/>
      <c r="C75" s="258"/>
      <c r="D75" s="267" t="s">
        <v>198</v>
      </c>
      <c r="E75" s="113">
        <v>58.563535911602209</v>
      </c>
      <c r="F75" s="115">
        <v>2014</v>
      </c>
      <c r="G75" s="114">
        <v>2016</v>
      </c>
      <c r="H75" s="114">
        <v>1987</v>
      </c>
      <c r="I75" s="114">
        <v>1957</v>
      </c>
      <c r="J75" s="140">
        <v>1940</v>
      </c>
      <c r="K75" s="114">
        <v>74</v>
      </c>
      <c r="L75" s="116">
        <v>3.8144329896907219</v>
      </c>
    </row>
    <row r="76" spans="1:12" s="110" customFormat="1" ht="15" customHeight="1" x14ac:dyDescent="0.2">
      <c r="A76" s="120"/>
      <c r="B76" s="119"/>
      <c r="C76" s="258"/>
      <c r="D76" s="267" t="s">
        <v>199</v>
      </c>
      <c r="E76" s="113">
        <v>41.436464088397791</v>
      </c>
      <c r="F76" s="115">
        <v>1425</v>
      </c>
      <c r="G76" s="114">
        <v>1423</v>
      </c>
      <c r="H76" s="114">
        <v>1393</v>
      </c>
      <c r="I76" s="114">
        <v>1363</v>
      </c>
      <c r="J76" s="140">
        <v>1357</v>
      </c>
      <c r="K76" s="114">
        <v>68</v>
      </c>
      <c r="L76" s="116">
        <v>5.0110537951363305</v>
      </c>
    </row>
    <row r="77" spans="1:12" s="110" customFormat="1" ht="15" customHeight="1" x14ac:dyDescent="0.2">
      <c r="A77" s="533"/>
      <c r="B77" s="119" t="s">
        <v>205</v>
      </c>
      <c r="C77" s="268"/>
      <c r="D77" s="182"/>
      <c r="E77" s="113">
        <v>8.029909886879274</v>
      </c>
      <c r="F77" s="115">
        <v>31411</v>
      </c>
      <c r="G77" s="114">
        <v>31589</v>
      </c>
      <c r="H77" s="114">
        <v>32107</v>
      </c>
      <c r="I77" s="114">
        <v>31924</v>
      </c>
      <c r="J77" s="140">
        <v>32056</v>
      </c>
      <c r="K77" s="114">
        <v>-645</v>
      </c>
      <c r="L77" s="116">
        <v>-2.0121038183179434</v>
      </c>
    </row>
    <row r="78" spans="1:12" s="110" customFormat="1" ht="15" customHeight="1" x14ac:dyDescent="0.2">
      <c r="A78" s="120"/>
      <c r="B78" s="119"/>
      <c r="C78" s="268" t="s">
        <v>106</v>
      </c>
      <c r="D78" s="182"/>
      <c r="E78" s="113">
        <v>54.092515360860844</v>
      </c>
      <c r="F78" s="115">
        <v>16991</v>
      </c>
      <c r="G78" s="114">
        <v>17083</v>
      </c>
      <c r="H78" s="114">
        <v>17686</v>
      </c>
      <c r="I78" s="114">
        <v>17653</v>
      </c>
      <c r="J78" s="140">
        <v>17602</v>
      </c>
      <c r="K78" s="114">
        <v>-611</v>
      </c>
      <c r="L78" s="116">
        <v>-3.4711964549483012</v>
      </c>
    </row>
    <row r="79" spans="1:12" s="110" customFormat="1" ht="15" customHeight="1" x14ac:dyDescent="0.2">
      <c r="A79" s="123"/>
      <c r="B79" s="124"/>
      <c r="C79" s="260" t="s">
        <v>107</v>
      </c>
      <c r="D79" s="261"/>
      <c r="E79" s="125">
        <v>45.907484639139156</v>
      </c>
      <c r="F79" s="143">
        <v>14420</v>
      </c>
      <c r="G79" s="144">
        <v>14506</v>
      </c>
      <c r="H79" s="144">
        <v>14421</v>
      </c>
      <c r="I79" s="144">
        <v>14271</v>
      </c>
      <c r="J79" s="145">
        <v>14454</v>
      </c>
      <c r="K79" s="144">
        <v>-34</v>
      </c>
      <c r="L79" s="146">
        <v>-0.23522900235229002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391175</v>
      </c>
      <c r="E11" s="114">
        <v>393534</v>
      </c>
      <c r="F11" s="114">
        <v>395985</v>
      </c>
      <c r="G11" s="114">
        <v>391368</v>
      </c>
      <c r="H11" s="140">
        <v>391966</v>
      </c>
      <c r="I11" s="115">
        <v>-791</v>
      </c>
      <c r="J11" s="116">
        <v>-0.20180321762601858</v>
      </c>
    </row>
    <row r="12" spans="1:15" s="110" customFormat="1" ht="24.95" customHeight="1" x14ac:dyDescent="0.2">
      <c r="A12" s="193" t="s">
        <v>132</v>
      </c>
      <c r="B12" s="194" t="s">
        <v>133</v>
      </c>
      <c r="C12" s="113">
        <v>0.26075285997315778</v>
      </c>
      <c r="D12" s="115">
        <v>1020</v>
      </c>
      <c r="E12" s="114">
        <v>991</v>
      </c>
      <c r="F12" s="114">
        <v>1044</v>
      </c>
      <c r="G12" s="114">
        <v>1013</v>
      </c>
      <c r="H12" s="140">
        <v>1018</v>
      </c>
      <c r="I12" s="115">
        <v>2</v>
      </c>
      <c r="J12" s="116">
        <v>0.19646365422396855</v>
      </c>
    </row>
    <row r="13" spans="1:15" s="110" customFormat="1" ht="24.95" customHeight="1" x14ac:dyDescent="0.2">
      <c r="A13" s="193" t="s">
        <v>134</v>
      </c>
      <c r="B13" s="199" t="s">
        <v>214</v>
      </c>
      <c r="C13" s="113">
        <v>1.6493896593596216</v>
      </c>
      <c r="D13" s="115">
        <v>6452</v>
      </c>
      <c r="E13" s="114">
        <v>6457</v>
      </c>
      <c r="F13" s="114">
        <v>6496</v>
      </c>
      <c r="G13" s="114">
        <v>6322</v>
      </c>
      <c r="H13" s="140">
        <v>6310</v>
      </c>
      <c r="I13" s="115">
        <v>142</v>
      </c>
      <c r="J13" s="116">
        <v>2.2503961965134707</v>
      </c>
    </row>
    <row r="14" spans="1:15" s="287" customFormat="1" ht="24" customHeight="1" x14ac:dyDescent="0.2">
      <c r="A14" s="193" t="s">
        <v>215</v>
      </c>
      <c r="B14" s="199" t="s">
        <v>137</v>
      </c>
      <c r="C14" s="113">
        <v>23.873202530836583</v>
      </c>
      <c r="D14" s="115">
        <v>93386</v>
      </c>
      <c r="E14" s="114">
        <v>94870</v>
      </c>
      <c r="F14" s="114">
        <v>96235</v>
      </c>
      <c r="G14" s="114">
        <v>96596</v>
      </c>
      <c r="H14" s="140">
        <v>97427</v>
      </c>
      <c r="I14" s="115">
        <v>-4041</v>
      </c>
      <c r="J14" s="116">
        <v>-4.1477208576677924</v>
      </c>
      <c r="K14" s="110"/>
      <c r="L14" s="110"/>
      <c r="M14" s="110"/>
      <c r="N14" s="110"/>
      <c r="O14" s="110"/>
    </row>
    <row r="15" spans="1:15" s="110" customFormat="1" ht="24.75" customHeight="1" x14ac:dyDescent="0.2">
      <c r="A15" s="193" t="s">
        <v>216</v>
      </c>
      <c r="B15" s="199" t="s">
        <v>217</v>
      </c>
      <c r="C15" s="113">
        <v>3.0431392599220297</v>
      </c>
      <c r="D15" s="115">
        <v>11904</v>
      </c>
      <c r="E15" s="114">
        <v>11832</v>
      </c>
      <c r="F15" s="114">
        <v>11914</v>
      </c>
      <c r="G15" s="114">
        <v>11880</v>
      </c>
      <c r="H15" s="140">
        <v>11977</v>
      </c>
      <c r="I15" s="115">
        <v>-73</v>
      </c>
      <c r="J15" s="116">
        <v>-0.60950154462720219</v>
      </c>
    </row>
    <row r="16" spans="1:15" s="287" customFormat="1" ht="24.95" customHeight="1" x14ac:dyDescent="0.2">
      <c r="A16" s="193" t="s">
        <v>218</v>
      </c>
      <c r="B16" s="199" t="s">
        <v>141</v>
      </c>
      <c r="C16" s="113">
        <v>18.520610979740525</v>
      </c>
      <c r="D16" s="115">
        <v>72448</v>
      </c>
      <c r="E16" s="114">
        <v>73824</v>
      </c>
      <c r="F16" s="114">
        <v>75013</v>
      </c>
      <c r="G16" s="114">
        <v>75494</v>
      </c>
      <c r="H16" s="140">
        <v>76166</v>
      </c>
      <c r="I16" s="115">
        <v>-3718</v>
      </c>
      <c r="J16" s="116">
        <v>-4.8814431636163116</v>
      </c>
      <c r="K16" s="110"/>
      <c r="L16" s="110"/>
      <c r="M16" s="110"/>
      <c r="N16" s="110"/>
      <c r="O16" s="110"/>
    </row>
    <row r="17" spans="1:15" s="110" customFormat="1" ht="24.95" customHeight="1" x14ac:dyDescent="0.2">
      <c r="A17" s="193" t="s">
        <v>219</v>
      </c>
      <c r="B17" s="199" t="s">
        <v>220</v>
      </c>
      <c r="C17" s="113">
        <v>2.3094522911740269</v>
      </c>
      <c r="D17" s="115">
        <v>9034</v>
      </c>
      <c r="E17" s="114">
        <v>9214</v>
      </c>
      <c r="F17" s="114">
        <v>9308</v>
      </c>
      <c r="G17" s="114">
        <v>9222</v>
      </c>
      <c r="H17" s="140">
        <v>9284</v>
      </c>
      <c r="I17" s="115">
        <v>-250</v>
      </c>
      <c r="J17" s="116">
        <v>-2.6928048255062471</v>
      </c>
    </row>
    <row r="18" spans="1:15" s="287" customFormat="1" ht="24.95" customHeight="1" x14ac:dyDescent="0.2">
      <c r="A18" s="201" t="s">
        <v>144</v>
      </c>
      <c r="B18" s="202" t="s">
        <v>145</v>
      </c>
      <c r="C18" s="113">
        <v>5.2355084041669331</v>
      </c>
      <c r="D18" s="115">
        <v>20480</v>
      </c>
      <c r="E18" s="114">
        <v>20387</v>
      </c>
      <c r="F18" s="114">
        <v>20757</v>
      </c>
      <c r="G18" s="114">
        <v>20356</v>
      </c>
      <c r="H18" s="140">
        <v>20087</v>
      </c>
      <c r="I18" s="115">
        <v>393</v>
      </c>
      <c r="J18" s="116">
        <v>1.9564892716682432</v>
      </c>
      <c r="K18" s="110"/>
      <c r="L18" s="110"/>
      <c r="M18" s="110"/>
      <c r="N18" s="110"/>
      <c r="O18" s="110"/>
    </row>
    <row r="19" spans="1:15" s="110" customFormat="1" ht="24.95" customHeight="1" x14ac:dyDescent="0.2">
      <c r="A19" s="193" t="s">
        <v>146</v>
      </c>
      <c r="B19" s="199" t="s">
        <v>147</v>
      </c>
      <c r="C19" s="113">
        <v>14.092413881255192</v>
      </c>
      <c r="D19" s="115">
        <v>55126</v>
      </c>
      <c r="E19" s="114">
        <v>55461</v>
      </c>
      <c r="F19" s="114">
        <v>55622</v>
      </c>
      <c r="G19" s="114">
        <v>54845</v>
      </c>
      <c r="H19" s="140">
        <v>55180</v>
      </c>
      <c r="I19" s="115">
        <v>-54</v>
      </c>
      <c r="J19" s="116">
        <v>-9.7861544037694814E-2</v>
      </c>
    </row>
    <row r="20" spans="1:15" s="287" customFormat="1" ht="24.95" customHeight="1" x14ac:dyDescent="0.2">
      <c r="A20" s="193" t="s">
        <v>148</v>
      </c>
      <c r="B20" s="199" t="s">
        <v>149</v>
      </c>
      <c r="C20" s="113">
        <v>4.3683773247267847</v>
      </c>
      <c r="D20" s="115">
        <v>17088</v>
      </c>
      <c r="E20" s="114">
        <v>17330</v>
      </c>
      <c r="F20" s="114">
        <v>17355</v>
      </c>
      <c r="G20" s="114">
        <v>17093</v>
      </c>
      <c r="H20" s="140">
        <v>17030</v>
      </c>
      <c r="I20" s="115">
        <v>58</v>
      </c>
      <c r="J20" s="116">
        <v>0.34057545507927189</v>
      </c>
      <c r="K20" s="110"/>
      <c r="L20" s="110"/>
      <c r="M20" s="110"/>
      <c r="N20" s="110"/>
      <c r="O20" s="110"/>
    </row>
    <row r="21" spans="1:15" s="110" customFormat="1" ht="24.95" customHeight="1" x14ac:dyDescent="0.2">
      <c r="A21" s="201" t="s">
        <v>150</v>
      </c>
      <c r="B21" s="202" t="s">
        <v>151</v>
      </c>
      <c r="C21" s="113">
        <v>2.6233782833770052</v>
      </c>
      <c r="D21" s="115">
        <v>10262</v>
      </c>
      <c r="E21" s="114">
        <v>10430</v>
      </c>
      <c r="F21" s="114">
        <v>10683</v>
      </c>
      <c r="G21" s="114">
        <v>10496</v>
      </c>
      <c r="H21" s="140">
        <v>10277</v>
      </c>
      <c r="I21" s="115">
        <v>-15</v>
      </c>
      <c r="J21" s="116">
        <v>-0.14595699133988518</v>
      </c>
    </row>
    <row r="22" spans="1:15" s="110" customFormat="1" ht="24.95" customHeight="1" x14ac:dyDescent="0.2">
      <c r="A22" s="201" t="s">
        <v>152</v>
      </c>
      <c r="B22" s="199" t="s">
        <v>153</v>
      </c>
      <c r="C22" s="113">
        <v>2.5553780277369462</v>
      </c>
      <c r="D22" s="115">
        <v>9996</v>
      </c>
      <c r="E22" s="114">
        <v>9867</v>
      </c>
      <c r="F22" s="114">
        <v>9799</v>
      </c>
      <c r="G22" s="114">
        <v>9657</v>
      </c>
      <c r="H22" s="140">
        <v>9624</v>
      </c>
      <c r="I22" s="115">
        <v>372</v>
      </c>
      <c r="J22" s="116">
        <v>3.8653366583541149</v>
      </c>
    </row>
    <row r="23" spans="1:15" s="110" customFormat="1" ht="24.95" customHeight="1" x14ac:dyDescent="0.2">
      <c r="A23" s="193" t="s">
        <v>154</v>
      </c>
      <c r="B23" s="199" t="s">
        <v>155</v>
      </c>
      <c r="C23" s="113">
        <v>2.988432287339426</v>
      </c>
      <c r="D23" s="115">
        <v>11690</v>
      </c>
      <c r="E23" s="114">
        <v>11808</v>
      </c>
      <c r="F23" s="114">
        <v>11903</v>
      </c>
      <c r="G23" s="114">
        <v>11747</v>
      </c>
      <c r="H23" s="140">
        <v>11824</v>
      </c>
      <c r="I23" s="115">
        <v>-134</v>
      </c>
      <c r="J23" s="116">
        <v>-1.1332882273342355</v>
      </c>
    </row>
    <row r="24" spans="1:15" s="110" customFormat="1" ht="24.95" customHeight="1" x14ac:dyDescent="0.2">
      <c r="A24" s="193" t="s">
        <v>156</v>
      </c>
      <c r="B24" s="199" t="s">
        <v>221</v>
      </c>
      <c r="C24" s="113">
        <v>5.9993608998530066</v>
      </c>
      <c r="D24" s="115">
        <v>23468</v>
      </c>
      <c r="E24" s="114">
        <v>23430</v>
      </c>
      <c r="F24" s="114">
        <v>23452</v>
      </c>
      <c r="G24" s="114">
        <v>22841</v>
      </c>
      <c r="H24" s="140">
        <v>22688</v>
      </c>
      <c r="I24" s="115">
        <v>780</v>
      </c>
      <c r="J24" s="116">
        <v>3.4379407616361073</v>
      </c>
    </row>
    <row r="25" spans="1:15" s="110" customFormat="1" ht="24.95" customHeight="1" x14ac:dyDescent="0.2">
      <c r="A25" s="193" t="s">
        <v>222</v>
      </c>
      <c r="B25" s="204" t="s">
        <v>159</v>
      </c>
      <c r="C25" s="113">
        <v>4.534799003003771</v>
      </c>
      <c r="D25" s="115">
        <v>17739</v>
      </c>
      <c r="E25" s="114">
        <v>17432</v>
      </c>
      <c r="F25" s="114">
        <v>17542</v>
      </c>
      <c r="G25" s="114">
        <v>17354</v>
      </c>
      <c r="H25" s="140">
        <v>17183</v>
      </c>
      <c r="I25" s="115">
        <v>556</v>
      </c>
      <c r="J25" s="116">
        <v>3.235756270732701</v>
      </c>
    </row>
    <row r="26" spans="1:15" s="110" customFormat="1" ht="24.95" customHeight="1" x14ac:dyDescent="0.2">
      <c r="A26" s="201">
        <v>782.78300000000002</v>
      </c>
      <c r="B26" s="203" t="s">
        <v>160</v>
      </c>
      <c r="C26" s="113">
        <v>2.279542404294753</v>
      </c>
      <c r="D26" s="115">
        <v>8917</v>
      </c>
      <c r="E26" s="114">
        <v>9216</v>
      </c>
      <c r="F26" s="114">
        <v>10314</v>
      </c>
      <c r="G26" s="114">
        <v>10961</v>
      </c>
      <c r="H26" s="140">
        <v>10937</v>
      </c>
      <c r="I26" s="115">
        <v>-2020</v>
      </c>
      <c r="J26" s="116">
        <v>-18.469415744719758</v>
      </c>
    </row>
    <row r="27" spans="1:15" s="110" customFormat="1" ht="24.95" customHeight="1" x14ac:dyDescent="0.2">
      <c r="A27" s="193" t="s">
        <v>161</v>
      </c>
      <c r="B27" s="199" t="s">
        <v>223</v>
      </c>
      <c r="C27" s="113">
        <v>6.160669776954049</v>
      </c>
      <c r="D27" s="115">
        <v>24099</v>
      </c>
      <c r="E27" s="114">
        <v>24162</v>
      </c>
      <c r="F27" s="114">
        <v>24203</v>
      </c>
      <c r="G27" s="114">
        <v>23749</v>
      </c>
      <c r="H27" s="140">
        <v>23626</v>
      </c>
      <c r="I27" s="115">
        <v>473</v>
      </c>
      <c r="J27" s="116">
        <v>2.0020316600355539</v>
      </c>
    </row>
    <row r="28" spans="1:15" s="110" customFormat="1" ht="24.95" customHeight="1" x14ac:dyDescent="0.2">
      <c r="A28" s="193" t="s">
        <v>163</v>
      </c>
      <c r="B28" s="199" t="s">
        <v>164</v>
      </c>
      <c r="C28" s="113">
        <v>3.5753818623378284</v>
      </c>
      <c r="D28" s="115">
        <v>13986</v>
      </c>
      <c r="E28" s="114">
        <v>14173</v>
      </c>
      <c r="F28" s="114">
        <v>14097</v>
      </c>
      <c r="G28" s="114">
        <v>13513</v>
      </c>
      <c r="H28" s="140">
        <v>13707</v>
      </c>
      <c r="I28" s="115">
        <v>279</v>
      </c>
      <c r="J28" s="116">
        <v>2.0354563361785947</v>
      </c>
    </row>
    <row r="29" spans="1:15" s="110" customFormat="1" ht="24.95" customHeight="1" x14ac:dyDescent="0.2">
      <c r="A29" s="193">
        <v>86</v>
      </c>
      <c r="B29" s="199" t="s">
        <v>165</v>
      </c>
      <c r="C29" s="113">
        <v>8.7858375407426337</v>
      </c>
      <c r="D29" s="115">
        <v>34368</v>
      </c>
      <c r="E29" s="114">
        <v>34363</v>
      </c>
      <c r="F29" s="114">
        <v>33891</v>
      </c>
      <c r="G29" s="114">
        <v>33366</v>
      </c>
      <c r="H29" s="140">
        <v>33180</v>
      </c>
      <c r="I29" s="115">
        <v>1188</v>
      </c>
      <c r="J29" s="116">
        <v>3.5804701627486439</v>
      </c>
    </row>
    <row r="30" spans="1:15" s="110" customFormat="1" ht="24.95" customHeight="1" x14ac:dyDescent="0.2">
      <c r="A30" s="193">
        <v>87.88</v>
      </c>
      <c r="B30" s="204" t="s">
        <v>166</v>
      </c>
      <c r="C30" s="113">
        <v>7.8642551287786793</v>
      </c>
      <c r="D30" s="115">
        <v>30763</v>
      </c>
      <c r="E30" s="114">
        <v>30908</v>
      </c>
      <c r="F30" s="114">
        <v>30504</v>
      </c>
      <c r="G30" s="114">
        <v>29698</v>
      </c>
      <c r="H30" s="140">
        <v>30120</v>
      </c>
      <c r="I30" s="115">
        <v>643</v>
      </c>
      <c r="J30" s="116">
        <v>2.1347941567065072</v>
      </c>
    </row>
    <row r="31" spans="1:15" s="110" customFormat="1" ht="24.95" customHeight="1" x14ac:dyDescent="0.2">
      <c r="A31" s="193" t="s">
        <v>167</v>
      </c>
      <c r="B31" s="199" t="s">
        <v>168</v>
      </c>
      <c r="C31" s="113">
        <v>3.1515306448520484</v>
      </c>
      <c r="D31" s="115">
        <v>12328</v>
      </c>
      <c r="E31" s="114">
        <v>12244</v>
      </c>
      <c r="F31" s="114">
        <v>12083</v>
      </c>
      <c r="G31" s="114">
        <v>11756</v>
      </c>
      <c r="H31" s="140">
        <v>11742</v>
      </c>
      <c r="I31" s="115">
        <v>586</v>
      </c>
      <c r="J31" s="116">
        <v>4.9906319196048372</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0.26075285997315778</v>
      </c>
      <c r="D34" s="115">
        <v>1020</v>
      </c>
      <c r="E34" s="114">
        <v>991</v>
      </c>
      <c r="F34" s="114">
        <v>1044</v>
      </c>
      <c r="G34" s="114">
        <v>1013</v>
      </c>
      <c r="H34" s="140">
        <v>1018</v>
      </c>
      <c r="I34" s="115">
        <v>2</v>
      </c>
      <c r="J34" s="116">
        <v>0.19646365422396855</v>
      </c>
    </row>
    <row r="35" spans="1:10" s="110" customFormat="1" ht="24.95" customHeight="1" x14ac:dyDescent="0.2">
      <c r="A35" s="292" t="s">
        <v>171</v>
      </c>
      <c r="B35" s="293" t="s">
        <v>172</v>
      </c>
      <c r="C35" s="113">
        <v>30.758100594363135</v>
      </c>
      <c r="D35" s="115">
        <v>120318</v>
      </c>
      <c r="E35" s="114">
        <v>121714</v>
      </c>
      <c r="F35" s="114">
        <v>123488</v>
      </c>
      <c r="G35" s="114">
        <v>123274</v>
      </c>
      <c r="H35" s="140">
        <v>123824</v>
      </c>
      <c r="I35" s="115">
        <v>-3506</v>
      </c>
      <c r="J35" s="116">
        <v>-2.831438170306241</v>
      </c>
    </row>
    <row r="36" spans="1:10" s="110" customFormat="1" ht="24.95" customHeight="1" x14ac:dyDescent="0.2">
      <c r="A36" s="294" t="s">
        <v>173</v>
      </c>
      <c r="B36" s="295" t="s">
        <v>174</v>
      </c>
      <c r="C36" s="125">
        <v>68.979357065252131</v>
      </c>
      <c r="D36" s="143">
        <v>269830</v>
      </c>
      <c r="E36" s="144">
        <v>270824</v>
      </c>
      <c r="F36" s="144">
        <v>271448</v>
      </c>
      <c r="G36" s="144">
        <v>267076</v>
      </c>
      <c r="H36" s="145">
        <v>267118</v>
      </c>
      <c r="I36" s="143">
        <v>2712</v>
      </c>
      <c r="J36" s="146">
        <v>1.0152816358313554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2020-09-28T08:22:47Z</dcterms:created>
  <dcterms:modified xsi:type="dcterms:W3CDTF">2020-09-28T10:33:56Z</dcterms:modified>
</cp:coreProperties>
</file>