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I44" i="24"/>
  <c r="C44" i="24"/>
  <c r="M44" i="24" s="1"/>
  <c r="B44" i="24"/>
  <c r="D44" i="24" s="1"/>
  <c r="M43" i="24"/>
  <c r="H43" i="24"/>
  <c r="G43" i="24"/>
  <c r="F43" i="24"/>
  <c r="E43" i="24"/>
  <c r="C43" i="24"/>
  <c r="I43" i="24" s="1"/>
  <c r="B43" i="24"/>
  <c r="D43" i="24" s="1"/>
  <c r="I42" i="24"/>
  <c r="C42" i="24"/>
  <c r="M42" i="24" s="1"/>
  <c r="B42" i="24"/>
  <c r="D42" i="24" s="1"/>
  <c r="M41" i="24"/>
  <c r="H41" i="24"/>
  <c r="G41" i="24"/>
  <c r="F41" i="24"/>
  <c r="E41" i="24"/>
  <c r="C41" i="24"/>
  <c r="I41" i="24" s="1"/>
  <c r="B41" i="24"/>
  <c r="D41" i="24" s="1"/>
  <c r="I40" i="24"/>
  <c r="C40" i="24"/>
  <c r="M40" i="24" s="1"/>
  <c r="B40" i="24"/>
  <c r="D40" i="24" s="1"/>
  <c r="M36" i="24"/>
  <c r="L36" i="24"/>
  <c r="K36" i="24"/>
  <c r="J36" i="24"/>
  <c r="I36" i="24"/>
  <c r="H36" i="24"/>
  <c r="G36" i="24"/>
  <c r="F36" i="24"/>
  <c r="E36" i="24"/>
  <c r="D36" i="24"/>
  <c r="L57" i="15"/>
  <c r="K57" i="15"/>
  <c r="C38" i="24"/>
  <c r="I38" i="24" s="1"/>
  <c r="C37" i="24"/>
  <c r="C35" i="24"/>
  <c r="C34" i="24"/>
  <c r="G34" i="24" s="1"/>
  <c r="C33" i="24"/>
  <c r="C32" i="24"/>
  <c r="C31" i="24"/>
  <c r="C30" i="24"/>
  <c r="G30" i="24" s="1"/>
  <c r="C29" i="24"/>
  <c r="C28" i="24"/>
  <c r="C27" i="24"/>
  <c r="C26" i="24"/>
  <c r="C25" i="24"/>
  <c r="C24" i="24"/>
  <c r="C23" i="24"/>
  <c r="C22" i="24"/>
  <c r="C21" i="24"/>
  <c r="C20" i="24"/>
  <c r="C19" i="24"/>
  <c r="C18" i="24"/>
  <c r="G18" i="24" s="1"/>
  <c r="C17" i="24"/>
  <c r="C16" i="24"/>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F7" i="24"/>
  <c r="D7" i="24"/>
  <c r="J7" i="24"/>
  <c r="H7" i="24"/>
  <c r="K7" i="24"/>
  <c r="K28" i="24"/>
  <c r="J28" i="24"/>
  <c r="H28" i="24"/>
  <c r="F28" i="24"/>
  <c r="D28" i="24"/>
  <c r="K34" i="24"/>
  <c r="J34" i="24"/>
  <c r="H34" i="24"/>
  <c r="F34" i="24"/>
  <c r="D34" i="24"/>
  <c r="D38" i="24"/>
  <c r="K38" i="24"/>
  <c r="J38" i="24"/>
  <c r="H38" i="24"/>
  <c r="F38" i="24"/>
  <c r="I16" i="24"/>
  <c r="M16" i="24"/>
  <c r="E16" i="24"/>
  <c r="L16" i="24"/>
  <c r="G16" i="24"/>
  <c r="G19" i="24"/>
  <c r="M19" i="24"/>
  <c r="E19" i="24"/>
  <c r="L19" i="24"/>
  <c r="I19" i="24"/>
  <c r="G25" i="24"/>
  <c r="M25" i="24"/>
  <c r="E25" i="24"/>
  <c r="L25" i="24"/>
  <c r="I25" i="24"/>
  <c r="G31" i="24"/>
  <c r="M31" i="24"/>
  <c r="E31" i="24"/>
  <c r="L31" i="24"/>
  <c r="I31" i="24"/>
  <c r="K16" i="24"/>
  <c r="J16" i="24"/>
  <c r="H16" i="24"/>
  <c r="F16" i="24"/>
  <c r="D16" i="24"/>
  <c r="F25" i="24"/>
  <c r="D25" i="24"/>
  <c r="J25" i="24"/>
  <c r="H25" i="24"/>
  <c r="K25" i="24"/>
  <c r="I20" i="24"/>
  <c r="M20" i="24"/>
  <c r="E20" i="24"/>
  <c r="L20" i="24"/>
  <c r="G20" i="24"/>
  <c r="G29" i="24"/>
  <c r="M29" i="24"/>
  <c r="E29" i="24"/>
  <c r="L29" i="24"/>
  <c r="I29" i="24"/>
  <c r="I32" i="24"/>
  <c r="M32" i="24"/>
  <c r="E32" i="24"/>
  <c r="L32" i="24"/>
  <c r="G32" i="24"/>
  <c r="G35" i="24"/>
  <c r="M35" i="24"/>
  <c r="E35" i="24"/>
  <c r="L35" i="24"/>
  <c r="I35" i="24"/>
  <c r="K20" i="24"/>
  <c r="J20" i="24"/>
  <c r="H20" i="24"/>
  <c r="F20" i="24"/>
  <c r="D20" i="24"/>
  <c r="K26" i="24"/>
  <c r="J26" i="24"/>
  <c r="H26" i="24"/>
  <c r="F26" i="24"/>
  <c r="D26" i="24"/>
  <c r="F29" i="24"/>
  <c r="D29" i="24"/>
  <c r="J29" i="24"/>
  <c r="H29" i="24"/>
  <c r="K29" i="24"/>
  <c r="K32" i="24"/>
  <c r="J32" i="24"/>
  <c r="H32" i="24"/>
  <c r="F32" i="24"/>
  <c r="D32" i="24"/>
  <c r="G17" i="24"/>
  <c r="M17" i="24"/>
  <c r="E17" i="24"/>
  <c r="L17" i="24"/>
  <c r="I17" i="24"/>
  <c r="G23" i="24"/>
  <c r="M23" i="24"/>
  <c r="E23" i="24"/>
  <c r="L23" i="24"/>
  <c r="I23" i="24"/>
  <c r="F9" i="24"/>
  <c r="D9" i="24"/>
  <c r="J9" i="24"/>
  <c r="H9" i="24"/>
  <c r="K9" i="24"/>
  <c r="F17" i="24"/>
  <c r="D17" i="24"/>
  <c r="J17" i="24"/>
  <c r="H17" i="24"/>
  <c r="K17" i="24"/>
  <c r="F23" i="24"/>
  <c r="D23" i="24"/>
  <c r="J23" i="24"/>
  <c r="H23" i="24"/>
  <c r="K23" i="24"/>
  <c r="G9" i="24"/>
  <c r="M9" i="24"/>
  <c r="E9" i="24"/>
  <c r="L9" i="24"/>
  <c r="I9" i="24"/>
  <c r="I37" i="24"/>
  <c r="G37" i="24"/>
  <c r="L37" i="24"/>
  <c r="M37" i="24"/>
  <c r="E37" i="24"/>
  <c r="H37" i="24"/>
  <c r="F37" i="24"/>
  <c r="D37" i="24"/>
  <c r="K37" i="24"/>
  <c r="J37" i="24"/>
  <c r="G21" i="24"/>
  <c r="M21" i="24"/>
  <c r="E21" i="24"/>
  <c r="L21" i="24"/>
  <c r="I21" i="24"/>
  <c r="I24" i="24"/>
  <c r="M24" i="24"/>
  <c r="E24" i="24"/>
  <c r="L24" i="24"/>
  <c r="G24" i="24"/>
  <c r="G27" i="24"/>
  <c r="M27" i="24"/>
  <c r="E27" i="24"/>
  <c r="L27" i="24"/>
  <c r="I27" i="24"/>
  <c r="G33" i="24"/>
  <c r="M33" i="24"/>
  <c r="E33" i="24"/>
  <c r="L33" i="24"/>
  <c r="I33" i="24"/>
  <c r="K18" i="24"/>
  <c r="J18" i="24"/>
  <c r="H18" i="24"/>
  <c r="F18" i="24"/>
  <c r="D18" i="24"/>
  <c r="F21" i="24"/>
  <c r="D21" i="24"/>
  <c r="J21" i="24"/>
  <c r="H21" i="24"/>
  <c r="K21" i="24"/>
  <c r="K24" i="24"/>
  <c r="J24" i="24"/>
  <c r="H24" i="24"/>
  <c r="F24" i="24"/>
  <c r="D24" i="24"/>
  <c r="F33" i="24"/>
  <c r="D33" i="24"/>
  <c r="J33" i="24"/>
  <c r="H33" i="24"/>
  <c r="K33" i="24"/>
  <c r="G15" i="24"/>
  <c r="M15" i="24"/>
  <c r="E15" i="24"/>
  <c r="L15" i="24"/>
  <c r="I15" i="24"/>
  <c r="F15" i="24"/>
  <c r="D15" i="24"/>
  <c r="J15" i="24"/>
  <c r="H15" i="24"/>
  <c r="K15" i="24"/>
  <c r="G7" i="24"/>
  <c r="M7" i="24"/>
  <c r="E7" i="24"/>
  <c r="L7" i="24"/>
  <c r="I7" i="24"/>
  <c r="I28" i="24"/>
  <c r="M28" i="24"/>
  <c r="E28" i="24"/>
  <c r="L28" i="24"/>
  <c r="G28" i="24"/>
  <c r="F19" i="24"/>
  <c r="D19" i="24"/>
  <c r="J19" i="24"/>
  <c r="H19" i="24"/>
  <c r="F27" i="24"/>
  <c r="D27" i="24"/>
  <c r="J27" i="24"/>
  <c r="H27" i="24"/>
  <c r="F35" i="24"/>
  <c r="D35" i="24"/>
  <c r="J35" i="24"/>
  <c r="H35" i="24"/>
  <c r="B14" i="24"/>
  <c r="B6" i="24"/>
  <c r="K22" i="24"/>
  <c r="J22" i="24"/>
  <c r="H22" i="24"/>
  <c r="F22" i="24"/>
  <c r="D22" i="24"/>
  <c r="K30" i="24"/>
  <c r="J30" i="24"/>
  <c r="H30" i="24"/>
  <c r="F30" i="24"/>
  <c r="D30" i="24"/>
  <c r="B45" i="24"/>
  <c r="B39" i="24"/>
  <c r="I8" i="24"/>
  <c r="M8" i="24"/>
  <c r="E8" i="24"/>
  <c r="L8" i="24"/>
  <c r="I18" i="24"/>
  <c r="M18" i="24"/>
  <c r="E18" i="24"/>
  <c r="L18" i="24"/>
  <c r="I26" i="24"/>
  <c r="M26" i="24"/>
  <c r="E26" i="24"/>
  <c r="L26" i="24"/>
  <c r="I34" i="24"/>
  <c r="M34" i="24"/>
  <c r="E34" i="24"/>
  <c r="L34" i="24"/>
  <c r="M38" i="24"/>
  <c r="E38" i="24"/>
  <c r="L38" i="24"/>
  <c r="G38" i="24"/>
  <c r="K19" i="24"/>
  <c r="K35"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F31" i="24"/>
  <c r="D31" i="24"/>
  <c r="J31" i="24"/>
  <c r="H31" i="24"/>
  <c r="G26" i="24"/>
  <c r="K31" i="24"/>
  <c r="C14" i="24"/>
  <c r="C6" i="24"/>
  <c r="I22" i="24"/>
  <c r="M22" i="24"/>
  <c r="E22" i="24"/>
  <c r="L22" i="24"/>
  <c r="I30" i="24"/>
  <c r="M30" i="24"/>
  <c r="E30" i="24"/>
  <c r="L30" i="24"/>
  <c r="C45" i="24"/>
  <c r="C39" i="24"/>
  <c r="G22" i="24"/>
  <c r="K2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J41" i="24"/>
  <c r="F42" i="24"/>
  <c r="J43" i="24"/>
  <c r="F44" i="24"/>
  <c r="G40" i="24"/>
  <c r="K41" i="24"/>
  <c r="G42" i="24"/>
  <c r="K43" i="24"/>
  <c r="G44" i="24"/>
  <c r="H40" i="24"/>
  <c r="L41" i="24"/>
  <c r="H42" i="24"/>
  <c r="L43" i="24"/>
  <c r="H44" i="24"/>
  <c r="J40" i="24"/>
  <c r="J42" i="24"/>
  <c r="J44" i="24"/>
  <c r="K40" i="24"/>
  <c r="K42" i="24"/>
  <c r="K44" i="24"/>
  <c r="L40" i="24"/>
  <c r="L42" i="24"/>
  <c r="L44" i="24"/>
  <c r="E40" i="24"/>
  <c r="E42" i="24"/>
  <c r="E44" i="24"/>
  <c r="I39" i="24" l="1"/>
  <c r="G39" i="24"/>
  <c r="L39" i="24"/>
  <c r="M39" i="24"/>
  <c r="E39" i="24"/>
  <c r="K6" i="24"/>
  <c r="J6" i="24"/>
  <c r="H6" i="24"/>
  <c r="F6" i="24"/>
  <c r="D6" i="24"/>
  <c r="K79" i="24"/>
  <c r="K78" i="24"/>
  <c r="I45" i="24"/>
  <c r="G45" i="24"/>
  <c r="L45" i="24"/>
  <c r="M45" i="24"/>
  <c r="E45" i="24"/>
  <c r="K14" i="24"/>
  <c r="J14" i="24"/>
  <c r="H14" i="24"/>
  <c r="F14" i="24"/>
  <c r="D14" i="24"/>
  <c r="I78" i="24"/>
  <c r="I79" i="24"/>
  <c r="H39" i="24"/>
  <c r="F39" i="24"/>
  <c r="D39" i="24"/>
  <c r="K39" i="24"/>
  <c r="J39" i="24"/>
  <c r="I6" i="24"/>
  <c r="M6" i="24"/>
  <c r="E6" i="24"/>
  <c r="L6" i="24"/>
  <c r="G6" i="24"/>
  <c r="H45" i="24"/>
  <c r="F45" i="24"/>
  <c r="D45" i="24"/>
  <c r="K45" i="24"/>
  <c r="J45" i="24"/>
  <c r="J79" i="24"/>
  <c r="J78" i="24"/>
  <c r="I14" i="24"/>
  <c r="M14" i="24"/>
  <c r="E14" i="24"/>
  <c r="L14" i="24"/>
  <c r="G14" i="24"/>
  <c r="I83" i="24" l="1"/>
  <c r="I82" i="24"/>
  <c r="I81" i="24"/>
</calcChain>
</file>

<file path=xl/sharedStrings.xml><?xml version="1.0" encoding="utf-8"?>
<sst xmlns="http://schemas.openxmlformats.org/spreadsheetml/2006/main" count="1655" uniqueCount="521">
  <si>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</si>
  <si>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</si>
  <si>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</si>
  <si>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</si>
  <si>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</si>
  <si>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</si>
  <si>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</si>
  <si>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</si>
  <si>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</si>
  <si>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</si>
  <si>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</si>
  <si>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</si>
  <si>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</si>
  <si>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Trier (563)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</si>
  <si>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</si>
  <si>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</si>
  <si>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</si>
  <si>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</si>
  <si>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</si>
  <si>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</si>
  <si>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</si>
  <si>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</si>
  <si>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</si>
  <si>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</si>
  <si>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</si>
  <si>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</si>
  <si>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</si>
  <si>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</si>
  <si>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</si>
  <si>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</si>
  <si>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</si>
  <si>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</si>
  <si>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</si>
  <si>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</si>
  <si>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</si>
  <si>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</si>
  <si>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</si>
  <si>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</si>
  <si>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</si>
  <si>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</si>
  <si>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</si>
  <si>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</si>
  <si>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</si>
  <si>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</si>
  <si>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</si>
  <si>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</si>
  <si>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</si>
  <si>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</si>
  <si>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</si>
  <si>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</si>
  <si>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</si>
  <si>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</si>
  <si>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</si>
  <si>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</si>
  <si>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</si>
  <si>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</si>
  <si>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</si>
  <si>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</si>
  <si>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</si>
  <si>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</si>
  <si>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</si>
  <si>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</si>
  <si>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</si>
  <si>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</si>
  <si>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</si>
  <si>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</si>
  <si>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</si>
  <si>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</si>
  <si>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</si>
  <si>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</si>
  <si>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</si>
  <si>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</si>
  <si>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</si>
  <si>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</si>
  <si>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</si>
  <si>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</si>
  <si>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</si>
  <si>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</si>
  <si>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</si>
  <si>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</si>
  <si>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</si>
  <si>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</si>
  <si>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</si>
  <si>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</si>
  <si>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</si>
  <si>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</si>
  <si>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</si>
  <si>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</si>
  <si>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</si>
  <si>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</si>
  <si>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</si>
  <si>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</si>
  <si>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Trier (563);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</si>
  <si>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</si>
  <si>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</si>
  <si>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</si>
  <si>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</si>
  <si>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</si>
  <si>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</si>
  <si>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</si>
  <si>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</si>
  <si>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</si>
  <si>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</si>
  <si>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</si>
  <si>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</si>
  <si>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</si>
  <si>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</si>
  <si>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</si>
  <si>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</si>
  <si>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</si>
  <si>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</si>
  <si>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</si>
  <si>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</si>
  <si>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</si>
  <si>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</si>
  <si>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</si>
  <si>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</si>
  <si>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</si>
  <si>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</si>
  <si>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</si>
  <si>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</si>
  <si>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</si>
  <si>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</si>
  <si>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</si>
  <si>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</si>
  <si>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</si>
  <si>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</si>
  <si>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</si>
  <si>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</si>
  <si>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Rheinland-Pfalz/Saarland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</si>
  <si>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</si>
  <si>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</si>
  <si>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</si>
  <si>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</si>
  <si>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</si>
  <si>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</si>
  <si>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</si>
  <si>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</si>
  <si>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</si>
  <si>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</si>
  <si>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</si>
  <si>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</si>
  <si>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</si>
  <si>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</si>
  <si>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</si>
  <si>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</si>
  <si>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</si>
  <si>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</si>
  <si>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</si>
  <si>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</si>
  <si>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</si>
  <si>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</si>
  <si>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</si>
  <si>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</si>
  <si>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</si>
  <si>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</si>
  <si>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</si>
  <si>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</si>
  <si>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</si>
  <si>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</si>
  <si>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</si>
  <si>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</si>
  <si>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</si>
  <si>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</si>
  <si>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</si>
  <si>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</si>
  <si>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</si>
  <si>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</si>
  <si>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</si>
  <si>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</si>
  <si>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</si>
  <si>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</si>
  <si>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</si>
  <si>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</si>
  <si>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</si>
  <si>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</si>
  <si>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</si>
  <si>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</si>
  <si>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</si>
  <si>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</si>
  <si>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</si>
  <si>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</si>
  <si>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</si>
  <si>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Trier (563)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</si>
  <si>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</si>
  <si>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</si>
  <si>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</si>
  <si>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</si>
  <si>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</si>
  <si>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</si>
  <si>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</si>
  <si>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</si>
  <si>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</si>
  <si>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</si>
  <si>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</si>
  <si>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</si>
  <si>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</si>
  <si>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</si>
  <si>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</si>
  <si>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</si>
  <si>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</si>
  <si>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</si>
  <si>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</si>
  <si>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</si>
  <si>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</si>
  <si>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</si>
  <si>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</si>
  <si>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</si>
  <si>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</si>
  <si>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</si>
  <si>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</si>
  <si>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</si>
  <si>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</si>
  <si>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</si>
  <si>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</si>
  <si>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</si>
  <si>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</si>
  <si>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</si>
  <si>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</si>
  <si>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</si>
  <si>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</si>
  <si>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</si>
  <si>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</si>
  <si>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</si>
  <si>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</si>
  <si>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</si>
  <si>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</si>
  <si>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</si>
  <si>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</si>
  <si>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</si>
  <si>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</si>
  <si>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</si>
  <si>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</si>
  <si>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</si>
  <si>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</si>
  <si>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</si>
  <si>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</si>
  <si>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</si>
  <si>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</si>
  <si>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</si>
  <si>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</si>
  <si>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</si>
  <si>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</si>
  <si>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</si>
  <si>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</si>
  <si>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</si>
  <si>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</si>
  <si>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</si>
  <si>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</si>
  <si>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</si>
  <si>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</si>
  <si>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</si>
  <si>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</si>
  <si>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</si>
  <si>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</si>
  <si>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</si>
  <si>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</si>
  <si>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</si>
  <si>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</si>
  <si>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</si>
  <si>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</si>
  <si>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</si>
  <si>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</si>
  <si>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</si>
  <si>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</si>
  <si>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</si>
  <si>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</si>
  <si>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</si>
  <si>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</si>
  <si>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</si>
  <si>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</si>
  <si>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</si>
  <si>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</si>
  <si>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</si>
  <si>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</si>
  <si>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</si>
  <si>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</si>
  <si>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</si>
  <si>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</si>
  <si>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</si>
  <si>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</si>
  <si>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</si>
  <si>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</si>
  <si>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</si>
  <si>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</si>
  <si>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</si>
  <si>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</si>
  <si>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</si>
  <si>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</si>
  <si>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</si>
  <si>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</si>
  <si>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</si>
  <si>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</si>
  <si>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</si>
  <si>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</si>
  <si>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</si>
  <si>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</si>
  <si>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</si>
  <si>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</si>
  <si>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</si>
  <si>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</si>
  <si>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</si>
  <si>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</si>
  <si>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</si>
  <si>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</si>
  <si>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</si>
  <si>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</si>
  <si>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</si>
  <si>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</si>
  <si>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</si>
  <si>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</si>
  <si>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</si>
  <si>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</si>
  <si>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</si>
  <si>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</si>
  <si>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</si>
  <si>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</si>
  <si>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</si>
  <si>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</si>
  <si>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</si>
  <si>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</si>
  <si>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</si>
  <si>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</si>
  <si>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</si>
  <si>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</si>
  <si>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</si>
  <si>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</si>
  <si>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Trier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</si>
  <si>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</si>
  <si>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</si>
  <si>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</si>
  <si>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</si>
  <si>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</si>
  <si>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</si>
  <si>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</si>
  <si>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</si>
  <si>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</si>
  <si>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</si>
  <si>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</si>
  <si>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</si>
  <si>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</si>
  <si>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</si>
  <si>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</si>
  <si>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</si>
  <si>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</si>
  <si>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</si>
  <si>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</si>
  <si>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</si>
  <si>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</si>
  <si>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</si>
  <si>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</si>
  <si>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</si>
  <si>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</si>
  <si>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</si>
  <si>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</si>
  <si>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</si>
  <si>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</si>
  <si>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</si>
  <si>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</si>
  <si>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</si>
  <si>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</si>
  <si>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</si>
  <si>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</si>
  <si>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</si>
  <si>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</si>
  <si>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</si>
  <si>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</si>
  <si>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</si>
  <si>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</si>
  <si>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</si>
  <si>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</si>
  <si>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</si>
  <si>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</si>
  <si>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</si>
  <si>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Trier (563);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</si>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</sst>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{6F07E5DB-646B-42CA-960A-C6AD869FFB28}</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90AA-4CA5-BE7C-5D4C06FDF923}"/>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{DDEAFADA-3F6A-4FB5-A09B-D16B09FC9A16}</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90AA-4CA5-BE7C-5D4C06FDF92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{1B6F9899-F11D-4DFD-80F0-EFA593403939}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0AA-4CA5-BE7C-5D4C06FDF92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{452BDBBE-8A68-40E9-9A9A-F74DEAF1D414}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0AA-4CA5-BE7C-5D4C06FDF92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0.3481534823853617</c:v>
                </c:pt>
                <c:pt idx="1">
                  <c:v>0.53680001360515106</c:v>
                </c:pt>
                <c:pt idx="2">
                  <c:v>1.1186464311118853</c:v>
                </c:pt>
                <c:pt idx="3">
                  <c:v>1.0875687030768</c:v>
                </c:pt>
              </c:numCache>
            </c:numRef>
          </c:val>
          <c:extLst>
            <c:ext xmlns:c16="http://schemas.microsoft.com/office/drawing/2014/chart" uri="{C3380CC4-5D6E-409C-BE32-E72D297353CC}">
              <c16:uniqueId val="{00000004-90AA-4CA5-BE7C-5D4C06FDF92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{449A55DC-63FE-4027-B6E3-6CAD9048F7A9}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0AA-4CA5-BE7C-5D4C06FDF92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{07421A6E-A5A4-46A8-A2D0-1B9E2A732F60}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0AA-4CA5-BE7C-5D4C06FDF92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{BD7FD854-DB1A-4CFB-80EF-5BABF15EF296}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0AA-4CA5-BE7C-5D4C06FDF92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{9D93F362-DCCA-46F5-AB4D-91152176EC85}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0AA-4CA5-BE7C-5D4C06FDF9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0AA-4CA5-BE7C-5D4C06FDF92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0AA-4CA5-BE7C-5D4C06FDF92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{841743A3-5234-4CAA-8727-0711B94DA267}</c15:txfldGUID>
                      <c15:f>Daten_Diagramme!$E$6</c15:f>
                      <c15:dlblFieldTableCache>
                        <c:ptCount val="1"/>
                        <c:pt idx="0">
                          <c:v>-3.9</c:v>
                        </c:pt>
                      </c15:dlblFieldTableCache>
                    </c15:dlblFTEntry>
                  </c15:dlblFieldTable>
                  <c15:showDataLabelsRange val="0"/>
                </c:ext>
                <c:ext xmlns:c16="http://schemas.microsoft.com/office/drawing/2014/chart" uri="{C3380CC4-5D6E-409C-BE32-E72D297353CC}">
                  <c16:uniqueId val="{00000000-E5C9-4838-B4B9-3C7F40BBB54A}"/>
                </c:ext>
              </c:extLst>
            </c:dLbl>
            <c:dLbl>
              <c:idx val="1"/>
              <c:tx>
                <c:strRef>
                  <c:f>Daten_Diagramme!$E$7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{0FE4F7DE-8317-41A5-801D-A9D04E49D38A}</c15:txfldGUID>
                      <c15:f>Daten_Diagramme!$E$7</c15:f>
                      <c15:dlblFieldTableCache>
                        <c:ptCount val="1"/>
                        <c:pt idx="0">
                          <c:v>-3.5</c:v>
                        </c:pt>
                      </c15:dlblFieldTableCache>
                    </c15:dlblFTEntry>
                  </c15:dlblFieldTable>
                  <c15:showDataLabelsRange val="0"/>
                </c:ext>
                <c:ext xmlns:c16="http://schemas.microsoft.com/office/drawing/2014/chart" uri="{C3380CC4-5D6E-409C-BE32-E72D297353CC}">
                  <c16:uniqueId val="{00000001-E5C9-4838-B4B9-3C7F40BBB54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{A8099E0B-7857-4DE8-9CFF-7EB4D84FE067}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5C9-4838-B4B9-3C7F40BBB54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{55AB14E6-0258-451A-A023-A9D6936534B1}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5C9-4838-B4B9-3C7F40BBB5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-3.8943747919671585</c:v>
                </c:pt>
                <c:pt idx="1">
                  <c:v>-3.4559128396490926</c:v>
                </c:pt>
                <c:pt idx="2">
                  <c:v>-2.7637010795899166</c:v>
                </c:pt>
                <c:pt idx="3">
                  <c:v>-2.8655893304673015</c:v>
                </c:pt>
              </c:numCache>
            </c:numRef>
          </c:val>
          <c:extLst>
            <c:ext xmlns:c16="http://schemas.microsoft.com/office/drawing/2014/chart" uri="{C3380CC4-5D6E-409C-BE32-E72D297353CC}">
              <c16:uniqueId val="{00000004-E5C9-4838-B4B9-3C7F40BBB54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{49ED5F52-34EE-49C6-BBCA-72C9FD4C3A4F}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5C9-4838-B4B9-3C7F40BBB54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{3C5A6784-6825-4917-8D87-D39451CE84D9}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5C9-4838-B4B9-3C7F40BBB54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{17E767B5-FBC5-4F75-8BF2-901993C986FE}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5C9-4838-B4B9-3C7F40BBB54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{C582B205-4415-4AB1-B47A-F15FC14B5341}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5C9-4838-B4B9-3C7F40BBB5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5C9-4838-B4B9-3C7F40BBB54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5C9-4838-B4B9-3C7F40BBB54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{7A724747-862A-4B91-8398-E2537F33AD47}</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6FFB-4554-A52C-7D83A8DB13B4}"/>
                </c:ext>
              </c:extLst>
            </c:dLbl>
            <c:dLbl>
              <c:idx val="1"/>
              <c:tx>
                <c:strRef>
                  <c:f>Daten_Diagramme!$D$15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{B0428CBF-D4A7-4708-8DE6-FA22650B4629}</c15:txfldGUID>
                      <c15:f>Daten_Diagramme!$D$15</c15:f>
                      <c15:dlblFieldTableCache>
                        <c:ptCount val="1"/>
                        <c:pt idx="0">
                          <c:v>-0.3</c:v>
                        </c:pt>
                      </c15:dlblFieldTableCache>
                    </c15:dlblFTEntry>
                  </c15:dlblFieldTable>
                  <c15:showDataLabelsRange val="0"/>
                </c:ext>
                <c:ext xmlns:c16="http://schemas.microsoft.com/office/drawing/2014/chart" uri="{C3380CC4-5D6E-409C-BE32-E72D297353CC}">
                  <c16:uniqueId val="{00000001-6FFB-4554-A52C-7D83A8DB13B4}"/>
                </c:ext>
              </c:extLst>
            </c:dLbl>
            <c:dLbl>
              <c:idx val="2"/>
              <c:tx>
                <c:strRef>
                  <c:f>Daten_Diagramme!$D$16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{CF8524D9-49F4-40A1-B3B0-D6661E754492}</c15:txfldGUID>
                      <c15:f>Daten_Diagramme!$D$16</c15:f>
                      <c15:dlblFieldTableCache>
                        <c:ptCount val="1"/>
                        <c:pt idx="0">
                          <c:v>2.9</c:v>
                        </c:pt>
                      </c15:dlblFieldTableCache>
                    </c15:dlblFTEntry>
                  </c15:dlblFieldTable>
                  <c15:showDataLabelsRange val="0"/>
                </c:ext>
                <c:ext xmlns:c16="http://schemas.microsoft.com/office/drawing/2014/chart" uri="{C3380CC4-5D6E-409C-BE32-E72D297353CC}">
                  <c16:uniqueId val="{00000002-6FFB-4554-A52C-7D83A8DB13B4}"/>
                </c:ext>
              </c:extLst>
            </c:dLbl>
            <c:dLbl>
              <c:idx val="3"/>
              <c:tx>
                <c:strRef>
                  <c:f>Daten_Diagramme!$D$17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{5CB6C5BB-A05C-4ED6-8CB7-43F4398ACCCB}</c15:txfldGUID>
                      <c15:f>Daten_Diagramme!$D$17</c15:f>
                      <c15:dlblFieldTableCache>
                        <c:ptCount val="1"/>
                        <c:pt idx="0">
                          <c:v>-1.5</c:v>
                        </c:pt>
                      </c15:dlblFieldTableCache>
                    </c15:dlblFTEntry>
                  </c15:dlblFieldTable>
                  <c15:showDataLabelsRange val="0"/>
                </c:ext>
                <c:ext xmlns:c16="http://schemas.microsoft.com/office/drawing/2014/chart" uri="{C3380CC4-5D6E-409C-BE32-E72D297353CC}">
                  <c16:uniqueId val="{00000003-6FFB-4554-A52C-7D83A8DB13B4}"/>
                </c:ext>
              </c:extLst>
            </c:dLbl>
            <c:dLbl>
              <c:idx val="4"/>
              <c:tx>
                <c:strRef>
                  <c:f>Daten_Diagramme!$D$18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{793B45B6-7F26-4001-84D1-6C99D1B745D7}</c15:txfldGUID>
                      <c15:f>Daten_Diagramme!$D$18</c15:f>
                      <c15:dlblFieldTableCache>
                        <c:ptCount val="1"/>
                        <c:pt idx="0">
                          <c:v>-0.8</c:v>
                        </c:pt>
                      </c15:dlblFieldTableCache>
                    </c15:dlblFTEntry>
                  </c15:dlblFieldTable>
                  <c15:showDataLabelsRange val="0"/>
                </c:ext>
                <c:ext xmlns:c16="http://schemas.microsoft.com/office/drawing/2014/chart" uri="{C3380CC4-5D6E-409C-BE32-E72D297353CC}">
                  <c16:uniqueId val="{00000004-6FFB-4554-A52C-7D83A8DB13B4}"/>
                </c:ext>
              </c:extLst>
            </c:dLbl>
            <c:dLbl>
              <c:idx val="5"/>
              <c:tx>
                <c:strRef>
                  <c:f>Daten_Diagramme!$D$19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{BF9ABDDE-6C1C-43BC-A95A-72175499A1DA}</c15:txfldGUID>
                      <c15:f>Daten_Diagramme!$D$19</c15:f>
                      <c15:dlblFieldTableCache>
                        <c:ptCount val="1"/>
                        <c:pt idx="0">
                          <c:v>-1.5</c:v>
                        </c:pt>
                      </c15:dlblFieldTableCache>
                    </c15:dlblFTEntry>
                  </c15:dlblFieldTable>
                  <c15:showDataLabelsRange val="0"/>
                </c:ext>
                <c:ext xmlns:c16="http://schemas.microsoft.com/office/drawing/2014/chart" uri="{C3380CC4-5D6E-409C-BE32-E72D297353CC}">
                  <c16:uniqueId val="{00000005-6FFB-4554-A52C-7D83A8DB13B4}"/>
                </c:ext>
              </c:extLst>
            </c:dLbl>
            <c:dLbl>
              <c:idx val="6"/>
              <c:tx>
                <c:strRef>
                  <c:f>Daten_Diagramme!$D$20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{5F249944-B681-4DF1-89F1-DE34DC12FE43}</c15:txfldGUID>
                      <c15:f>Daten_Diagramme!$D$20</c15:f>
                      <c15:dlblFieldTableCache>
                        <c:ptCount val="1"/>
                        <c:pt idx="0">
                          <c:v>-2.4</c:v>
                        </c:pt>
                      </c15:dlblFieldTableCache>
                    </c15:dlblFTEntry>
                  </c15:dlblFieldTable>
                  <c15:showDataLabelsRange val="0"/>
                </c:ext>
                <c:ext xmlns:c16="http://schemas.microsoft.com/office/drawing/2014/chart" uri="{C3380CC4-5D6E-409C-BE32-E72D297353CC}">
                  <c16:uniqueId val="{00000006-6FFB-4554-A52C-7D83A8DB13B4}"/>
                </c:ext>
              </c:extLst>
            </c:dLbl>
            <c:dLbl>
              <c:idx val="7"/>
              <c:tx>
                <c:strRef>
                  <c:f>Daten_Diagramme!$D$21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{965F4C82-B1E7-463D-B7D7-95FA6C26FAAB}</c15:txfldGUID>
                      <c15:f>Daten_Diagramme!$D$21</c15:f>
                      <c15:dlblFieldTableCache>
                        <c:ptCount val="1"/>
                        <c:pt idx="0">
                          <c:v>-0.5</c:v>
                        </c:pt>
                      </c15:dlblFieldTableCache>
                    </c15:dlblFTEntry>
                  </c15:dlblFieldTable>
                  <c15:showDataLabelsRange val="0"/>
                </c:ext>
                <c:ext xmlns:c16="http://schemas.microsoft.com/office/drawing/2014/chart" uri="{C3380CC4-5D6E-409C-BE32-E72D297353CC}">
                  <c16:uniqueId val="{00000007-6FFB-4554-A52C-7D83A8DB13B4}"/>
                </c:ext>
              </c:extLst>
            </c:dLbl>
            <c:dLbl>
              <c:idx val="8"/>
              <c:tx>
                <c:strRef>
                  <c:f>Daten_Diagramme!$D$22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{C13CCC25-6D05-4C93-8EF6-2FCC90CB1F4D}</c15:txfldGUID>
                      <c15:f>Daten_Diagramme!$D$22</c15:f>
                      <c15:dlblFieldTableCache>
                        <c:ptCount val="1"/>
                        <c:pt idx="0">
                          <c:v>0.9</c:v>
                        </c:pt>
                      </c15:dlblFieldTableCache>
                    </c15:dlblFTEntry>
                  </c15:dlblFieldTable>
                  <c15:showDataLabelsRange val="0"/>
                </c:ext>
                <c:ext xmlns:c16="http://schemas.microsoft.com/office/drawing/2014/chart" uri="{C3380CC4-5D6E-409C-BE32-E72D297353CC}">
                  <c16:uniqueId val="{00000008-6FFB-4554-A52C-7D83A8DB13B4}"/>
                </c:ext>
              </c:extLst>
            </c:dLbl>
            <c:dLbl>
              <c:idx val="9"/>
              <c:tx>
                <c:strRef>
                  <c:f>Daten_Diagramme!$D$23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{B8C60098-B001-4255-B8BE-5237C6511605}</c15:txfldGUID>
                      <c15:f>Daten_Diagramme!$D$23</c15:f>
                      <c15:dlblFieldTableCache>
                        <c:ptCount val="1"/>
                        <c:pt idx="0">
                          <c:v>-3.0</c:v>
                        </c:pt>
                      </c15:dlblFieldTableCache>
                    </c15:dlblFTEntry>
                  </c15:dlblFieldTable>
                  <c15:showDataLabelsRange val="0"/>
                </c:ext>
                <c:ext xmlns:c16="http://schemas.microsoft.com/office/drawing/2014/chart" uri="{C3380CC4-5D6E-409C-BE32-E72D297353CC}">
                  <c16:uniqueId val="{00000009-6FFB-4554-A52C-7D83A8DB13B4}"/>
                </c:ext>
              </c:extLst>
            </c:dLbl>
            <c:dLbl>
              <c:idx val="10"/>
              <c:tx>
                <c:strRef>
                  <c:f>Daten_Diagramme!$D$24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{8F7D84CE-3446-470F-ACA6-5697D6F9A787}</c15:txfldGUID>
                      <c15:f>Daten_Diagramme!$D$24</c15:f>
                      <c15:dlblFieldTableCache>
                        <c:ptCount val="1"/>
                        <c:pt idx="0">
                          <c:v>-2.7</c:v>
                        </c:pt>
                      </c15:dlblFieldTableCache>
                    </c15:dlblFTEntry>
                  </c15:dlblFieldTable>
                  <c15:showDataLabelsRange val="0"/>
                </c:ext>
                <c:ext xmlns:c16="http://schemas.microsoft.com/office/drawing/2014/chart" uri="{C3380CC4-5D6E-409C-BE32-E72D297353CC}">
                  <c16:uniqueId val="{0000000A-6FFB-4554-A52C-7D83A8DB13B4}"/>
                </c:ext>
              </c:extLst>
            </c:dLbl>
            <c:dLbl>
              <c:idx val="11"/>
              <c:tx>
                <c:strRef>
                  <c:f>Daten_Diagramme!$D$25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{FA289DD3-614F-4EDC-955E-85F3E7F5B9AE}</c15:txfldGUID>
                      <c15:f>Daten_Diagramme!$D$25</c15:f>
                      <c15:dlblFieldTableCache>
                        <c:ptCount val="1"/>
                        <c:pt idx="0">
                          <c:v>-1.8</c:v>
                        </c:pt>
                      </c15:dlblFieldTableCache>
                    </c15:dlblFTEntry>
                  </c15:dlblFieldTable>
                  <c15:showDataLabelsRange val="0"/>
                </c:ext>
                <c:ext xmlns:c16="http://schemas.microsoft.com/office/drawing/2014/chart" uri="{C3380CC4-5D6E-409C-BE32-E72D297353CC}">
                  <c16:uniqueId val="{0000000B-6FFB-4554-A52C-7D83A8DB13B4}"/>
                </c:ext>
              </c:extLst>
            </c:dLbl>
            <c:dLbl>
              <c:idx val="12"/>
              <c:tx>
                <c:strRef>
                  <c:f>Daten_Diagramme!$D$26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{9D76A27A-C6C7-4AD3-891B-E39F7A962E98}</c15:txfldGUID>
                      <c15:f>Daten_Diagramme!$D$26</c15:f>
                      <c15:dlblFieldTableCache>
                        <c:ptCount val="1"/>
                        <c:pt idx="0">
                          <c:v>-1.6</c:v>
                        </c:pt>
                      </c15:dlblFieldTableCache>
                    </c15:dlblFTEntry>
                  </c15:dlblFieldTable>
                  <c15:showDataLabelsRange val="0"/>
                </c:ext>
                <c:ext xmlns:c16="http://schemas.microsoft.com/office/drawing/2014/chart" uri="{C3380CC4-5D6E-409C-BE32-E72D297353CC}">
                  <c16:uniqueId val="{0000000C-6FFB-4554-A52C-7D83A8DB13B4}"/>
                </c:ext>
              </c:extLst>
            </c:dLbl>
            <c:dLbl>
              <c:idx val="13"/>
              <c:tx>
                <c:strRef>
                  <c:f>Daten_Diagramme!$D$27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{BCEDFA92-5ADF-4EAA-9838-C859A374FC86}</c15:txfldGUID>
                      <c15:f>Daten_Diagramme!$D$27</c15:f>
                      <c15:dlblFieldTableCache>
                        <c:ptCount val="1"/>
                        <c:pt idx="0">
                          <c:v>4.3</c:v>
                        </c:pt>
                      </c15:dlblFieldTableCache>
                    </c15:dlblFTEntry>
                  </c15:dlblFieldTable>
                  <c15:showDataLabelsRange val="0"/>
                </c:ext>
                <c:ext xmlns:c16="http://schemas.microsoft.com/office/drawing/2014/chart" uri="{C3380CC4-5D6E-409C-BE32-E72D297353CC}">
                  <c16:uniqueId val="{0000000D-6FFB-4554-A52C-7D83A8DB13B4}"/>
                </c:ext>
              </c:extLst>
            </c:dLbl>
            <c:dLbl>
              <c:idx val="14"/>
              <c:tx>
                <c:strRef>
                  <c:f>Daten_Diagramme!$D$28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{1D13D966-10D1-4CAB-B0C6-CAAC1C6F7EB3}</c15:txfldGUID>
                      <c15:f>Daten_Diagramme!$D$28</c15:f>
                      <c15:dlblFieldTableCache>
                        <c:ptCount val="1"/>
                        <c:pt idx="0">
                          <c:v>5.1</c:v>
                        </c:pt>
                      </c15:dlblFieldTableCache>
                    </c15:dlblFTEntry>
                  </c15:dlblFieldTable>
                  <c15:showDataLabelsRange val="0"/>
                </c:ext>
                <c:ext xmlns:c16="http://schemas.microsoft.com/office/drawing/2014/chart" uri="{C3380CC4-5D6E-409C-BE32-E72D297353CC}">
                  <c16:uniqueId val="{0000000E-6FFB-4554-A52C-7D83A8DB13B4}"/>
                </c:ext>
              </c:extLst>
            </c:dLbl>
            <c:dLbl>
              <c:idx val="15"/>
              <c:tx>
                <c:strRef>
                  <c:f>Daten_Diagramme!$D$29</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{10B0B4F7-27FC-4CC0-AF78-2A2B94506169}</c15:txfldGUID>
                      <c15:f>Daten_Diagramme!$D$29</c15:f>
                      <c15:dlblFieldTableCache>
                        <c:ptCount val="1"/>
                        <c:pt idx="0">
                          <c:v>-11.7</c:v>
                        </c:pt>
                      </c15:dlblFieldTableCache>
                    </c15:dlblFTEntry>
                  </c15:dlblFieldTable>
                  <c15:showDataLabelsRange val="0"/>
                </c:ext>
                <c:ext xmlns:c16="http://schemas.microsoft.com/office/drawing/2014/chart" uri="{C3380CC4-5D6E-409C-BE32-E72D297353CC}">
                  <c16:uniqueId val="{0000000F-6FFB-4554-A52C-7D83A8DB13B4}"/>
                </c:ext>
              </c:extLst>
            </c:dLbl>
            <c:dLbl>
              <c:idx val="16"/>
              <c:tx>
                <c:strRef>
                  <c:f>Daten_Diagramme!$D$30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{953A9C32-529E-4BD1-A4C8-52AFC78C7993}</c15:txfldGUID>
                      <c15:f>Daten_Diagramme!$D$30</c15:f>
                      <c15:dlblFieldTableCache>
                        <c:ptCount val="1"/>
                        <c:pt idx="0">
                          <c:v>2.0</c:v>
                        </c:pt>
                      </c15:dlblFieldTableCache>
                    </c15:dlblFTEntry>
                  </c15:dlblFieldTable>
                  <c15:showDataLabelsRange val="0"/>
                </c:ext>
                <c:ext xmlns:c16="http://schemas.microsoft.com/office/drawing/2014/chart" uri="{C3380CC4-5D6E-409C-BE32-E72D297353CC}">
                  <c16:uniqueId val="{00000010-6FFB-4554-A52C-7D83A8DB13B4}"/>
                </c:ext>
              </c:extLst>
            </c:dLbl>
            <c:dLbl>
              <c:idx val="17"/>
              <c:tx>
                <c:strRef>
                  <c:f>Daten_Diagramme!$D$31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{9504527C-F48E-4E16-BEAF-58BD284212B5}</c15:txfldGUID>
                      <c15:f>Daten_Diagramme!$D$31</c15:f>
                      <c15:dlblFieldTableCache>
                        <c:ptCount val="1"/>
                        <c:pt idx="0">
                          <c:v>0.1</c:v>
                        </c:pt>
                      </c15:dlblFieldTableCache>
                    </c15:dlblFTEntry>
                  </c15:dlblFieldTable>
                  <c15:showDataLabelsRange val="0"/>
                </c:ext>
                <c:ext xmlns:c16="http://schemas.microsoft.com/office/drawing/2014/chart" uri="{C3380CC4-5D6E-409C-BE32-E72D297353CC}">
                  <c16:uniqueId val="{00000011-6FFB-4554-A52C-7D83A8DB13B4}"/>
                </c:ext>
              </c:extLst>
            </c:dLbl>
            <c:dLbl>
              <c:idx val="18"/>
              <c:tx>
                <c:strRef>
                  <c:f>Daten_Diagramme!$D$32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{1822E223-0E6A-445B-A3A5-BF5229747EFD}</c15:txfldGUID>
                      <c15:f>Daten_Diagramme!$D$32</c15:f>
                      <c15:dlblFieldTableCache>
                        <c:ptCount val="1"/>
                        <c:pt idx="0">
                          <c:v>2.3</c:v>
                        </c:pt>
                      </c15:dlblFieldTableCache>
                    </c15:dlblFTEntry>
                  </c15:dlblFieldTable>
                  <c15:showDataLabelsRange val="0"/>
                </c:ext>
                <c:ext xmlns:c16="http://schemas.microsoft.com/office/drawing/2014/chart" uri="{C3380CC4-5D6E-409C-BE32-E72D297353CC}">
                  <c16:uniqueId val="{00000012-6FFB-4554-A52C-7D83A8DB13B4}"/>
                </c:ext>
              </c:extLst>
            </c:dLbl>
            <c:dLbl>
              <c:idx val="19"/>
              <c:tx>
                <c:strRef>
                  <c:f>Daten_Diagramme!$D$33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{9D6829A0-5656-48EA-BCAD-03968AD607F6}</c15:txfldGUID>
                      <c15:f>Daten_Diagramme!$D$33</c15:f>
                      <c15:dlblFieldTableCache>
                        <c:ptCount val="1"/>
                        <c:pt idx="0">
                          <c:v>3.1</c:v>
                        </c:pt>
                      </c15:dlblFieldTableCache>
                    </c15:dlblFTEntry>
                  </c15:dlblFieldTable>
                  <c15:showDataLabelsRange val="0"/>
                </c:ext>
                <c:ext xmlns:c16="http://schemas.microsoft.com/office/drawing/2014/chart" uri="{C3380CC4-5D6E-409C-BE32-E72D297353CC}">
                  <c16:uniqueId val="{00000013-6FFB-4554-A52C-7D83A8DB13B4}"/>
                </c:ext>
              </c:extLst>
            </c:dLbl>
            <c:dLbl>
              <c:idx val="20"/>
              <c:tx>
                <c:strRef>
                  <c:f>Daten_Diagramme!$D$34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{6A4E0783-B46B-4FBF-A16A-FFF9B61D8978}</c15:txfldGUID>
                      <c15:f>Daten_Diagramme!$D$34</c15:f>
                      <c15:dlblFieldTableCache>
                        <c:ptCount val="1"/>
                        <c:pt idx="0">
                          <c:v>1.7</c:v>
                        </c:pt>
                      </c15:dlblFieldTableCache>
                    </c15:dlblFTEntry>
                  </c15:dlblFieldTable>
                  <c15:showDataLabelsRange val="0"/>
                </c:ext>
                <c:ext xmlns:c16="http://schemas.microsoft.com/office/drawing/2014/chart" uri="{C3380CC4-5D6E-409C-BE32-E72D297353CC}">
                  <c16:uniqueId val="{00000014-6FFB-4554-A52C-7D83A8DB13B4}"/>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{B3ED2C43-BBBD-4C50-98E3-49304B246CE9}</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6FFB-4554-A52C-7D83A8DB13B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{ED4605E6-0BFB-4BAC-BB32-85A04F18D68F}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FFB-4554-A52C-7D83A8DB13B4}"/>
                </c:ext>
              </c:extLst>
            </c:dLbl>
            <c:dLbl>
              <c:idx val="23"/>
              <c:tx>
                <c:strRef>
                  <c:f>Daten_Diagramme!$D$37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{5AFEEEDE-1F94-4F52-9E8B-A5C1C4CC96B9}</c15:txfldGUID>
                      <c15:f>Daten_Diagramme!$D$37</c15:f>
                      <c15:dlblFieldTableCache>
                        <c:ptCount val="1"/>
                        <c:pt idx="0">
                          <c:v>-0.3</c:v>
                        </c:pt>
                      </c15:dlblFieldTableCache>
                    </c15:dlblFTEntry>
                  </c15:dlblFieldTable>
                  <c15:showDataLabelsRange val="0"/>
                </c:ext>
                <c:ext xmlns:c16="http://schemas.microsoft.com/office/drawing/2014/chart" uri="{C3380CC4-5D6E-409C-BE32-E72D297353CC}">
                  <c16:uniqueId val="{00000017-6FFB-4554-A52C-7D83A8DB13B4}"/>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{948F38F7-DBB5-4292-893F-E5567BC764C7}</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6FFB-4554-A52C-7D83A8DB13B4}"/>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{B11AD9CF-2F91-4A8D-9577-4B5404834AF8}</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6FFB-4554-A52C-7D83A8DB13B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{41C1AF00-2F1D-49E1-99EB-457FA728D843}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FFB-4554-A52C-7D83A8DB13B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{AE2E7730-4395-4BA4-9F39-506C862A0119}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FFB-4554-A52C-7D83A8DB13B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{6387C464-4F22-443D-8AF8-19511F3A9ACB}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FFB-4554-A52C-7D83A8DB13B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{55051E6C-0657-40AA-B8F0-785D0BBEE44A}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FFB-4554-A52C-7D83A8DB13B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{EC2F2106-DE3A-463A-9395-B3661F024DCE}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FFB-4554-A52C-7D83A8DB13B4}"/>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{0C3046E9-7453-4237-B67A-471EF27C50D1}</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6FFB-4554-A52C-7D83A8DB13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0.3481534823853617</c:v>
                </c:pt>
                <c:pt idx="1">
                  <c:v>-0.2701242571582928</c:v>
                </c:pt>
                <c:pt idx="2">
                  <c:v>2.9096989966555182</c:v>
                </c:pt>
                <c:pt idx="3">
                  <c:v>-1.4686409052606235</c:v>
                </c:pt>
                <c:pt idx="4">
                  <c:v>-0.83315377433024496</c:v>
                </c:pt>
                <c:pt idx="5">
                  <c:v>-1.4701878573373264</c:v>
                </c:pt>
                <c:pt idx="6">
                  <c:v>-2.4224072672218018</c:v>
                </c:pt>
                <c:pt idx="7">
                  <c:v>-0.51507912809793965</c:v>
                </c:pt>
                <c:pt idx="8">
                  <c:v>0.94983437761902867</c:v>
                </c:pt>
                <c:pt idx="9">
                  <c:v>-3.0259777333713958</c:v>
                </c:pt>
                <c:pt idx="10">
                  <c:v>-2.7447875428873054</c:v>
                </c:pt>
                <c:pt idx="11">
                  <c:v>-1.7663817663817665</c:v>
                </c:pt>
                <c:pt idx="12">
                  <c:v>-1.6023115313895455</c:v>
                </c:pt>
                <c:pt idx="13">
                  <c:v>4.3234469529290243</c:v>
                </c:pt>
                <c:pt idx="14">
                  <c:v>5.0747525794904194</c:v>
                </c:pt>
                <c:pt idx="15">
                  <c:v>-11.723818350324374</c:v>
                </c:pt>
                <c:pt idx="16">
                  <c:v>2.0003292723081989</c:v>
                </c:pt>
                <c:pt idx="17">
                  <c:v>9.1719077568134175E-2</c:v>
                </c:pt>
                <c:pt idx="18">
                  <c:v>2.2901250318958919</c:v>
                </c:pt>
                <c:pt idx="19">
                  <c:v>3.0683047934305177</c:v>
                </c:pt>
                <c:pt idx="20">
                  <c:v>1.7312701087789184</c:v>
                </c:pt>
                <c:pt idx="21">
                  <c:v>0</c:v>
                </c:pt>
                <c:pt idx="23">
                  <c:v>-0.2701242571582928</c:v>
                </c:pt>
                <c:pt idx="24">
                  <c:v>-1.0220818010738766</c:v>
                </c:pt>
                <c:pt idx="25">
                  <c:v>1.0387805693992915</c:v>
                </c:pt>
              </c:numCache>
            </c:numRef>
          </c:val>
          <c:extLst>
            <c:ext xmlns:c16="http://schemas.microsoft.com/office/drawing/2014/chart" uri="{C3380CC4-5D6E-409C-BE32-E72D297353CC}">
              <c16:uniqueId val="{00000020-6FFB-4554-A52C-7D83A8DB13B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{82CC9A37-C713-4B02-BC73-E8BBFC44BA7D}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FFB-4554-A52C-7D83A8DB13B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{8EC0A735-F497-472C-B66B-BE4E2221C4F9}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FFB-4554-A52C-7D83A8DB13B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{7ABD5588-75C7-4677-9483-32029C3D57DF}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FFB-4554-A52C-7D83A8DB13B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{43774D22-6758-410A-964D-71A75CAF5A65}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FFB-4554-A52C-7D83A8DB13B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{0D53503A-8DF9-4B7F-A132-7BD90E8A3717}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FFB-4554-A52C-7D83A8DB13B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{F25BEDD7-CF85-4EBE-B7C7-52CD7F8AC583}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FFB-4554-A52C-7D83A8DB13B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{F4AF73A3-0DD6-41C9-9647-ABF7CA206513}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FFB-4554-A52C-7D83A8DB13B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{B6E4EDBA-316A-4339-B5FD-60BF0713EB42}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FFB-4554-A52C-7D83A8DB13B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{5B380149-2FF5-4109-B2BB-7E3F400FACC0}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FFB-4554-A52C-7D83A8DB13B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{3EB2A4E4-C8F0-402B-B995-24A811107E7F}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FFB-4554-A52C-7D83A8DB13B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{26608AAC-D10E-44A9-A9A3-6CEFFF915E1E}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FFB-4554-A52C-7D83A8DB13B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{68CDE1A1-6F07-4E8D-AAEF-DE03831B0510}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FFB-4554-A52C-7D83A8DB13B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{6EBB8A50-5EAB-4487-9E72-79FC2A7FA039}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FFB-4554-A52C-7D83A8DB13B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{4498B977-E799-4620-AB83-B02E4DBB078A}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FFB-4554-A52C-7D83A8DB13B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{51C8F378-510F-400B-866B-16EEBCAFCABA}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FFB-4554-A52C-7D83A8DB13B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{5C02627D-2977-41C4-B219-89186C240478}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FFB-4554-A52C-7D83A8DB13B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{95F47807-0EF1-4A5A-A7C4-63FB5CBE9D5B}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FFB-4554-A52C-7D83A8DB13B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{8B62BDE2-EC47-45FE-9152-11154E6A4D85}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FFB-4554-A52C-7D83A8DB13B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{E9469E4E-6FBD-4297-869A-E3FD4FF669E3}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FFB-4554-A52C-7D83A8DB13B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{53092491-FADF-4811-9A52-F7EA2C614468}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FFB-4554-A52C-7D83A8DB13B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{E1A23F08-007E-49AB-8B21-5E458E19E2DF}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FFB-4554-A52C-7D83A8DB13B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{72CE8C83-1B98-4E73-AA4E-E3C80C36FA17}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FFB-4554-A52C-7D83A8DB13B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{01C684FC-120C-4A09-B5EB-542A1F608296}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FFB-4554-A52C-7D83A8DB13B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{4D9D0689-D93E-4127-8325-79D03578EAA9}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FFB-4554-A52C-7D83A8DB13B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{4EAF3F4B-9F64-43BE-BA77-0E6215D33D6F}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FFB-4554-A52C-7D83A8DB13B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{998507FA-5853-49DF-B881-9D9ADB32368B}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FFB-4554-A52C-7D83A8DB13B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{593A0F11-00A9-46D9-9954-108BC523A942}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FFB-4554-A52C-7D83A8DB13B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{8600D2F3-C7B2-4857-8562-8621ECD5D99F}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FFB-4554-A52C-7D83A8DB13B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{F9089E73-F6CB-4F88-A1C7-A1A7813F0CFC}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FFB-4554-A52C-7D83A8DB13B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{5F77303B-EA36-4B40-9CD4-89C6B2D60CF1}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FFB-4554-A52C-7D83A8DB13B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{CE1B668C-2314-4669-809A-D26F934F11EC}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FFB-4554-A52C-7D83A8DB13B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{0074C0DA-A685-425D-88C4-4B01131BC280}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FFB-4554-A52C-7D83A8DB13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FFB-4554-A52C-7D83A8DB13B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FFB-4554-A52C-7D83A8DB13B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{971B5BF1-0F3A-43FE-9C94-F009F52F62B7}</c15:txfldGUID>
                      <c15:f>Daten_Diagramme!$E$14</c15:f>
                      <c15:dlblFieldTableCache>
                        <c:ptCount val="1"/>
                        <c:pt idx="0">
                          <c:v>-3.9</c:v>
                        </c:pt>
                      </c15:dlblFieldTableCache>
                    </c15:dlblFTEntry>
                  </c15:dlblFieldTable>
                  <c15:showDataLabelsRange val="0"/>
                </c:ext>
                <c:ext xmlns:c16="http://schemas.microsoft.com/office/drawing/2014/chart" uri="{C3380CC4-5D6E-409C-BE32-E72D297353CC}">
                  <c16:uniqueId val="{00000000-6BAA-453B-BCFF-8A5AF569014F}"/>
                </c:ext>
              </c:extLst>
            </c:dLbl>
            <c:dLbl>
              <c:idx val="1"/>
              <c:tx>
                <c:strRef>
                  <c:f>Daten_Diagramme!$E$15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{D013F833-33A0-4BBD-AA6E-D48537AAECE2}</c15:txfldGUID>
                      <c15:f>Daten_Diagramme!$E$15</c15:f>
                      <c15:dlblFieldTableCache>
                        <c:ptCount val="1"/>
                        <c:pt idx="0">
                          <c:v>5.0</c:v>
                        </c:pt>
                      </c15:dlblFieldTableCache>
                    </c15:dlblFTEntry>
                  </c15:dlblFieldTable>
                  <c15:showDataLabelsRange val="0"/>
                </c:ext>
                <c:ext xmlns:c16="http://schemas.microsoft.com/office/drawing/2014/chart" uri="{C3380CC4-5D6E-409C-BE32-E72D297353CC}">
                  <c16:uniqueId val="{00000001-6BAA-453B-BCFF-8A5AF569014F}"/>
                </c:ext>
              </c:extLst>
            </c:dLbl>
            <c:dLbl>
              <c:idx val="2"/>
              <c:tx>
                <c:strRef>
                  <c:f>Daten_Diagramme!$E$16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{980B235C-96ED-47D6-A8F7-ADF5641AEF88}</c15:txfldGUID>
                      <c15:f>Daten_Diagramme!$E$16</c15:f>
                      <c15:dlblFieldTableCache>
                        <c:ptCount val="1"/>
                        <c:pt idx="0">
                          <c:v>-3.3</c:v>
                        </c:pt>
                      </c15:dlblFieldTableCache>
                    </c15:dlblFTEntry>
                  </c15:dlblFieldTable>
                  <c15:showDataLabelsRange val="0"/>
                </c:ext>
                <c:ext xmlns:c16="http://schemas.microsoft.com/office/drawing/2014/chart" uri="{C3380CC4-5D6E-409C-BE32-E72D297353CC}">
                  <c16:uniqueId val="{00000002-6BAA-453B-BCFF-8A5AF569014F}"/>
                </c:ext>
              </c:extLst>
            </c:dLbl>
            <c:dLbl>
              <c:idx val="3"/>
              <c:tx>
                <c:strRef>
                  <c:f>Daten_Diagramme!$E$17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{2BA0D915-1787-4822-B0A9-CE418CF9386D}</c15:txfldGUID>
                      <c15:f>Daten_Diagramme!$E$17</c15:f>
                      <c15:dlblFieldTableCache>
                        <c:ptCount val="1"/>
                        <c:pt idx="0">
                          <c:v>-3.3</c:v>
                        </c:pt>
                      </c15:dlblFieldTableCache>
                    </c15:dlblFTEntry>
                  </c15:dlblFieldTable>
                  <c15:showDataLabelsRange val="0"/>
                </c:ext>
                <c:ext xmlns:c16="http://schemas.microsoft.com/office/drawing/2014/chart" uri="{C3380CC4-5D6E-409C-BE32-E72D297353CC}">
                  <c16:uniqueId val="{00000003-6BAA-453B-BCFF-8A5AF569014F}"/>
                </c:ext>
              </c:extLst>
            </c:dLbl>
            <c:dLbl>
              <c:idx val="4"/>
              <c:tx>
                <c:strRef>
                  <c:f>Daten_Diagramme!$E$18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{01FFFBD0-FCED-46DE-B7FA-A21FE1FD1772}</c15:txfldGUID>
                      <c15:f>Daten_Diagramme!$E$18</c15:f>
                      <c15:dlblFieldTableCache>
                        <c:ptCount val="1"/>
                        <c:pt idx="0">
                          <c:v>-0.8</c:v>
                        </c:pt>
                      </c15:dlblFieldTableCache>
                    </c15:dlblFTEntry>
                  </c15:dlblFieldTable>
                  <c15:showDataLabelsRange val="0"/>
                </c:ext>
                <c:ext xmlns:c16="http://schemas.microsoft.com/office/drawing/2014/chart" uri="{C3380CC4-5D6E-409C-BE32-E72D297353CC}">
                  <c16:uniqueId val="{00000004-6BAA-453B-BCFF-8A5AF569014F}"/>
                </c:ext>
              </c:extLst>
            </c:dLbl>
            <c:dLbl>
              <c:idx val="5"/>
              <c:tx>
                <c:strRef>
                  <c:f>Daten_Diagramme!$E$19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{844074DD-5556-4CEB-8847-4103F68B94C1}</c15:txfldGUID>
                      <c15:f>Daten_Diagramme!$E$19</c15:f>
                      <c15:dlblFieldTableCache>
                        <c:ptCount val="1"/>
                        <c:pt idx="0">
                          <c:v>-4.2</c:v>
                        </c:pt>
                      </c15:dlblFieldTableCache>
                    </c15:dlblFTEntry>
                  </c15:dlblFieldTable>
                  <c15:showDataLabelsRange val="0"/>
                </c:ext>
                <c:ext xmlns:c16="http://schemas.microsoft.com/office/drawing/2014/chart" uri="{C3380CC4-5D6E-409C-BE32-E72D297353CC}">
                  <c16:uniqueId val="{00000005-6BAA-453B-BCFF-8A5AF569014F}"/>
                </c:ext>
              </c:extLst>
            </c:dLbl>
            <c:dLbl>
              <c:idx val="6"/>
              <c:tx>
                <c:strRef>
                  <c:f>Daten_Diagramme!$E$20</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{AC09CA02-6017-48B6-BB3D-77E0456859D8}</c15:txfldGUID>
                      <c15:f>Daten_Diagramme!$E$20</c15:f>
                      <c15:dlblFieldTableCache>
                        <c:ptCount val="1"/>
                        <c:pt idx="0">
                          <c:v>-7.5</c:v>
                        </c:pt>
                      </c15:dlblFieldTableCache>
                    </c15:dlblFTEntry>
                  </c15:dlblFieldTable>
                  <c15:showDataLabelsRange val="0"/>
                </c:ext>
                <c:ext xmlns:c16="http://schemas.microsoft.com/office/drawing/2014/chart" uri="{C3380CC4-5D6E-409C-BE32-E72D297353CC}">
                  <c16:uniqueId val="{00000006-6BAA-453B-BCFF-8A5AF569014F}"/>
                </c:ext>
              </c:extLst>
            </c:dLbl>
            <c:dLbl>
              <c:idx val="7"/>
              <c:tx>
                <c:strRef>
                  <c:f>Daten_Diagramme!$E$21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{3F159326-22F8-4514-AD2B-D726E17015EA}</c15:txfldGUID>
                      <c15:f>Daten_Diagramme!$E$21</c15:f>
                      <c15:dlblFieldTableCache>
                        <c:ptCount val="1"/>
                        <c:pt idx="0">
                          <c:v>2.3</c:v>
                        </c:pt>
                      </c15:dlblFieldTableCache>
                    </c15:dlblFTEntry>
                  </c15:dlblFieldTable>
                  <c15:showDataLabelsRange val="0"/>
                </c:ext>
                <c:ext xmlns:c16="http://schemas.microsoft.com/office/drawing/2014/chart" uri="{C3380CC4-5D6E-409C-BE32-E72D297353CC}">
                  <c16:uniqueId val="{00000007-6BAA-453B-BCFF-8A5AF569014F}"/>
                </c:ext>
              </c:extLst>
            </c:dLbl>
            <c:dLbl>
              <c:idx val="8"/>
              <c:tx>
                <c:strRef>
                  <c:f>Daten_Diagramme!$E$22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{AD510E8B-FD7F-4A37-B094-66D6315F1E1F}</c15:txfldGUID>
                      <c15:f>Daten_Diagramme!$E$22</c15:f>
                      <c15:dlblFieldTableCache>
                        <c:ptCount val="1"/>
                        <c:pt idx="0">
                          <c:v>-3.1</c:v>
                        </c:pt>
                      </c15:dlblFieldTableCache>
                    </c15:dlblFTEntry>
                  </c15:dlblFieldTable>
                  <c15:showDataLabelsRange val="0"/>
                </c:ext>
                <c:ext xmlns:c16="http://schemas.microsoft.com/office/drawing/2014/chart" uri="{C3380CC4-5D6E-409C-BE32-E72D297353CC}">
                  <c16:uniqueId val="{00000008-6BAA-453B-BCFF-8A5AF569014F}"/>
                </c:ext>
              </c:extLst>
            </c:dLbl>
            <c:dLbl>
              <c:idx val="9"/>
              <c:tx>
                <c:strRef>
                  <c:f>Daten_Diagramme!$E$23</c:f>
                  <c:strCache>
                    <c:ptCount val="1"/>
                    <c:pt idx="0">
                      <c:v>-19.7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{8240FB5A-C053-4A49-95B8-74EB1ECF6F7A}</c15:txfldGUID>
                      <c15:f>Daten_Diagramme!$E$23</c15:f>
                      <c15:dlblFieldTableCache>
                        <c:ptCount val="1"/>
                        <c:pt idx="0">
                          <c:v>-19.7</c:v>
                        </c:pt>
                      </c15:dlblFieldTableCache>
                    </c15:dlblFTEntry>
                  </c15:dlblFieldTable>
                  <c15:showDataLabelsRange val="0"/>
                </c:ext>
                <c:ext xmlns:c16="http://schemas.microsoft.com/office/drawing/2014/chart" uri="{C3380CC4-5D6E-409C-BE32-E72D297353CC}">
                  <c16:uniqueId val="{00000009-6BAA-453B-BCFF-8A5AF569014F}"/>
                </c:ext>
              </c:extLst>
            </c:dLbl>
            <c:dLbl>
              <c:idx val="10"/>
              <c:tx>
                <c:strRef>
                  <c:f>Daten_Diagramme!$E$24</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{ECC4569D-26F9-4996-9ABC-F9F61EE4DCCA}</c15:txfldGUID>
                      <c15:f>Daten_Diagramme!$E$24</c15:f>
                      <c15:dlblFieldTableCache>
                        <c:ptCount val="1"/>
                        <c:pt idx="0">
                          <c:v>-8.8</c:v>
                        </c:pt>
                      </c15:dlblFieldTableCache>
                    </c15:dlblFTEntry>
                  </c15:dlblFieldTable>
                  <c15:showDataLabelsRange val="0"/>
                </c:ext>
                <c:ext xmlns:c16="http://schemas.microsoft.com/office/drawing/2014/chart" uri="{C3380CC4-5D6E-409C-BE32-E72D297353CC}">
                  <c16:uniqueId val="{0000000A-6BAA-453B-BCFF-8A5AF569014F}"/>
                </c:ext>
              </c:extLst>
            </c:dLbl>
            <c:dLbl>
              <c:idx val="11"/>
              <c:tx>
                <c:strRef>
                  <c:f>Daten_Diagramme!$E$25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{A4CD21D9-3483-40E7-AC62-45AAC406CA53}</c15:txfldGUID>
                      <c15:f>Daten_Diagramme!$E$25</c15:f>
                      <c15:dlblFieldTableCache>
                        <c:ptCount val="1"/>
                        <c:pt idx="0">
                          <c:v>-2.4</c:v>
                        </c:pt>
                      </c15:dlblFieldTableCache>
                    </c15:dlblFTEntry>
                  </c15:dlblFieldTable>
                  <c15:showDataLabelsRange val="0"/>
                </c:ext>
                <c:ext xmlns:c16="http://schemas.microsoft.com/office/drawing/2014/chart" uri="{C3380CC4-5D6E-409C-BE32-E72D297353CC}">
                  <c16:uniqueId val="{0000000B-6BAA-453B-BCFF-8A5AF569014F}"/>
                </c:ext>
              </c:extLst>
            </c:dLbl>
            <c:dLbl>
              <c:idx val="12"/>
              <c:tx>
                <c:strRef>
                  <c:f>Daten_Diagramme!$E$26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{E9A1A24B-B86D-4A21-AD13-34816F009D9E}</c15:txfldGUID>
                      <c15:f>Daten_Diagramme!$E$26</c15:f>
                      <c15:dlblFieldTableCache>
                        <c:ptCount val="1"/>
                        <c:pt idx="0">
                          <c:v>-1.1</c:v>
                        </c:pt>
                      </c15:dlblFieldTableCache>
                    </c15:dlblFTEntry>
                  </c15:dlblFieldTable>
                  <c15:showDataLabelsRange val="0"/>
                </c:ext>
                <c:ext xmlns:c16="http://schemas.microsoft.com/office/drawing/2014/chart" uri="{C3380CC4-5D6E-409C-BE32-E72D297353CC}">
                  <c16:uniqueId val="{0000000C-6BAA-453B-BCFF-8A5AF569014F}"/>
                </c:ext>
              </c:extLst>
            </c:dLbl>
            <c:dLbl>
              <c:idx val="13"/>
              <c:tx>
                <c:strRef>
                  <c:f>Daten_Diagramme!$E$27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{09CC9AEE-0F35-445C-8BCA-5B3A7FB94855}</c15:txfldGUID>
                      <c15:f>Daten_Diagramme!$E$27</c15:f>
                      <c15:dlblFieldTableCache>
                        <c:ptCount val="1"/>
                        <c:pt idx="0">
                          <c:v>-2.4</c:v>
                        </c:pt>
                      </c15:dlblFieldTableCache>
                    </c15:dlblFTEntry>
                  </c15:dlblFieldTable>
                  <c15:showDataLabelsRange val="0"/>
                </c:ext>
                <c:ext xmlns:c16="http://schemas.microsoft.com/office/drawing/2014/chart" uri="{C3380CC4-5D6E-409C-BE32-E72D297353CC}">
                  <c16:uniqueId val="{0000000D-6BAA-453B-BCFF-8A5AF569014F}"/>
                </c:ext>
              </c:extLst>
            </c:dLbl>
            <c:dLbl>
              <c:idx val="14"/>
              <c:tx>
                <c:strRef>
                  <c:f>Daten_Diagramme!$E$28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{C662DE3A-A9B1-46D6-960F-A0DBE367D65D}</c15:txfldGUID>
                      <c15:f>Daten_Diagramme!$E$28</c15:f>
                      <c15:dlblFieldTableCache>
                        <c:ptCount val="1"/>
                        <c:pt idx="0">
                          <c:v>1.3</c:v>
                        </c:pt>
                      </c15:dlblFieldTableCache>
                    </c15:dlblFTEntry>
                  </c15:dlblFieldTable>
                  <c15:showDataLabelsRange val="0"/>
                </c:ext>
                <c:ext xmlns:c16="http://schemas.microsoft.com/office/drawing/2014/chart" uri="{C3380CC4-5D6E-409C-BE32-E72D297353CC}">
                  <c16:uniqueId val="{0000000E-6BAA-453B-BCFF-8A5AF569014F}"/>
                </c:ext>
              </c:extLst>
            </c:dLbl>
            <c:dLbl>
              <c:idx val="15"/>
              <c:tx>
                <c:strRef>
                  <c:f>Daten_Diagramme!$E$29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{962B2EA9-CF94-400A-A563-64A4884D52B2}</c15:txfldGUID>
                      <c15:f>Daten_Diagramme!$E$29</c15:f>
                      <c15:dlblFieldTableCache>
                        <c:ptCount val="1"/>
                        <c:pt idx="0">
                          <c:v>-5.1</c:v>
                        </c:pt>
                      </c15:dlblFieldTableCache>
                    </c15:dlblFTEntry>
                  </c15:dlblFieldTable>
                  <c15:showDataLabelsRange val="0"/>
                </c:ext>
                <c:ext xmlns:c16="http://schemas.microsoft.com/office/drawing/2014/chart" uri="{C3380CC4-5D6E-409C-BE32-E72D297353CC}">
                  <c16:uniqueId val="{0000000F-6BAA-453B-BCFF-8A5AF569014F}"/>
                </c:ext>
              </c:extLst>
            </c:dLbl>
            <c:dLbl>
              <c:idx val="16"/>
              <c:tx>
                <c:strRef>
                  <c:f>Daten_Diagramme!$E$30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{B3A69816-6250-467B-89A6-78D329D214A8}</c15:txfldGUID>
                      <c15:f>Daten_Diagramme!$E$30</c15:f>
                      <c15:dlblFieldTableCache>
                        <c:ptCount val="1"/>
                        <c:pt idx="0">
                          <c:v>1.8</c:v>
                        </c:pt>
                      </c15:dlblFieldTableCache>
                    </c15:dlblFTEntry>
                  </c15:dlblFieldTable>
                  <c15:showDataLabelsRange val="0"/>
                </c:ext>
                <c:ext xmlns:c16="http://schemas.microsoft.com/office/drawing/2014/chart" uri="{C3380CC4-5D6E-409C-BE32-E72D297353CC}">
                  <c16:uniqueId val="{00000010-6BAA-453B-BCFF-8A5AF569014F}"/>
                </c:ext>
              </c:extLst>
            </c:dLbl>
            <c:dLbl>
              <c:idx val="17"/>
              <c:tx>
                <c:strRef>
                  <c:f>Daten_Diagramme!$E$31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{0A05FBEF-6AF3-4277-81D1-30D0BBEAF5DA}</c15:txfldGUID>
                      <c15:f>Daten_Diagramme!$E$31</c15:f>
                      <c15:dlblFieldTableCache>
                        <c:ptCount val="1"/>
                        <c:pt idx="0">
                          <c:v>-1.0</c:v>
                        </c:pt>
                      </c15:dlblFieldTableCache>
                    </c15:dlblFTEntry>
                  </c15:dlblFieldTable>
                  <c15:showDataLabelsRange val="0"/>
                </c:ext>
                <c:ext xmlns:c16="http://schemas.microsoft.com/office/drawing/2014/chart" uri="{C3380CC4-5D6E-409C-BE32-E72D297353CC}">
                  <c16:uniqueId val="{00000011-6BAA-453B-BCFF-8A5AF569014F}"/>
                </c:ext>
              </c:extLst>
            </c:dLbl>
            <c:dLbl>
              <c:idx val="18"/>
              <c:tx>
                <c:strRef>
                  <c:f>Daten_Diagramme!$E$32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{FB17E1C9-C7C6-4B04-909C-A620447BABA6}</c15:txfldGUID>
                      <c15:f>Daten_Diagramme!$E$32</c15:f>
                      <c15:dlblFieldTableCache>
                        <c:ptCount val="1"/>
                        <c:pt idx="0">
                          <c:v>-1.9</c:v>
                        </c:pt>
                      </c15:dlblFieldTableCache>
                    </c15:dlblFTEntry>
                  </c15:dlblFieldTable>
                  <c15:showDataLabelsRange val="0"/>
                </c:ext>
                <c:ext xmlns:c16="http://schemas.microsoft.com/office/drawing/2014/chart" uri="{C3380CC4-5D6E-409C-BE32-E72D297353CC}">
                  <c16:uniqueId val="{00000012-6BAA-453B-BCFF-8A5AF569014F}"/>
                </c:ext>
              </c:extLst>
            </c:dLbl>
            <c:dLbl>
              <c:idx val="19"/>
              <c:tx>
                <c:strRef>
                  <c:f>Daten_Diagramme!$E$33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{2CD84A4C-7334-498B-B751-BC7383F27795}</c15:txfldGUID>
                      <c15:f>Daten_Diagramme!$E$33</c15:f>
                      <c15:dlblFieldTableCache>
                        <c:ptCount val="1"/>
                        <c:pt idx="0">
                          <c:v>-0.4</c:v>
                        </c:pt>
                      </c15:dlblFieldTableCache>
                    </c15:dlblFTEntry>
                  </c15:dlblFieldTable>
                  <c15:showDataLabelsRange val="0"/>
                </c:ext>
                <c:ext xmlns:c16="http://schemas.microsoft.com/office/drawing/2014/chart" uri="{C3380CC4-5D6E-409C-BE32-E72D297353CC}">
                  <c16:uniqueId val="{00000013-6BAA-453B-BCFF-8A5AF569014F}"/>
                </c:ext>
              </c:extLst>
            </c:dLbl>
            <c:dLbl>
              <c:idx val="20"/>
              <c:tx>
                <c:strRef>
                  <c:f>Daten_Diagramme!$E$34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{850F7EAF-3987-4ACA-BEEE-EC4B68B71DA0}</c15:txfldGUID>
                      <c15:f>Daten_Diagramme!$E$34</c15:f>
                      <c15:dlblFieldTableCache>
                        <c:ptCount val="1"/>
                        <c:pt idx="0">
                          <c:v>-4.1</c:v>
                        </c:pt>
                      </c15:dlblFieldTableCache>
                    </c15:dlblFTEntry>
                  </c15:dlblFieldTable>
                  <c15:showDataLabelsRange val="0"/>
                </c:ext>
                <c:ext xmlns:c16="http://schemas.microsoft.com/office/drawing/2014/chart" uri="{C3380CC4-5D6E-409C-BE32-E72D297353CC}">
                  <c16:uniqueId val="{00000014-6BAA-453B-BCFF-8A5AF569014F}"/>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{1D549636-D5F7-4566-AFD6-BC7EA6C63F9F}</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6BAA-453B-BCFF-8A5AF569014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{C7B8CAF0-7403-4352-BC36-C2EED94FFCF2}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BAA-453B-BCFF-8A5AF569014F}"/>
                </c:ext>
              </c:extLst>
            </c:dLbl>
            <c:dLbl>
              <c:idx val="23"/>
              <c:tx>
                <c:strRef>
                  <c:f>Daten_Diagramme!$E$37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{7D0D329B-4C2B-4D6F-BF84-80D47456B225}</c15:txfldGUID>
                      <c15:f>Daten_Diagramme!$E$37</c15:f>
                      <c15:dlblFieldTableCache>
                        <c:ptCount val="1"/>
                        <c:pt idx="0">
                          <c:v>5.0</c:v>
                        </c:pt>
                      </c15:dlblFieldTableCache>
                    </c15:dlblFTEntry>
                  </c15:dlblFieldTable>
                  <c15:showDataLabelsRange val="0"/>
                </c:ext>
                <c:ext xmlns:c16="http://schemas.microsoft.com/office/drawing/2014/chart" uri="{C3380CC4-5D6E-409C-BE32-E72D297353CC}">
                  <c16:uniqueId val="{00000017-6BAA-453B-BCFF-8A5AF569014F}"/>
                </c:ext>
              </c:extLst>
            </c:dLbl>
            <c:dLbl>
              <c:idx val="24"/>
              <c:tx>
                <c:strRef>
                  <c:f>Daten_Diagramme!$E$38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{42564593-3C7B-43E0-8F8E-531C2ABD684F}</c15:txfldGUID>
                      <c15:f>Daten_Diagramme!$E$38</c15:f>
                      <c15:dlblFieldTableCache>
                        <c:ptCount val="1"/>
                        <c:pt idx="0">
                          <c:v>-1.4</c:v>
                        </c:pt>
                      </c15:dlblFieldTableCache>
                    </c15:dlblFTEntry>
                  </c15:dlblFieldTable>
                  <c15:showDataLabelsRange val="0"/>
                </c:ext>
                <c:ext xmlns:c16="http://schemas.microsoft.com/office/drawing/2014/chart" uri="{C3380CC4-5D6E-409C-BE32-E72D297353CC}">
                  <c16:uniqueId val="{00000018-6BAA-453B-BCFF-8A5AF569014F}"/>
                </c:ext>
              </c:extLst>
            </c:dLbl>
            <c:dLbl>
              <c:idx val="25"/>
              <c:tx>
                <c:strRef>
                  <c:f>Daten_Diagramme!$E$39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{114D7D2B-71CD-4C64-851F-8616880A7B6B}</c15:txfldGUID>
                      <c15:f>Daten_Diagramme!$E$39</c15:f>
                      <c15:dlblFieldTableCache>
                        <c:ptCount val="1"/>
                        <c:pt idx="0">
                          <c:v>-4.5</c:v>
                        </c:pt>
                      </c15:dlblFieldTableCache>
                    </c15:dlblFTEntry>
                  </c15:dlblFieldTable>
                  <c15:showDataLabelsRange val="0"/>
                </c:ext>
                <c:ext xmlns:c16="http://schemas.microsoft.com/office/drawing/2014/chart" uri="{C3380CC4-5D6E-409C-BE32-E72D297353CC}">
                  <c16:uniqueId val="{00000019-6BAA-453B-BCFF-8A5AF569014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{29309D9D-8906-48AE-BB56-DC3216080308}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BAA-453B-BCFF-8A5AF569014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{03A3ACE9-2827-4D42-A461-D8E3FEBB4EC0}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BAA-453B-BCFF-8A5AF569014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{1624E163-FAB2-481A-88AC-D3FD0A3FAC45}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BAA-453B-BCFF-8A5AF569014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{4B3F2D31-00CD-43CE-838D-2B1FD83D029E}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BAA-453B-BCFF-8A5AF569014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{4DBFCA71-B06C-4D37-B201-1883CDDC6C58}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BAA-453B-BCFF-8A5AF569014F}"/>
                </c:ext>
              </c:extLst>
            </c:dLbl>
            <c:dLbl>
              <c:idx val="31"/>
              <c:tx>
                <c:strRef>
                  <c:f>Daten_Diagramme!$E$45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{3E85BACC-0256-43B7-A1DD-D2D87F292663}</c15:txfldGUID>
                      <c15:f>Daten_Diagramme!$E$45</c15:f>
                      <c15:dlblFieldTableCache>
                        <c:ptCount val="1"/>
                        <c:pt idx="0">
                          <c:v>-4.5</c:v>
                        </c:pt>
                      </c15:dlblFieldTableCache>
                    </c15:dlblFTEntry>
                  </c15:dlblFieldTable>
                  <c15:showDataLabelsRange val="0"/>
                </c:ext>
                <c:ext xmlns:c16="http://schemas.microsoft.com/office/drawing/2014/chart" uri="{C3380CC4-5D6E-409C-BE32-E72D297353CC}">
                  <c16:uniqueId val="{0000001F-6BAA-453B-BCFF-8A5AF569014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-3.8943747919671585</c:v>
                </c:pt>
                <c:pt idx="1">
                  <c:v>5.0040355125100886</c:v>
                </c:pt>
                <c:pt idx="2">
                  <c:v>-3.3434650455927053</c:v>
                </c:pt>
                <c:pt idx="3">
                  <c:v>-3.3381020505484025</c:v>
                </c:pt>
                <c:pt idx="4">
                  <c:v>-0.79545454545454541</c:v>
                </c:pt>
                <c:pt idx="5">
                  <c:v>-4.240687679083095</c:v>
                </c:pt>
                <c:pt idx="6">
                  <c:v>-7.5471698113207548</c:v>
                </c:pt>
                <c:pt idx="7">
                  <c:v>2.3007395234182417</c:v>
                </c:pt>
                <c:pt idx="8">
                  <c:v>-3.0849825378346916</c:v>
                </c:pt>
                <c:pt idx="9">
                  <c:v>-19.737683941138837</c:v>
                </c:pt>
                <c:pt idx="10">
                  <c:v>-8.7662698854155074</c:v>
                </c:pt>
                <c:pt idx="11">
                  <c:v>-2.383698577470204</c:v>
                </c:pt>
                <c:pt idx="12">
                  <c:v>-1.0526315789473684</c:v>
                </c:pt>
                <c:pt idx="13">
                  <c:v>-2.4074074074074074</c:v>
                </c:pt>
                <c:pt idx="14">
                  <c:v>1.3268690992600154</c:v>
                </c:pt>
                <c:pt idx="15">
                  <c:v>-5.1282051282051286</c:v>
                </c:pt>
                <c:pt idx="16">
                  <c:v>1.8047200370198981</c:v>
                </c:pt>
                <c:pt idx="17">
                  <c:v>-0.95617529880478092</c:v>
                </c:pt>
                <c:pt idx="18">
                  <c:v>-1.8949861823924201</c:v>
                </c:pt>
                <c:pt idx="19">
                  <c:v>-0.37986704653371323</c:v>
                </c:pt>
                <c:pt idx="20">
                  <c:v>-4.0858318636096413</c:v>
                </c:pt>
                <c:pt idx="21">
                  <c:v>0</c:v>
                </c:pt>
                <c:pt idx="23">
                  <c:v>5.0040355125100886</c:v>
                </c:pt>
                <c:pt idx="24">
                  <c:v>-1.3655311197355182</c:v>
                </c:pt>
                <c:pt idx="25">
                  <c:v>-4.5207838350371645</c:v>
                </c:pt>
              </c:numCache>
            </c:numRef>
          </c:val>
          <c:extLst>
            <c:ext xmlns:c16="http://schemas.microsoft.com/office/drawing/2014/chart" uri="{C3380CC4-5D6E-409C-BE32-E72D297353CC}">
              <c16:uniqueId val="{00000020-6BAA-453B-BCFF-8A5AF569014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{0D2166A2-DC9F-4E3B-9CE9-051FF7333289}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BAA-453B-BCFF-8A5AF569014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{56C16A4F-113D-40B6-A8F0-8EA159CF069E}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BAA-453B-BCFF-8A5AF569014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{8B85544B-187B-4901-9DD9-E5796F16BF3A}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BAA-453B-BCFF-8A5AF569014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{FD1E9B31-F205-4111-8CDC-1829DAC1F9DE}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BAA-453B-BCFF-8A5AF569014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{04023868-0BAC-415E-A7BB-5F20E294017F}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BAA-453B-BCFF-8A5AF569014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{DD293E60-3E5F-4FFE-99B5-9AEB39C46351}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BAA-453B-BCFF-8A5AF569014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{3CFE2E30-1CA3-4D22-B20F-61DDB09DCCFB}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BAA-453B-BCFF-8A5AF569014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{16D6F872-FFBE-4FEB-98F2-D84C2AF5CC1F}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BAA-453B-BCFF-8A5AF569014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{904703C3-F129-4404-A4BB-B3AD672FF5CE}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BAA-453B-BCFF-8A5AF569014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{839B4762-7D19-410F-B4B1-46A4A66D7A2B}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BAA-453B-BCFF-8A5AF569014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{9C178FED-0577-4F5C-A85A-A15522624764}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BAA-453B-BCFF-8A5AF569014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{7CF15259-1C67-409D-9DB7-24FDCB4574DB}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BAA-453B-BCFF-8A5AF569014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{0E072F96-F08A-4D2F-8ACC-05891AF27308}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BAA-453B-BCFF-8A5AF569014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{A034BE86-FA8B-4EC3-AB2B-7D3D98EA1CDC}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BAA-453B-BCFF-8A5AF569014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{BF441849-D224-4F09-8125-6791F388F5C4}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BAA-453B-BCFF-8A5AF569014F}"/>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{28D74A9F-9742-4BA3-8F53-663814488284}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BAA-453B-BCFF-8A5AF569014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{5278D8F5-4DA6-4C12-8EFD-1888C3D7AC07}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BAA-453B-BCFF-8A5AF569014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{EB319E22-213F-4BCE-A8B2-D6244039D113}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BAA-453B-BCFF-8A5AF569014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{A37D7E17-4B75-43DC-8C25-A6746D3C8826}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BAA-453B-BCFF-8A5AF569014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{9CD44765-9300-4DF5-A58C-235DF9D716FE}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BAA-453B-BCFF-8A5AF569014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{9845D7D5-608E-424D-B1E9-681875666F5F}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BAA-453B-BCFF-8A5AF569014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{E01E9D71-DD39-4366-BDEF-483E9A931293}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BAA-453B-BCFF-8A5AF569014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{39C3AA65-29B2-4E2B-9028-874A6C26170D}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BAA-453B-BCFF-8A5AF569014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{763B3B47-332F-4213-9DE4-A6C2A1EA9104}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BAA-453B-BCFF-8A5AF569014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{F73BF4D9-4B31-4E38-A5F9-2A79F0954240}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BAA-453B-BCFF-8A5AF569014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{D83C1351-E8DF-4C2C-8F22-C900FC7C41AB}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BAA-453B-BCFF-8A5AF569014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{695495F0-A1BA-4F2B-B315-29C08B90BCCB}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BAA-453B-BCFF-8A5AF569014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{E67AEC05-DD82-457B-B0AA-E3AED8793AF0}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BAA-453B-BCFF-8A5AF569014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{4D009BB0-C803-4C4A-A5A0-929B47E7F06F}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BAA-453B-BCFF-8A5AF569014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{5BFFD679-90C8-4988-8CA1-9550C8D3B948}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BAA-453B-BCFF-8A5AF569014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{A33A72DF-BD95-4C24-AEDD-B9CB2F84F197}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BAA-453B-BCFF-8A5AF569014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{8352DB1F-BB9D-41D5-9F39-CD34781BE73D}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BAA-453B-BCFF-8A5AF569014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BAA-453B-BCFF-8A5AF569014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BAA-453B-BCFF-8A5AF569014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{CB493A53-D3FD-49F0-84EA-A03B8541AD98}</c15:txfldGUID>
                      <c15:f>Diagramm!$I$46</c15:f>
                      <c15:dlblFieldTableCache>
                        <c:ptCount val="1"/>
                      </c15:dlblFieldTableCache>
                    </c15:dlblFTEntry>
                  </c15:dlblFieldTable>
                  <c15:showDataLabelsRange val="0"/>
                </c:ext>
                <c:ext xmlns:c16="http://schemas.microsoft.com/office/drawing/2014/chart" uri="{C3380CC4-5D6E-409C-BE32-E72D297353CC}">
                  <c16:uniqueId val="{00000000-3DC7-488F-BE30-377EE67DDB0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{E9ED15EB-E7A8-479A-BA6E-30E2C331AF39}</c15:txfldGUID>
                      <c15:f>Diagramm!$I$47</c15:f>
                      <c15:dlblFieldTableCache>
                        <c:ptCount val="1"/>
                      </c15:dlblFieldTableCache>
                    </c15:dlblFTEntry>
                  </c15:dlblFieldTable>
                  <c15:showDataLabelsRange val="0"/>
                </c:ext>
                <c:ext xmlns:c16="http://schemas.microsoft.com/office/drawing/2014/chart" uri="{C3380CC4-5D6E-409C-BE32-E72D297353CC}">
                  <c16:uniqueId val="{00000001-3DC7-488F-BE30-377EE67DDB0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{CD0B9637-DECB-4264-BF5B-DA4F02C0009F}</c15:txfldGUID>
                      <c15:f>Diagramm!$I$48</c15:f>
                      <c15:dlblFieldTableCache>
                        <c:ptCount val="1"/>
                      </c15:dlblFieldTableCache>
                    </c15:dlblFTEntry>
                  </c15:dlblFieldTable>
                  <c15:showDataLabelsRange val="0"/>
                </c:ext>
                <c:ext xmlns:c16="http://schemas.microsoft.com/office/drawing/2014/chart" uri="{C3380CC4-5D6E-409C-BE32-E72D297353CC}">
                  <c16:uniqueId val="{00000002-3DC7-488F-BE30-377EE67DDB0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{5BB8142C-C778-4706-9597-F72301C6F52B}</c15:txfldGUID>
                      <c15:f>Diagramm!$I$49</c15:f>
                      <c15:dlblFieldTableCache>
                        <c:ptCount val="1"/>
                      </c15:dlblFieldTableCache>
                    </c15:dlblFTEntry>
                  </c15:dlblFieldTable>
                  <c15:showDataLabelsRange val="0"/>
                </c:ext>
                <c:ext xmlns:c16="http://schemas.microsoft.com/office/drawing/2014/chart" uri="{C3380CC4-5D6E-409C-BE32-E72D297353CC}">
                  <c16:uniqueId val="{00000003-3DC7-488F-BE30-377EE67DDB0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{917F88C2-BDE5-4C35-AA8E-F8DD659DE2DF}</c15:txfldGUID>
                      <c15:f>Diagramm!$I$50</c15:f>
                      <c15:dlblFieldTableCache>
                        <c:ptCount val="1"/>
                      </c15:dlblFieldTableCache>
                    </c15:dlblFTEntry>
                  </c15:dlblFieldTable>
                  <c15:showDataLabelsRange val="0"/>
                </c:ext>
                <c:ext xmlns:c16="http://schemas.microsoft.com/office/drawing/2014/chart" uri="{C3380CC4-5D6E-409C-BE32-E72D297353CC}">
                  <c16:uniqueId val="{00000004-3DC7-488F-BE30-377EE67DDB0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{D266CD33-DCC0-4973-90EC-6A024AB39DDF}</c15:txfldGUID>
                      <c15:f>Diagramm!$I$51</c15:f>
                      <c15:dlblFieldTableCache>
                        <c:ptCount val="1"/>
                      </c15:dlblFieldTableCache>
                    </c15:dlblFTEntry>
                  </c15:dlblFieldTable>
                  <c15:showDataLabelsRange val="0"/>
                </c:ext>
                <c:ext xmlns:c16="http://schemas.microsoft.com/office/drawing/2014/chart" uri="{C3380CC4-5D6E-409C-BE32-E72D297353CC}">
                  <c16:uniqueId val="{00000005-3DC7-488F-BE30-377EE67DDB0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{D1228D23-25C0-4E48-8B89-4CF34F56ADA6}</c15:txfldGUID>
                      <c15:f>Diagramm!$I$52</c15:f>
                      <c15:dlblFieldTableCache>
                        <c:ptCount val="1"/>
                      </c15:dlblFieldTableCache>
                    </c15:dlblFTEntry>
                  </c15:dlblFieldTable>
                  <c15:showDataLabelsRange val="0"/>
                </c:ext>
                <c:ext xmlns:c16="http://schemas.microsoft.com/office/drawing/2014/chart" uri="{C3380CC4-5D6E-409C-BE32-E72D297353CC}">
                  <c16:uniqueId val="{00000006-3DC7-488F-BE30-377EE67DDB0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{EE626237-5635-45FD-B8D4-260A18146704}</c15:txfldGUID>
                      <c15:f>Diagramm!$I$53</c15:f>
                      <c15:dlblFieldTableCache>
                        <c:ptCount val="1"/>
                      </c15:dlblFieldTableCache>
                    </c15:dlblFTEntry>
                  </c15:dlblFieldTable>
                  <c15:showDataLabelsRange val="0"/>
                </c:ext>
                <c:ext xmlns:c16="http://schemas.microsoft.com/office/drawing/2014/chart" uri="{C3380CC4-5D6E-409C-BE32-E72D297353CC}">
                  <c16:uniqueId val="{00000007-3DC7-488F-BE30-377EE67DDB0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{B6D5A3D4-6907-4B4A-BDE3-F230E0B587C2}</c15:txfldGUID>
                      <c15:f>Diagramm!$I$54</c15:f>
                      <c15:dlblFieldTableCache>
                        <c:ptCount val="1"/>
                      </c15:dlblFieldTableCache>
                    </c15:dlblFTEntry>
                  </c15:dlblFieldTable>
                  <c15:showDataLabelsRange val="0"/>
                </c:ext>
                <c:ext xmlns:c16="http://schemas.microsoft.com/office/drawing/2014/chart" uri="{C3380CC4-5D6E-409C-BE32-E72D297353CC}">
                  <c16:uniqueId val="{00000008-3DC7-488F-BE30-377EE67DDB0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{327F7CB2-A4FF-4D5B-86F6-937AB14955B9}</c15:txfldGUID>
                      <c15:f>Diagramm!$I$55</c15:f>
                      <c15:dlblFieldTableCache>
                        <c:ptCount val="1"/>
                      </c15:dlblFieldTableCache>
                    </c15:dlblFTEntry>
                  </c15:dlblFieldTable>
                  <c15:showDataLabelsRange val="0"/>
                </c:ext>
                <c:ext xmlns:c16="http://schemas.microsoft.com/office/drawing/2014/chart" uri="{C3380CC4-5D6E-409C-BE32-E72D297353CC}">
                  <c16:uniqueId val="{00000009-3DC7-488F-BE30-377EE67DDB0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{DCFCB662-BAC7-4259-A7BC-76C23BC1D8AB}</c15:txfldGUID>
                      <c15:f>Diagramm!$I$56</c15:f>
                      <c15:dlblFieldTableCache>
                        <c:ptCount val="1"/>
                      </c15:dlblFieldTableCache>
                    </c15:dlblFTEntry>
                  </c15:dlblFieldTable>
                  <c15:showDataLabelsRange val="0"/>
                </c:ext>
                <c:ext xmlns:c16="http://schemas.microsoft.com/office/drawing/2014/chart" uri="{C3380CC4-5D6E-409C-BE32-E72D297353CC}">
                  <c16:uniqueId val="{0000000A-3DC7-488F-BE30-377EE67DDB0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{4243CEB7-EE00-4301-A2AC-D5C114260C64}</c15:txfldGUID>
                      <c15:f>Diagramm!$I$57</c15:f>
                      <c15:dlblFieldTableCache>
                        <c:ptCount val="1"/>
                      </c15:dlblFieldTableCache>
                    </c15:dlblFTEntry>
                  </c15:dlblFieldTable>
                  <c15:showDataLabelsRange val="0"/>
                </c:ext>
                <c:ext xmlns:c16="http://schemas.microsoft.com/office/drawing/2014/chart" uri="{C3380CC4-5D6E-409C-BE32-E72D297353CC}">
                  <c16:uniqueId val="{0000000B-3DC7-488F-BE30-377EE67DDB0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{3E496991-BAB4-477D-BC5E-AAB9341EE41E}</c15:txfldGUID>
                      <c15:f>Diagramm!$I$58</c15:f>
                      <c15:dlblFieldTableCache>
                        <c:ptCount val="1"/>
                      </c15:dlblFieldTableCache>
                    </c15:dlblFTEntry>
                  </c15:dlblFieldTable>
                  <c15:showDataLabelsRange val="0"/>
                </c:ext>
                <c:ext xmlns:c16="http://schemas.microsoft.com/office/drawing/2014/chart" uri="{C3380CC4-5D6E-409C-BE32-E72D297353CC}">
                  <c16:uniqueId val="{0000000C-3DC7-488F-BE30-377EE67DDB0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{CDFE3221-7DA1-4E70-A160-D69859EA5AC2}</c15:txfldGUID>
                      <c15:f>Diagramm!$I$59</c15:f>
                      <c15:dlblFieldTableCache>
                        <c:ptCount val="1"/>
                      </c15:dlblFieldTableCache>
                    </c15:dlblFTEntry>
                  </c15:dlblFieldTable>
                  <c15:showDataLabelsRange val="0"/>
                </c:ext>
                <c:ext xmlns:c16="http://schemas.microsoft.com/office/drawing/2014/chart" uri="{C3380CC4-5D6E-409C-BE32-E72D297353CC}">
                  <c16:uniqueId val="{0000000D-3DC7-488F-BE30-377EE67DDB0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{EA747C65-11F1-49D9-904C-8F5E57692408}</c15:txfldGUID>
                      <c15:f>Diagramm!$I$60</c15:f>
                      <c15:dlblFieldTableCache>
                        <c:ptCount val="1"/>
                      </c15:dlblFieldTableCache>
                    </c15:dlblFTEntry>
                  </c15:dlblFieldTable>
                  <c15:showDataLabelsRange val="0"/>
                </c:ext>
                <c:ext xmlns:c16="http://schemas.microsoft.com/office/drawing/2014/chart" uri="{C3380CC4-5D6E-409C-BE32-E72D297353CC}">
                  <c16:uniqueId val="{0000000E-3DC7-488F-BE30-377EE67DDB0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{7E2D4956-940D-4501-A253-B00FFE680C07}</c15:txfldGUID>
                      <c15:f>Diagramm!$I$61</c15:f>
                      <c15:dlblFieldTableCache>
                        <c:ptCount val="1"/>
                      </c15:dlblFieldTableCache>
                    </c15:dlblFTEntry>
                  </c15:dlblFieldTable>
                  <c15:showDataLabelsRange val="0"/>
                </c:ext>
                <c:ext xmlns:c16="http://schemas.microsoft.com/office/drawing/2014/chart" uri="{C3380CC4-5D6E-409C-BE32-E72D297353CC}">
                  <c16:uniqueId val="{0000000F-3DC7-488F-BE30-377EE67DDB0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{965A71C7-BDC9-494C-B36C-5B540CCC57D4}</c15:txfldGUID>
                      <c15:f>Diagramm!$I$62</c15:f>
                      <c15:dlblFieldTableCache>
                        <c:ptCount val="1"/>
                      </c15:dlblFieldTableCache>
                    </c15:dlblFTEntry>
                  </c15:dlblFieldTable>
                  <c15:showDataLabelsRange val="0"/>
                </c:ext>
                <c:ext xmlns:c16="http://schemas.microsoft.com/office/drawing/2014/chart" uri="{C3380CC4-5D6E-409C-BE32-E72D297353CC}">
                  <c16:uniqueId val="{00000010-3DC7-488F-BE30-377EE67DDB0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{677CA61C-DFB4-4B6D-9E1B-F2D82713A5C1}</c15:txfldGUID>
                      <c15:f>Diagramm!$I$63</c15:f>
                      <c15:dlblFieldTableCache>
                        <c:ptCount val="1"/>
                      </c15:dlblFieldTableCache>
                    </c15:dlblFTEntry>
                  </c15:dlblFieldTable>
                  <c15:showDataLabelsRange val="0"/>
                </c:ext>
                <c:ext xmlns:c16="http://schemas.microsoft.com/office/drawing/2014/chart" uri="{C3380CC4-5D6E-409C-BE32-E72D297353CC}">
                  <c16:uniqueId val="{00000011-3DC7-488F-BE30-377EE67DDB0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{B1CD8947-1581-43EC-B07B-FD720280ACA7}</c15:txfldGUID>
                      <c15:f>Diagramm!$I$64</c15:f>
                      <c15:dlblFieldTableCache>
                        <c:ptCount val="1"/>
                      </c15:dlblFieldTableCache>
                    </c15:dlblFTEntry>
                  </c15:dlblFieldTable>
                  <c15:showDataLabelsRange val="0"/>
                </c:ext>
                <c:ext xmlns:c16="http://schemas.microsoft.com/office/drawing/2014/chart" uri="{C3380CC4-5D6E-409C-BE32-E72D297353CC}">
                  <c16:uniqueId val="{00000012-3DC7-488F-BE30-377EE67DDB0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{88B606EB-D9C4-44F6-9E98-3748A64D6931}</c15:txfldGUID>
                      <c15:f>Diagramm!$I$65</c15:f>
                      <c15:dlblFieldTableCache>
                        <c:ptCount val="1"/>
                      </c15:dlblFieldTableCache>
                    </c15:dlblFTEntry>
                  </c15:dlblFieldTable>
                  <c15:showDataLabelsRange val="0"/>
                </c:ext>
                <c:ext xmlns:c16="http://schemas.microsoft.com/office/drawing/2014/chart" uri="{C3380CC4-5D6E-409C-BE32-E72D297353CC}">
                  <c16:uniqueId val="{00000013-3DC7-488F-BE30-377EE67DDB0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{881F83B4-C54B-4EAB-A600-DA811AAFF043}</c15:txfldGUID>
                      <c15:f>Diagramm!$I$66</c15:f>
                      <c15:dlblFieldTableCache>
                        <c:ptCount val="1"/>
                      </c15:dlblFieldTableCache>
                    </c15:dlblFTEntry>
                  </c15:dlblFieldTable>
                  <c15:showDataLabelsRange val="0"/>
                </c:ext>
                <c:ext xmlns:c16="http://schemas.microsoft.com/office/drawing/2014/chart" uri="{C3380CC4-5D6E-409C-BE32-E72D297353CC}">
                  <c16:uniqueId val="{00000014-3DC7-488F-BE30-377EE67DDB0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{E23C6A48-3AB2-471E-9CF7-9181708B5D1A}</c15:txfldGUID>
                      <c15:f>Diagramm!$I$67</c15:f>
                      <c15:dlblFieldTableCache>
                        <c:ptCount val="1"/>
                      </c15:dlblFieldTableCache>
                    </c15:dlblFTEntry>
                  </c15:dlblFieldTable>
                  <c15:showDataLabelsRange val="0"/>
                </c:ext>
                <c:ext xmlns:c16="http://schemas.microsoft.com/office/drawing/2014/chart" uri="{C3380CC4-5D6E-409C-BE32-E72D297353CC}">
                  <c16:uniqueId val="{00000015-3DC7-488F-BE30-377EE67DDB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DC7-488F-BE30-377EE67DDB0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{815BD92F-CD75-4589-8033-BD24D3332814}</c15:txfldGUID>
                      <c15:f>Diagramm!$K$46</c15:f>
                      <c15:dlblFieldTableCache>
                        <c:ptCount val="1"/>
                      </c15:dlblFieldTableCache>
                    </c15:dlblFTEntry>
                  </c15:dlblFieldTable>
                  <c15:showDataLabelsRange val="0"/>
                </c:ext>
                <c:ext xmlns:c16="http://schemas.microsoft.com/office/drawing/2014/chart" uri="{C3380CC4-5D6E-409C-BE32-E72D297353CC}">
                  <c16:uniqueId val="{00000017-3DC7-488F-BE30-377EE67DDB0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{D36A9B3C-F174-4793-9153-2BC35FEEE6A2}</c15:txfldGUID>
                      <c15:f>Diagramm!$K$47</c15:f>
                      <c15:dlblFieldTableCache>
                        <c:ptCount val="1"/>
                      </c15:dlblFieldTableCache>
                    </c15:dlblFTEntry>
                  </c15:dlblFieldTable>
                  <c15:showDataLabelsRange val="0"/>
                </c:ext>
                <c:ext xmlns:c16="http://schemas.microsoft.com/office/drawing/2014/chart" uri="{C3380CC4-5D6E-409C-BE32-E72D297353CC}">
                  <c16:uniqueId val="{00000018-3DC7-488F-BE30-377EE67DDB0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{6240E37C-208D-44A8-A617-47E28F7F1ACB}</c15:txfldGUID>
                      <c15:f>Diagramm!$K$48</c15:f>
                      <c15:dlblFieldTableCache>
                        <c:ptCount val="1"/>
                      </c15:dlblFieldTableCache>
                    </c15:dlblFTEntry>
                  </c15:dlblFieldTable>
                  <c15:showDataLabelsRange val="0"/>
                </c:ext>
                <c:ext xmlns:c16="http://schemas.microsoft.com/office/drawing/2014/chart" uri="{C3380CC4-5D6E-409C-BE32-E72D297353CC}">
                  <c16:uniqueId val="{00000019-3DC7-488F-BE30-377EE67DDB0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{441D6873-1522-4723-85FC-A2FAAFE54831}</c15:txfldGUID>
                      <c15:f>Diagramm!$K$49</c15:f>
                      <c15:dlblFieldTableCache>
                        <c:ptCount val="1"/>
                      </c15:dlblFieldTableCache>
                    </c15:dlblFTEntry>
                  </c15:dlblFieldTable>
                  <c15:showDataLabelsRange val="0"/>
                </c:ext>
                <c:ext xmlns:c16="http://schemas.microsoft.com/office/drawing/2014/chart" uri="{C3380CC4-5D6E-409C-BE32-E72D297353CC}">
                  <c16:uniqueId val="{0000001A-3DC7-488F-BE30-377EE67DDB0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{2073C81D-D928-4326-8175-5C52061803DD}</c15:txfldGUID>
                      <c15:f>Diagramm!$K$50</c15:f>
                      <c15:dlblFieldTableCache>
                        <c:ptCount val="1"/>
                      </c15:dlblFieldTableCache>
                    </c15:dlblFTEntry>
                  </c15:dlblFieldTable>
                  <c15:showDataLabelsRange val="0"/>
                </c:ext>
                <c:ext xmlns:c16="http://schemas.microsoft.com/office/drawing/2014/chart" uri="{C3380CC4-5D6E-409C-BE32-E72D297353CC}">
                  <c16:uniqueId val="{0000001B-3DC7-488F-BE30-377EE67DDB0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{19E314B9-ED6D-4E62-9488-74F99571B536}</c15:txfldGUID>
                      <c15:f>Diagramm!$K$51</c15:f>
                      <c15:dlblFieldTableCache>
                        <c:ptCount val="1"/>
                      </c15:dlblFieldTableCache>
                    </c15:dlblFTEntry>
                  </c15:dlblFieldTable>
                  <c15:showDataLabelsRange val="0"/>
                </c:ext>
                <c:ext xmlns:c16="http://schemas.microsoft.com/office/drawing/2014/chart" uri="{C3380CC4-5D6E-409C-BE32-E72D297353CC}">
                  <c16:uniqueId val="{0000001C-3DC7-488F-BE30-377EE67DDB0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{B4EE29B8-160E-4B5B-B015-49FD81600407}</c15:txfldGUID>
                      <c15:f>Diagramm!$K$52</c15:f>
                      <c15:dlblFieldTableCache>
                        <c:ptCount val="1"/>
                      </c15:dlblFieldTableCache>
                    </c15:dlblFTEntry>
                  </c15:dlblFieldTable>
                  <c15:showDataLabelsRange val="0"/>
                </c:ext>
                <c:ext xmlns:c16="http://schemas.microsoft.com/office/drawing/2014/chart" uri="{C3380CC4-5D6E-409C-BE32-E72D297353CC}">
                  <c16:uniqueId val="{0000001D-3DC7-488F-BE30-377EE67DDB0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{894551DD-C6D3-4F49-B771-F846C71D6458}</c15:txfldGUID>
                      <c15:f>Diagramm!$K$53</c15:f>
                      <c15:dlblFieldTableCache>
                        <c:ptCount val="1"/>
                      </c15:dlblFieldTableCache>
                    </c15:dlblFTEntry>
                  </c15:dlblFieldTable>
                  <c15:showDataLabelsRange val="0"/>
                </c:ext>
                <c:ext xmlns:c16="http://schemas.microsoft.com/office/drawing/2014/chart" uri="{C3380CC4-5D6E-409C-BE32-E72D297353CC}">
                  <c16:uniqueId val="{0000001E-3DC7-488F-BE30-377EE67DDB0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{81C5CB16-5F58-482A-A6CD-6B7898293C63}</c15:txfldGUID>
                      <c15:f>Diagramm!$K$54</c15:f>
                      <c15:dlblFieldTableCache>
                        <c:ptCount val="1"/>
                      </c15:dlblFieldTableCache>
                    </c15:dlblFTEntry>
                  </c15:dlblFieldTable>
                  <c15:showDataLabelsRange val="0"/>
                </c:ext>
                <c:ext xmlns:c16="http://schemas.microsoft.com/office/drawing/2014/chart" uri="{C3380CC4-5D6E-409C-BE32-E72D297353CC}">
                  <c16:uniqueId val="{0000001F-3DC7-488F-BE30-377EE67DDB0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{88D921BD-90AC-41E7-A03D-FCBCF34524A0}</c15:txfldGUID>
                      <c15:f>Diagramm!$K$55</c15:f>
                      <c15:dlblFieldTableCache>
                        <c:ptCount val="1"/>
                      </c15:dlblFieldTableCache>
                    </c15:dlblFTEntry>
                  </c15:dlblFieldTable>
                  <c15:showDataLabelsRange val="0"/>
                </c:ext>
                <c:ext xmlns:c16="http://schemas.microsoft.com/office/drawing/2014/chart" uri="{C3380CC4-5D6E-409C-BE32-E72D297353CC}">
                  <c16:uniqueId val="{00000020-3DC7-488F-BE30-377EE67DDB0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{CF6256E6-60FD-4093-9C72-055BB2DB203A}</c15:txfldGUID>
                      <c15:f>Diagramm!$K$56</c15:f>
                      <c15:dlblFieldTableCache>
                        <c:ptCount val="1"/>
                      </c15:dlblFieldTableCache>
                    </c15:dlblFTEntry>
                  </c15:dlblFieldTable>
                  <c15:showDataLabelsRange val="0"/>
                </c:ext>
                <c:ext xmlns:c16="http://schemas.microsoft.com/office/drawing/2014/chart" uri="{C3380CC4-5D6E-409C-BE32-E72D297353CC}">
                  <c16:uniqueId val="{00000021-3DC7-488F-BE30-377EE67DDB0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{F864BC43-057E-4967-AB92-1929D2715699}</c15:txfldGUID>
                      <c15:f>Diagramm!$K$57</c15:f>
                      <c15:dlblFieldTableCache>
                        <c:ptCount val="1"/>
                      </c15:dlblFieldTableCache>
                    </c15:dlblFTEntry>
                  </c15:dlblFieldTable>
                  <c15:showDataLabelsRange val="0"/>
                </c:ext>
                <c:ext xmlns:c16="http://schemas.microsoft.com/office/drawing/2014/chart" uri="{C3380CC4-5D6E-409C-BE32-E72D297353CC}">
                  <c16:uniqueId val="{00000022-3DC7-488F-BE30-377EE67DDB0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{1B3E804B-8429-4E14-A2D9-760FC284EA46}</c15:txfldGUID>
                      <c15:f>Diagramm!$K$58</c15:f>
                      <c15:dlblFieldTableCache>
                        <c:ptCount val="1"/>
                      </c15:dlblFieldTableCache>
                    </c15:dlblFTEntry>
                  </c15:dlblFieldTable>
                  <c15:showDataLabelsRange val="0"/>
                </c:ext>
                <c:ext xmlns:c16="http://schemas.microsoft.com/office/drawing/2014/chart" uri="{C3380CC4-5D6E-409C-BE32-E72D297353CC}">
                  <c16:uniqueId val="{00000023-3DC7-488F-BE30-377EE67DDB0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{8B5883BC-A644-449D-9C3F-5A4033E728F0}</c15:txfldGUID>
                      <c15:f>Diagramm!$K$59</c15:f>
                      <c15:dlblFieldTableCache>
                        <c:ptCount val="1"/>
                      </c15:dlblFieldTableCache>
                    </c15:dlblFTEntry>
                  </c15:dlblFieldTable>
                  <c15:showDataLabelsRange val="0"/>
                </c:ext>
                <c:ext xmlns:c16="http://schemas.microsoft.com/office/drawing/2014/chart" uri="{C3380CC4-5D6E-409C-BE32-E72D297353CC}">
                  <c16:uniqueId val="{00000024-3DC7-488F-BE30-377EE67DDB0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{31316E9B-D33A-4208-B3AD-E57F5A5BFA6A}</c15:txfldGUID>
                      <c15:f>Diagramm!$K$60</c15:f>
                      <c15:dlblFieldTableCache>
                        <c:ptCount val="1"/>
                      </c15:dlblFieldTableCache>
                    </c15:dlblFTEntry>
                  </c15:dlblFieldTable>
                  <c15:showDataLabelsRange val="0"/>
                </c:ext>
                <c:ext xmlns:c16="http://schemas.microsoft.com/office/drawing/2014/chart" uri="{C3380CC4-5D6E-409C-BE32-E72D297353CC}">
                  <c16:uniqueId val="{00000025-3DC7-488F-BE30-377EE67DDB0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{1DF8E18B-A4AA-402D-8F29-F93FB54F7A43}</c15:txfldGUID>
                      <c15:f>Diagramm!$K$61</c15:f>
                      <c15:dlblFieldTableCache>
                        <c:ptCount val="1"/>
                      </c15:dlblFieldTableCache>
                    </c15:dlblFTEntry>
                  </c15:dlblFieldTable>
                  <c15:showDataLabelsRange val="0"/>
                </c:ext>
                <c:ext xmlns:c16="http://schemas.microsoft.com/office/drawing/2014/chart" uri="{C3380CC4-5D6E-409C-BE32-E72D297353CC}">
                  <c16:uniqueId val="{00000026-3DC7-488F-BE30-377EE67DDB0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{5DC15B23-D6CB-4A4B-BFD1-89B748FDE909}</c15:txfldGUID>
                      <c15:f>Diagramm!$K$62</c15:f>
                      <c15:dlblFieldTableCache>
                        <c:ptCount val="1"/>
                      </c15:dlblFieldTableCache>
                    </c15:dlblFTEntry>
                  </c15:dlblFieldTable>
                  <c15:showDataLabelsRange val="0"/>
                </c:ext>
                <c:ext xmlns:c16="http://schemas.microsoft.com/office/drawing/2014/chart" uri="{C3380CC4-5D6E-409C-BE32-E72D297353CC}">
                  <c16:uniqueId val="{00000027-3DC7-488F-BE30-377EE67DDB0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{12FD4FA1-8885-4312-9483-91E048F4771D}</c15:txfldGUID>
                      <c15:f>Diagramm!$K$63</c15:f>
                      <c15:dlblFieldTableCache>
                        <c:ptCount val="1"/>
                      </c15:dlblFieldTableCache>
                    </c15:dlblFTEntry>
                  </c15:dlblFieldTable>
                  <c15:showDataLabelsRange val="0"/>
                </c:ext>
                <c:ext xmlns:c16="http://schemas.microsoft.com/office/drawing/2014/chart" uri="{C3380CC4-5D6E-409C-BE32-E72D297353CC}">
                  <c16:uniqueId val="{00000028-3DC7-488F-BE30-377EE67DDB0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{014B0D77-71C2-48A7-8142-11751747A353}</c15:txfldGUID>
                      <c15:f>Diagramm!$K$64</c15:f>
                      <c15:dlblFieldTableCache>
                        <c:ptCount val="1"/>
                      </c15:dlblFieldTableCache>
                    </c15:dlblFTEntry>
                  </c15:dlblFieldTable>
                  <c15:showDataLabelsRange val="0"/>
                </c:ext>
                <c:ext xmlns:c16="http://schemas.microsoft.com/office/drawing/2014/chart" uri="{C3380CC4-5D6E-409C-BE32-E72D297353CC}">
                  <c16:uniqueId val="{00000029-3DC7-488F-BE30-377EE67DDB0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{1C275DE9-8FD5-4729-B61E-190D7E02B0AA}</c15:txfldGUID>
                      <c15:f>Diagramm!$K$65</c15:f>
                      <c15:dlblFieldTableCache>
                        <c:ptCount val="1"/>
                      </c15:dlblFieldTableCache>
                    </c15:dlblFTEntry>
                  </c15:dlblFieldTable>
                  <c15:showDataLabelsRange val="0"/>
                </c:ext>
                <c:ext xmlns:c16="http://schemas.microsoft.com/office/drawing/2014/chart" uri="{C3380CC4-5D6E-409C-BE32-E72D297353CC}">
                  <c16:uniqueId val="{0000002A-3DC7-488F-BE30-377EE67DDB0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{0B6536B9-F426-4A83-807B-F058F0889753}</c15:txfldGUID>
                      <c15:f>Diagramm!$K$66</c15:f>
                      <c15:dlblFieldTableCache>
                        <c:ptCount val="1"/>
                      </c15:dlblFieldTableCache>
                    </c15:dlblFTEntry>
                  </c15:dlblFieldTable>
                  <c15:showDataLabelsRange val="0"/>
                </c:ext>
                <c:ext xmlns:c16="http://schemas.microsoft.com/office/drawing/2014/chart" uri="{C3380CC4-5D6E-409C-BE32-E72D297353CC}">
                  <c16:uniqueId val="{0000002B-3DC7-488F-BE30-377EE67DDB0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{1A0C17EC-2F6C-49B8-BC50-E6B0B8D05942}</c15:txfldGUID>
                      <c15:f>Diagramm!$K$67</c15:f>
                      <c15:dlblFieldTableCache>
                        <c:ptCount val="1"/>
                      </c15:dlblFieldTableCache>
                    </c15:dlblFTEntry>
                  </c15:dlblFieldTable>
                  <c15:showDataLabelsRange val="0"/>
                </c:ext>
                <c:ext xmlns:c16="http://schemas.microsoft.com/office/drawing/2014/chart" uri="{C3380CC4-5D6E-409C-BE32-E72D297353CC}">
                  <c16:uniqueId val="{0000002C-3DC7-488F-BE30-377EE67DDB0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DC7-488F-BE30-377EE67DDB0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{AE8DF18B-CF19-4ED0-9028-76AC4096EC1F}</c15:txfldGUID>
                      <c15:f>Diagramm!$J$46</c15:f>
                      <c15:dlblFieldTableCache>
                        <c:ptCount val="1"/>
                      </c15:dlblFieldTableCache>
                    </c15:dlblFTEntry>
                  </c15:dlblFieldTable>
                  <c15:showDataLabelsRange val="0"/>
                </c:ext>
                <c:ext xmlns:c16="http://schemas.microsoft.com/office/drawing/2014/chart" uri="{C3380CC4-5D6E-409C-BE32-E72D297353CC}">
                  <c16:uniqueId val="{0000002E-3DC7-488F-BE30-377EE67DDB0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{B677F053-3BE1-4B5D-B1C4-3E4F975F4324}</c15:txfldGUID>
                      <c15:f>Diagramm!$J$47</c15:f>
                      <c15:dlblFieldTableCache>
                        <c:ptCount val="1"/>
                      </c15:dlblFieldTableCache>
                    </c15:dlblFTEntry>
                  </c15:dlblFieldTable>
                  <c15:showDataLabelsRange val="0"/>
                </c:ext>
                <c:ext xmlns:c16="http://schemas.microsoft.com/office/drawing/2014/chart" uri="{C3380CC4-5D6E-409C-BE32-E72D297353CC}">
                  <c16:uniqueId val="{0000002F-3DC7-488F-BE30-377EE67DDB0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{39C5E9DE-F008-4BF3-B00B-77BD658ED5DD}</c15:txfldGUID>
                      <c15:f>Diagramm!$J$48</c15:f>
                      <c15:dlblFieldTableCache>
                        <c:ptCount val="1"/>
                      </c15:dlblFieldTableCache>
                    </c15:dlblFTEntry>
                  </c15:dlblFieldTable>
                  <c15:showDataLabelsRange val="0"/>
                </c:ext>
                <c:ext xmlns:c16="http://schemas.microsoft.com/office/drawing/2014/chart" uri="{C3380CC4-5D6E-409C-BE32-E72D297353CC}">
                  <c16:uniqueId val="{00000030-3DC7-488F-BE30-377EE67DDB0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{D3CFC190-6A40-4F68-9E67-A15D5D2D2243}</c15:txfldGUID>
                      <c15:f>Diagramm!$J$49</c15:f>
                      <c15:dlblFieldTableCache>
                        <c:ptCount val="1"/>
                      </c15:dlblFieldTableCache>
                    </c15:dlblFTEntry>
                  </c15:dlblFieldTable>
                  <c15:showDataLabelsRange val="0"/>
                </c:ext>
                <c:ext xmlns:c16="http://schemas.microsoft.com/office/drawing/2014/chart" uri="{C3380CC4-5D6E-409C-BE32-E72D297353CC}">
                  <c16:uniqueId val="{00000031-3DC7-488F-BE30-377EE67DDB0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{3ED9BD61-B137-48FE-889D-663BAF6FC181}</c15:txfldGUID>
                      <c15:f>Diagramm!$J$50</c15:f>
                      <c15:dlblFieldTableCache>
                        <c:ptCount val="1"/>
                      </c15:dlblFieldTableCache>
                    </c15:dlblFTEntry>
                  </c15:dlblFieldTable>
                  <c15:showDataLabelsRange val="0"/>
                </c:ext>
                <c:ext xmlns:c16="http://schemas.microsoft.com/office/drawing/2014/chart" uri="{C3380CC4-5D6E-409C-BE32-E72D297353CC}">
                  <c16:uniqueId val="{00000032-3DC7-488F-BE30-377EE67DDB0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{E32676C7-CEB5-45F9-ACE6-144B074D1B3D}</c15:txfldGUID>
                      <c15:f>Diagramm!$J$51</c15:f>
                      <c15:dlblFieldTableCache>
                        <c:ptCount val="1"/>
                      </c15:dlblFieldTableCache>
                    </c15:dlblFTEntry>
                  </c15:dlblFieldTable>
                  <c15:showDataLabelsRange val="0"/>
                </c:ext>
                <c:ext xmlns:c16="http://schemas.microsoft.com/office/drawing/2014/chart" uri="{C3380CC4-5D6E-409C-BE32-E72D297353CC}">
                  <c16:uniqueId val="{00000033-3DC7-488F-BE30-377EE67DDB0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{A96BDD7F-CA4E-495D-9665-67261628136D}</c15:txfldGUID>
                      <c15:f>Diagramm!$J$52</c15:f>
                      <c15:dlblFieldTableCache>
                        <c:ptCount val="1"/>
                      </c15:dlblFieldTableCache>
                    </c15:dlblFTEntry>
                  </c15:dlblFieldTable>
                  <c15:showDataLabelsRange val="0"/>
                </c:ext>
                <c:ext xmlns:c16="http://schemas.microsoft.com/office/drawing/2014/chart" uri="{C3380CC4-5D6E-409C-BE32-E72D297353CC}">
                  <c16:uniqueId val="{00000034-3DC7-488F-BE30-377EE67DDB0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{B30B1539-9E1C-4C23-AD08-F46EDAA468BA}</c15:txfldGUID>
                      <c15:f>Diagramm!$J$53</c15:f>
                      <c15:dlblFieldTableCache>
                        <c:ptCount val="1"/>
                      </c15:dlblFieldTableCache>
                    </c15:dlblFTEntry>
                  </c15:dlblFieldTable>
                  <c15:showDataLabelsRange val="0"/>
                </c:ext>
                <c:ext xmlns:c16="http://schemas.microsoft.com/office/drawing/2014/chart" uri="{C3380CC4-5D6E-409C-BE32-E72D297353CC}">
                  <c16:uniqueId val="{00000035-3DC7-488F-BE30-377EE67DDB0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{A3FCF864-5D33-4B57-ACD6-D3701F6BBC68}</c15:txfldGUID>
                      <c15:f>Diagramm!$J$54</c15:f>
                      <c15:dlblFieldTableCache>
                        <c:ptCount val="1"/>
                      </c15:dlblFieldTableCache>
                    </c15:dlblFTEntry>
                  </c15:dlblFieldTable>
                  <c15:showDataLabelsRange val="0"/>
                </c:ext>
                <c:ext xmlns:c16="http://schemas.microsoft.com/office/drawing/2014/chart" uri="{C3380CC4-5D6E-409C-BE32-E72D297353CC}">
                  <c16:uniqueId val="{00000036-3DC7-488F-BE30-377EE67DDB0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{B80745D7-C194-43A5-896F-C84FA3B2A5ED}</c15:txfldGUID>
                      <c15:f>Diagramm!$J$55</c15:f>
                      <c15:dlblFieldTableCache>
                        <c:ptCount val="1"/>
                      </c15:dlblFieldTableCache>
                    </c15:dlblFTEntry>
                  </c15:dlblFieldTable>
                  <c15:showDataLabelsRange val="0"/>
                </c:ext>
                <c:ext xmlns:c16="http://schemas.microsoft.com/office/drawing/2014/chart" uri="{C3380CC4-5D6E-409C-BE32-E72D297353CC}">
                  <c16:uniqueId val="{00000037-3DC7-488F-BE30-377EE67DDB0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{65EF7F2B-B46A-4DC7-A4CF-815CC6CEE256}</c15:txfldGUID>
                      <c15:f>Diagramm!$J$56</c15:f>
                      <c15:dlblFieldTableCache>
                        <c:ptCount val="1"/>
                      </c15:dlblFieldTableCache>
                    </c15:dlblFTEntry>
                  </c15:dlblFieldTable>
                  <c15:showDataLabelsRange val="0"/>
                </c:ext>
                <c:ext xmlns:c16="http://schemas.microsoft.com/office/drawing/2014/chart" uri="{C3380CC4-5D6E-409C-BE32-E72D297353CC}">
                  <c16:uniqueId val="{00000038-3DC7-488F-BE30-377EE67DDB0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{3E484765-0A79-46B8-ADF3-0C131F57741E}</c15:txfldGUID>
                      <c15:f>Diagramm!$J$57</c15:f>
                      <c15:dlblFieldTableCache>
                        <c:ptCount val="1"/>
                      </c15:dlblFieldTableCache>
                    </c15:dlblFTEntry>
                  </c15:dlblFieldTable>
                  <c15:showDataLabelsRange val="0"/>
                </c:ext>
                <c:ext xmlns:c16="http://schemas.microsoft.com/office/drawing/2014/chart" uri="{C3380CC4-5D6E-409C-BE32-E72D297353CC}">
                  <c16:uniqueId val="{00000039-3DC7-488F-BE30-377EE67DDB0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{9CC276A4-0CA1-4697-A55F-B2CD1A36D5E5}</c15:txfldGUID>
                      <c15:f>Diagramm!$J$58</c15:f>
                      <c15:dlblFieldTableCache>
                        <c:ptCount val="1"/>
                      </c15:dlblFieldTableCache>
                    </c15:dlblFTEntry>
                  </c15:dlblFieldTable>
                  <c15:showDataLabelsRange val="0"/>
                </c:ext>
                <c:ext xmlns:c16="http://schemas.microsoft.com/office/drawing/2014/chart" uri="{C3380CC4-5D6E-409C-BE32-E72D297353CC}">
                  <c16:uniqueId val="{0000003A-3DC7-488F-BE30-377EE67DDB0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{904EA4BC-2EAD-490D-80BE-AF0605DD1086}</c15:txfldGUID>
                      <c15:f>Diagramm!$J$59</c15:f>
                      <c15:dlblFieldTableCache>
                        <c:ptCount val="1"/>
                      </c15:dlblFieldTableCache>
                    </c15:dlblFTEntry>
                  </c15:dlblFieldTable>
                  <c15:showDataLabelsRange val="0"/>
                </c:ext>
                <c:ext xmlns:c16="http://schemas.microsoft.com/office/drawing/2014/chart" uri="{C3380CC4-5D6E-409C-BE32-E72D297353CC}">
                  <c16:uniqueId val="{0000003B-3DC7-488F-BE30-377EE67DDB0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{80195538-FDDA-4514-851C-C293B98C16DB}</c15:txfldGUID>
                      <c15:f>Diagramm!$J$60</c15:f>
                      <c15:dlblFieldTableCache>
                        <c:ptCount val="1"/>
                      </c15:dlblFieldTableCache>
                    </c15:dlblFTEntry>
                  </c15:dlblFieldTable>
                  <c15:showDataLabelsRange val="0"/>
                </c:ext>
                <c:ext xmlns:c16="http://schemas.microsoft.com/office/drawing/2014/chart" uri="{C3380CC4-5D6E-409C-BE32-E72D297353CC}">
                  <c16:uniqueId val="{0000003C-3DC7-488F-BE30-377EE67DDB0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{8424E53E-7C47-4CD3-907A-1C1CD2D2AF0D}</c15:txfldGUID>
                      <c15:f>Diagramm!$J$61</c15:f>
                      <c15:dlblFieldTableCache>
                        <c:ptCount val="1"/>
                      </c15:dlblFieldTableCache>
                    </c15:dlblFTEntry>
                  </c15:dlblFieldTable>
                  <c15:showDataLabelsRange val="0"/>
                </c:ext>
                <c:ext xmlns:c16="http://schemas.microsoft.com/office/drawing/2014/chart" uri="{C3380CC4-5D6E-409C-BE32-E72D297353CC}">
                  <c16:uniqueId val="{0000003D-3DC7-488F-BE30-377EE67DDB0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{9A6830E5-6209-4A6C-9A26-16CE0D9E4041}</c15:txfldGUID>
                      <c15:f>Diagramm!$J$62</c15:f>
                      <c15:dlblFieldTableCache>
                        <c:ptCount val="1"/>
                      </c15:dlblFieldTableCache>
                    </c15:dlblFTEntry>
                  </c15:dlblFieldTable>
                  <c15:showDataLabelsRange val="0"/>
                </c:ext>
                <c:ext xmlns:c16="http://schemas.microsoft.com/office/drawing/2014/chart" uri="{C3380CC4-5D6E-409C-BE32-E72D297353CC}">
                  <c16:uniqueId val="{0000003E-3DC7-488F-BE30-377EE67DDB0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{6CC4DE49-42FC-4042-B3C5-DB65832024C5}</c15:txfldGUID>
                      <c15:f>Diagramm!$J$63</c15:f>
                      <c15:dlblFieldTableCache>
                        <c:ptCount val="1"/>
                      </c15:dlblFieldTableCache>
                    </c15:dlblFTEntry>
                  </c15:dlblFieldTable>
                  <c15:showDataLabelsRange val="0"/>
                </c:ext>
                <c:ext xmlns:c16="http://schemas.microsoft.com/office/drawing/2014/chart" uri="{C3380CC4-5D6E-409C-BE32-E72D297353CC}">
                  <c16:uniqueId val="{0000003F-3DC7-488F-BE30-377EE67DDB0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{21241F60-6ACE-44F0-B781-5C46357DA5EE}</c15:txfldGUID>
                      <c15:f>Diagramm!$J$64</c15:f>
                      <c15:dlblFieldTableCache>
                        <c:ptCount val="1"/>
                      </c15:dlblFieldTableCache>
                    </c15:dlblFTEntry>
                  </c15:dlblFieldTable>
                  <c15:showDataLabelsRange val="0"/>
                </c:ext>
                <c:ext xmlns:c16="http://schemas.microsoft.com/office/drawing/2014/chart" uri="{C3380CC4-5D6E-409C-BE32-E72D297353CC}">
                  <c16:uniqueId val="{00000040-3DC7-488F-BE30-377EE67DDB0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{378BE999-5290-413F-8508-22E50372B4B7}</c15:txfldGUID>
                      <c15:f>Diagramm!$J$65</c15:f>
                      <c15:dlblFieldTableCache>
                        <c:ptCount val="1"/>
                      </c15:dlblFieldTableCache>
                    </c15:dlblFTEntry>
                  </c15:dlblFieldTable>
                  <c15:showDataLabelsRange val="0"/>
                </c:ext>
                <c:ext xmlns:c16="http://schemas.microsoft.com/office/drawing/2014/chart" uri="{C3380CC4-5D6E-409C-BE32-E72D297353CC}">
                  <c16:uniqueId val="{00000041-3DC7-488F-BE30-377EE67DDB0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{59812B30-CDD7-4DD1-BFC2-E42810B9D3A0}</c15:txfldGUID>
                      <c15:f>Diagramm!$J$66</c15:f>
                      <c15:dlblFieldTableCache>
                        <c:ptCount val="1"/>
                      </c15:dlblFieldTableCache>
                    </c15:dlblFTEntry>
                  </c15:dlblFieldTable>
                  <c15:showDataLabelsRange val="0"/>
                </c:ext>
                <c:ext xmlns:c16="http://schemas.microsoft.com/office/drawing/2014/chart" uri="{C3380CC4-5D6E-409C-BE32-E72D297353CC}">
                  <c16:uniqueId val="{00000042-3DC7-488F-BE30-377EE67DDB0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{88916A90-F66B-4D90-BD34-58CACED646BE}</c15:txfldGUID>
                      <c15:f>Diagramm!$J$67</c15:f>
                      <c15:dlblFieldTableCache>
                        <c:ptCount val="1"/>
                      </c15:dlblFieldTableCache>
                    </c15:dlblFTEntry>
                  </c15:dlblFieldTable>
                  <c15:showDataLabelsRange val="0"/>
                </c:ext>
                <c:ext xmlns:c16="http://schemas.microsoft.com/office/drawing/2014/chart" uri="{C3380CC4-5D6E-409C-BE32-E72D297353CC}">
                  <c16:uniqueId val="{00000043-3DC7-488F-BE30-377EE67DDB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DC7-488F-BE30-377EE67DDB0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6E-416B-8CEF-1D3F69F952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6E-416B-8CEF-1D3F69F952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6E-416B-8CEF-1D3F69F952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6E-416B-8CEF-1D3F69F952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76E-416B-8CEF-1D3F69F952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76E-416B-8CEF-1D3F69F952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6E-416B-8CEF-1D3F69F952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76E-416B-8CEF-1D3F69F952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76E-416B-8CEF-1D3F69F952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76E-416B-8CEF-1D3F69F952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6E-416B-8CEF-1D3F69F952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76E-416B-8CEF-1D3F69F952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76E-416B-8CEF-1D3F69F952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76E-416B-8CEF-1D3F69F952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76E-416B-8CEF-1D3F69F952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76E-416B-8CEF-1D3F69F952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76E-416B-8CEF-1D3F69F952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76E-416B-8CEF-1D3F69F952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76E-416B-8CEF-1D3F69F952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76E-416B-8CEF-1D3F69F952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76E-416B-8CEF-1D3F69F952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76E-416B-8CEF-1D3F69F952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76E-416B-8CEF-1D3F69F9523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76E-416B-8CEF-1D3F69F952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76E-416B-8CEF-1D3F69F952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76E-416B-8CEF-1D3F69F952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76E-416B-8CEF-1D3F69F952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76E-416B-8CEF-1D3F69F952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76E-416B-8CEF-1D3F69F952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76E-416B-8CEF-1D3F69F952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76E-416B-8CEF-1D3F69F952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76E-416B-8CEF-1D3F69F952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76E-416B-8CEF-1D3F69F952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76E-416B-8CEF-1D3F69F952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76E-416B-8CEF-1D3F69F952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76E-416B-8CEF-1D3F69F952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76E-416B-8CEF-1D3F69F952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76E-416B-8CEF-1D3F69F952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76E-416B-8CEF-1D3F69F952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76E-416B-8CEF-1D3F69F952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76E-416B-8CEF-1D3F69F952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76E-416B-8CEF-1D3F69F952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76E-416B-8CEF-1D3F69F952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76E-416B-8CEF-1D3F69F952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76E-416B-8CEF-1D3F69F9523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76E-416B-8CEF-1D3F69F9523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76E-416B-8CEF-1D3F69F952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76E-416B-8CEF-1D3F69F952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76E-416B-8CEF-1D3F69F952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76E-416B-8CEF-1D3F69F952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76E-416B-8CEF-1D3F69F952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76E-416B-8CEF-1D3F69F952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76E-416B-8CEF-1D3F69F952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76E-416B-8CEF-1D3F69F952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76E-416B-8CEF-1D3F69F952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76E-416B-8CEF-1D3F69F952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76E-416B-8CEF-1D3F69F952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76E-416B-8CEF-1D3F69F952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76E-416B-8CEF-1D3F69F952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76E-416B-8CEF-1D3F69F952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76E-416B-8CEF-1D3F69F952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76E-416B-8CEF-1D3F69F952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76E-416B-8CEF-1D3F69F952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76E-416B-8CEF-1D3F69F952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76E-416B-8CEF-1D3F69F952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76E-416B-8CEF-1D3F69F952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76E-416B-8CEF-1D3F69F952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76E-416B-8CEF-1D3F69F952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76E-416B-8CEF-1D3F69F9523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101.13879003558719</c:v>
                </c:pt>
                <c:pt idx="2">
                  <c:v>102.88440299423243</c:v>
                </c:pt>
                <c:pt idx="3">
                  <c:v>101.21364584611609</c:v>
                </c:pt>
                <c:pt idx="4">
                  <c:v>101.78733586943183</c:v>
                </c:pt>
                <c:pt idx="5">
                  <c:v>103.09853969812247</c:v>
                </c:pt>
                <c:pt idx="6">
                  <c:v>104.89569272303349</c:v>
                </c:pt>
                <c:pt idx="7">
                  <c:v>103.50963308381395</c:v>
                </c:pt>
                <c:pt idx="8">
                  <c:v>103.67591115474291</c:v>
                </c:pt>
                <c:pt idx="9">
                  <c:v>104.56190943674071</c:v>
                </c:pt>
                <c:pt idx="10">
                  <c:v>106.22653086268255</c:v>
                </c:pt>
                <c:pt idx="11">
                  <c:v>105.0650386550497</c:v>
                </c:pt>
                <c:pt idx="12">
                  <c:v>105.28776536998406</c:v>
                </c:pt>
                <c:pt idx="13">
                  <c:v>106.12467787458584</c:v>
                </c:pt>
                <c:pt idx="14">
                  <c:v>108.13596760338693</c:v>
                </c:pt>
                <c:pt idx="15">
                  <c:v>106.9253896183581</c:v>
                </c:pt>
                <c:pt idx="16">
                  <c:v>106.78365443612714</c:v>
                </c:pt>
                <c:pt idx="17">
                  <c:v>107.21744999386429</c:v>
                </c:pt>
                <c:pt idx="18">
                  <c:v>109.67726101362129</c:v>
                </c:pt>
                <c:pt idx="19">
                  <c:v>108.31881212418702</c:v>
                </c:pt>
                <c:pt idx="20">
                  <c:v>108.20898269726347</c:v>
                </c:pt>
                <c:pt idx="21">
                  <c:v>108.53540311694687</c:v>
                </c:pt>
                <c:pt idx="22">
                  <c:v>110.66940728923795</c:v>
                </c:pt>
                <c:pt idx="23">
                  <c:v>108.95999509142227</c:v>
                </c:pt>
                <c:pt idx="24">
                  <c:v>108.58571603877776</c:v>
                </c:pt>
              </c:numCache>
            </c:numRef>
          </c:val>
          <c:smooth val="0"/>
          <c:extLst>
            <c:ext xmlns:c16="http://schemas.microsoft.com/office/drawing/2014/chart" uri="{C3380CC4-5D6E-409C-BE32-E72D297353CC}">
              <c16:uniqueId val="{00000000-5D6F-4695-856A-4B0A49989E9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104.91771539206196</c:v>
                </c:pt>
                <c:pt idx="2">
                  <c:v>109.12552436269765</c:v>
                </c:pt>
                <c:pt idx="3">
                  <c:v>106.0729267505647</c:v>
                </c:pt>
                <c:pt idx="4">
                  <c:v>104.28525330751854</c:v>
                </c:pt>
                <c:pt idx="5">
                  <c:v>108.88028396256857</c:v>
                </c:pt>
                <c:pt idx="6">
                  <c:v>114.23685059696676</c:v>
                </c:pt>
                <c:pt idx="7">
                  <c:v>110.69377218457568</c:v>
                </c:pt>
                <c:pt idx="8">
                  <c:v>109.80316231042271</c:v>
                </c:pt>
                <c:pt idx="9">
                  <c:v>112.90738948047758</c:v>
                </c:pt>
                <c:pt idx="10">
                  <c:v>118.41884478864148</c:v>
                </c:pt>
                <c:pt idx="11">
                  <c:v>114.79832203936753</c:v>
                </c:pt>
                <c:pt idx="12">
                  <c:v>112.99128751210068</c:v>
                </c:pt>
                <c:pt idx="13">
                  <c:v>116.8893191352049</c:v>
                </c:pt>
                <c:pt idx="14">
                  <c:v>122.01355275895449</c:v>
                </c:pt>
                <c:pt idx="15">
                  <c:v>118.56082607292674</c:v>
                </c:pt>
                <c:pt idx="16">
                  <c:v>117.25072604065826</c:v>
                </c:pt>
                <c:pt idx="17">
                  <c:v>120.34204582123265</c:v>
                </c:pt>
                <c:pt idx="18">
                  <c:v>124.92416908680219</c:v>
                </c:pt>
                <c:pt idx="19">
                  <c:v>120.94869312681512</c:v>
                </c:pt>
                <c:pt idx="20">
                  <c:v>119.43852855759923</c:v>
                </c:pt>
                <c:pt idx="21">
                  <c:v>123.05905130687319</c:v>
                </c:pt>
                <c:pt idx="22">
                  <c:v>127.7379799935463</c:v>
                </c:pt>
                <c:pt idx="23">
                  <c:v>124.80800258147791</c:v>
                </c:pt>
                <c:pt idx="24">
                  <c:v>118.999677315263</c:v>
                </c:pt>
              </c:numCache>
            </c:numRef>
          </c:val>
          <c:smooth val="0"/>
          <c:extLst>
            <c:ext xmlns:c16="http://schemas.microsoft.com/office/drawing/2014/chart" uri="{C3380CC4-5D6E-409C-BE32-E72D297353CC}">
              <c16:uniqueId val="{00000001-5D6F-4695-856A-4B0A49989E9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103.38969720802203</c:v>
                </c:pt>
                <c:pt idx="2">
                  <c:v>102.51671254423908</c:v>
                </c:pt>
                <c:pt idx="3">
                  <c:v>102.61633241578187</c:v>
                </c:pt>
                <c:pt idx="4">
                  <c:v>100.54528771791847</c:v>
                </c:pt>
                <c:pt idx="5">
                  <c:v>102.59535981124657</c:v>
                </c:pt>
                <c:pt idx="6">
                  <c:v>101.52837855551186</c:v>
                </c:pt>
                <c:pt idx="7">
                  <c:v>101.43924498623673</c:v>
                </c:pt>
                <c:pt idx="8">
                  <c:v>100.62655656049286</c:v>
                </c:pt>
                <c:pt idx="9">
                  <c:v>101.90850701271464</c:v>
                </c:pt>
                <c:pt idx="10">
                  <c:v>101.33176038799319</c:v>
                </c:pt>
                <c:pt idx="11">
                  <c:v>101.2190326386158</c:v>
                </c:pt>
                <c:pt idx="12">
                  <c:v>99.737842443308438</c:v>
                </c:pt>
                <c:pt idx="13">
                  <c:v>100.85725521038145</c:v>
                </c:pt>
                <c:pt idx="14">
                  <c:v>98.739022152313538</c:v>
                </c:pt>
                <c:pt idx="15">
                  <c:v>97.263075108140001</c:v>
                </c:pt>
                <c:pt idx="16">
                  <c:v>95.884126359942329</c:v>
                </c:pt>
                <c:pt idx="17">
                  <c:v>97.711364530082577</c:v>
                </c:pt>
                <c:pt idx="18">
                  <c:v>95.210381439244983</c:v>
                </c:pt>
                <c:pt idx="19">
                  <c:v>94.206317997116258</c:v>
                </c:pt>
                <c:pt idx="20">
                  <c:v>93.25206449075894</c:v>
                </c:pt>
                <c:pt idx="21">
                  <c:v>95.278542403984787</c:v>
                </c:pt>
                <c:pt idx="22">
                  <c:v>92.38432297810985</c:v>
                </c:pt>
                <c:pt idx="23">
                  <c:v>91.249180757635344</c:v>
                </c:pt>
                <c:pt idx="24">
                  <c:v>87.909293485384723</c:v>
                </c:pt>
              </c:numCache>
            </c:numRef>
          </c:val>
          <c:smooth val="0"/>
          <c:extLst>
            <c:ext xmlns:c16="http://schemas.microsoft.com/office/drawing/2014/chart" uri="{C3380CC4-5D6E-409C-BE32-E72D297353CC}">
              <c16:uniqueId val="{00000002-5D6F-4695-856A-4B0A49989E9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D6F-4695-856A-4B0A49989E93}"/>
                </c:ext>
              </c:extLst>
            </c:dLbl>
            <c:dLbl>
              <c:idx val="1"/>
              <c:delete val="1"/>
              <c:extLst>
                <c:ext xmlns:c15="http://schemas.microsoft.com/office/drawing/2012/chart" uri="{CE6537A1-D6FC-4f65-9D91-7224C49458BB}"/>
                <c:ext xmlns:c16="http://schemas.microsoft.com/office/drawing/2014/chart" uri="{C3380CC4-5D6E-409C-BE32-E72D297353CC}">
                  <c16:uniqueId val="{00000004-5D6F-4695-856A-4B0A49989E93}"/>
                </c:ext>
              </c:extLst>
            </c:dLbl>
            <c:dLbl>
              <c:idx val="2"/>
              <c:delete val="1"/>
              <c:extLst>
                <c:ext xmlns:c15="http://schemas.microsoft.com/office/drawing/2012/chart" uri="{CE6537A1-D6FC-4f65-9D91-7224C49458BB}"/>
                <c:ext xmlns:c16="http://schemas.microsoft.com/office/drawing/2014/chart" uri="{C3380CC4-5D6E-409C-BE32-E72D297353CC}">
                  <c16:uniqueId val="{00000005-5D6F-4695-856A-4B0A49989E93}"/>
                </c:ext>
              </c:extLst>
            </c:dLbl>
            <c:dLbl>
              <c:idx val="3"/>
              <c:delete val="1"/>
              <c:extLst>
                <c:ext xmlns:c15="http://schemas.microsoft.com/office/drawing/2012/chart" uri="{CE6537A1-D6FC-4f65-9D91-7224C49458BB}"/>
                <c:ext xmlns:c16="http://schemas.microsoft.com/office/drawing/2014/chart" uri="{C3380CC4-5D6E-409C-BE32-E72D297353CC}">
                  <c16:uniqueId val="{00000006-5D6F-4695-856A-4B0A49989E93}"/>
                </c:ext>
              </c:extLst>
            </c:dLbl>
            <c:dLbl>
              <c:idx val="4"/>
              <c:delete val="1"/>
              <c:extLst>
                <c:ext xmlns:c15="http://schemas.microsoft.com/office/drawing/2012/chart" uri="{CE6537A1-D6FC-4f65-9D91-7224C49458BB}"/>
                <c:ext xmlns:c16="http://schemas.microsoft.com/office/drawing/2014/chart" uri="{C3380CC4-5D6E-409C-BE32-E72D297353CC}">
                  <c16:uniqueId val="{00000007-5D6F-4695-856A-4B0A49989E93}"/>
                </c:ext>
              </c:extLst>
            </c:dLbl>
            <c:dLbl>
              <c:idx val="5"/>
              <c:delete val="1"/>
              <c:extLst>
                <c:ext xmlns:c15="http://schemas.microsoft.com/office/drawing/2012/chart" uri="{CE6537A1-D6FC-4f65-9D91-7224C49458BB}"/>
                <c:ext xmlns:c16="http://schemas.microsoft.com/office/drawing/2014/chart" uri="{C3380CC4-5D6E-409C-BE32-E72D297353CC}">
                  <c16:uniqueId val="{00000008-5D6F-4695-856A-4B0A49989E93}"/>
                </c:ext>
              </c:extLst>
            </c:dLbl>
            <c:dLbl>
              <c:idx val="6"/>
              <c:delete val="1"/>
              <c:extLst>
                <c:ext xmlns:c15="http://schemas.microsoft.com/office/drawing/2012/chart" uri="{CE6537A1-D6FC-4f65-9D91-7224C49458BB}"/>
                <c:ext xmlns:c16="http://schemas.microsoft.com/office/drawing/2014/chart" uri="{C3380CC4-5D6E-409C-BE32-E72D297353CC}">
                  <c16:uniqueId val="{00000009-5D6F-4695-856A-4B0A49989E93}"/>
                </c:ext>
              </c:extLst>
            </c:dLbl>
            <c:dLbl>
              <c:idx val="7"/>
              <c:delete val="1"/>
              <c:extLst>
                <c:ext xmlns:c15="http://schemas.microsoft.com/office/drawing/2012/chart" uri="{CE6537A1-D6FC-4f65-9D91-7224C49458BB}"/>
                <c:ext xmlns:c16="http://schemas.microsoft.com/office/drawing/2014/chart" uri="{C3380CC4-5D6E-409C-BE32-E72D297353CC}">
                  <c16:uniqueId val="{0000000A-5D6F-4695-856A-4B0A49989E93}"/>
                </c:ext>
              </c:extLst>
            </c:dLbl>
            <c:dLbl>
              <c:idx val="8"/>
              <c:delete val="1"/>
              <c:extLst>
                <c:ext xmlns:c15="http://schemas.microsoft.com/office/drawing/2012/chart" uri="{CE6537A1-D6FC-4f65-9D91-7224C49458BB}"/>
                <c:ext xmlns:c16="http://schemas.microsoft.com/office/drawing/2014/chart" uri="{C3380CC4-5D6E-409C-BE32-E72D297353CC}">
                  <c16:uniqueId val="{0000000B-5D6F-4695-856A-4B0A49989E93}"/>
                </c:ext>
              </c:extLst>
            </c:dLbl>
            <c:dLbl>
              <c:idx val="9"/>
              <c:delete val="1"/>
              <c:extLst>
                <c:ext xmlns:c15="http://schemas.microsoft.com/office/drawing/2012/chart" uri="{CE6537A1-D6FC-4f65-9D91-7224C49458BB}"/>
                <c:ext xmlns:c16="http://schemas.microsoft.com/office/drawing/2014/chart" uri="{C3380CC4-5D6E-409C-BE32-E72D297353CC}">
                  <c16:uniqueId val="{0000000C-5D6F-4695-856A-4B0A49989E93}"/>
                </c:ext>
              </c:extLst>
            </c:dLbl>
            <c:dLbl>
              <c:idx val="10"/>
              <c:delete val="1"/>
              <c:extLst>
                <c:ext xmlns:c15="http://schemas.microsoft.com/office/drawing/2012/chart" uri="{CE6537A1-D6FC-4f65-9D91-7224C49458BB}"/>
                <c:ext xmlns:c16="http://schemas.microsoft.com/office/drawing/2014/chart" uri="{C3380CC4-5D6E-409C-BE32-E72D297353CC}">
                  <c16:uniqueId val="{0000000D-5D6F-4695-856A-4B0A49989E93}"/>
                </c:ext>
              </c:extLst>
            </c:dLbl>
            <c:dLbl>
              <c:idx val="11"/>
              <c:delete val="1"/>
              <c:extLst>
                <c:ext xmlns:c15="http://schemas.microsoft.com/office/drawing/2012/chart" uri="{CE6537A1-D6FC-4f65-9D91-7224C49458BB}"/>
                <c:ext xmlns:c16="http://schemas.microsoft.com/office/drawing/2014/chart" uri="{C3380CC4-5D6E-409C-BE32-E72D297353CC}">
                  <c16:uniqueId val="{0000000E-5D6F-4695-856A-4B0A49989E93}"/>
                </c:ext>
              </c:extLst>
            </c:dLbl>
            <c:dLbl>
              <c:idx val="12"/>
              <c:delete val="1"/>
              <c:extLst>
                <c:ext xmlns:c15="http://schemas.microsoft.com/office/drawing/2012/chart" uri="{CE6537A1-D6FC-4f65-9D91-7224C49458BB}"/>
                <c:ext xmlns:c16="http://schemas.microsoft.com/office/drawing/2014/chart" uri="{C3380CC4-5D6E-409C-BE32-E72D297353CC}">
                  <c16:uniqueId val="{0000000F-5D6F-4695-856A-4B0A49989E9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D6F-4695-856A-4B0A49989E93}"/>
                </c:ext>
              </c:extLst>
            </c:dLbl>
            <c:dLbl>
              <c:idx val="14"/>
              <c:delete val="1"/>
              <c:extLst>
                <c:ext xmlns:c15="http://schemas.microsoft.com/office/drawing/2012/chart" uri="{CE6537A1-D6FC-4f65-9D91-7224C49458BB}"/>
                <c:ext xmlns:c16="http://schemas.microsoft.com/office/drawing/2014/chart" uri="{C3380CC4-5D6E-409C-BE32-E72D297353CC}">
                  <c16:uniqueId val="{00000011-5D6F-4695-856A-4B0A49989E93}"/>
                </c:ext>
              </c:extLst>
            </c:dLbl>
            <c:dLbl>
              <c:idx val="15"/>
              <c:delete val="1"/>
              <c:extLst>
                <c:ext xmlns:c15="http://schemas.microsoft.com/office/drawing/2012/chart" uri="{CE6537A1-D6FC-4f65-9D91-7224C49458BB}"/>
                <c:ext xmlns:c16="http://schemas.microsoft.com/office/drawing/2014/chart" uri="{C3380CC4-5D6E-409C-BE32-E72D297353CC}">
                  <c16:uniqueId val="{00000012-5D6F-4695-856A-4B0A49989E93}"/>
                </c:ext>
              </c:extLst>
            </c:dLbl>
            <c:dLbl>
              <c:idx val="16"/>
              <c:delete val="1"/>
              <c:extLst>
                <c:ext xmlns:c15="http://schemas.microsoft.com/office/drawing/2012/chart" uri="{CE6537A1-D6FC-4f65-9D91-7224C49458BB}"/>
                <c:ext xmlns:c16="http://schemas.microsoft.com/office/drawing/2014/chart" uri="{C3380CC4-5D6E-409C-BE32-E72D297353CC}">
                  <c16:uniqueId val="{00000013-5D6F-4695-856A-4B0A49989E93}"/>
                </c:ext>
              </c:extLst>
            </c:dLbl>
            <c:dLbl>
              <c:idx val="17"/>
              <c:delete val="1"/>
              <c:extLst>
                <c:ext xmlns:c15="http://schemas.microsoft.com/office/drawing/2012/chart" uri="{CE6537A1-D6FC-4f65-9D91-7224C49458BB}"/>
                <c:ext xmlns:c16="http://schemas.microsoft.com/office/drawing/2014/chart" uri="{C3380CC4-5D6E-409C-BE32-E72D297353CC}">
                  <c16:uniqueId val="{00000014-5D6F-4695-856A-4B0A49989E93}"/>
                </c:ext>
              </c:extLst>
            </c:dLbl>
            <c:dLbl>
              <c:idx val="18"/>
              <c:delete val="1"/>
              <c:extLst>
                <c:ext xmlns:c15="http://schemas.microsoft.com/office/drawing/2012/chart" uri="{CE6537A1-D6FC-4f65-9D91-7224C49458BB}"/>
                <c:ext xmlns:c16="http://schemas.microsoft.com/office/drawing/2014/chart" uri="{C3380CC4-5D6E-409C-BE32-E72D297353CC}">
                  <c16:uniqueId val="{00000015-5D6F-4695-856A-4B0A49989E93}"/>
                </c:ext>
              </c:extLst>
            </c:dLbl>
            <c:dLbl>
              <c:idx val="19"/>
              <c:delete val="1"/>
              <c:extLst>
                <c:ext xmlns:c15="http://schemas.microsoft.com/office/drawing/2012/chart" uri="{CE6537A1-D6FC-4f65-9D91-7224C49458BB}"/>
                <c:ext xmlns:c16="http://schemas.microsoft.com/office/drawing/2014/chart" uri="{C3380CC4-5D6E-409C-BE32-E72D297353CC}">
                  <c16:uniqueId val="{00000016-5D6F-4695-856A-4B0A49989E93}"/>
                </c:ext>
              </c:extLst>
            </c:dLbl>
            <c:dLbl>
              <c:idx val="20"/>
              <c:delete val="1"/>
              <c:extLst>
                <c:ext xmlns:c15="http://schemas.microsoft.com/office/drawing/2012/chart" uri="{CE6537A1-D6FC-4f65-9D91-7224C49458BB}"/>
                <c:ext xmlns:c16="http://schemas.microsoft.com/office/drawing/2014/chart" uri="{C3380CC4-5D6E-409C-BE32-E72D297353CC}">
                  <c16:uniqueId val="{00000017-5D6F-4695-856A-4B0A49989E93}"/>
                </c:ext>
              </c:extLst>
            </c:dLbl>
            <c:dLbl>
              <c:idx val="21"/>
              <c:delete val="1"/>
              <c:extLst>
                <c:ext xmlns:c15="http://schemas.microsoft.com/office/drawing/2012/chart" uri="{CE6537A1-D6FC-4f65-9D91-7224C49458BB}"/>
                <c:ext xmlns:c16="http://schemas.microsoft.com/office/drawing/2014/chart" uri="{C3380CC4-5D6E-409C-BE32-E72D297353CC}">
                  <c16:uniqueId val="{00000018-5D6F-4695-856A-4B0A49989E93}"/>
                </c:ext>
              </c:extLst>
            </c:dLbl>
            <c:dLbl>
              <c:idx val="22"/>
              <c:delete val="1"/>
              <c:extLst>
                <c:ext xmlns:c15="http://schemas.microsoft.com/office/drawing/2012/chart" uri="{CE6537A1-D6FC-4f65-9D91-7224C49458BB}"/>
                <c:ext xmlns:c16="http://schemas.microsoft.com/office/drawing/2014/chart" uri="{C3380CC4-5D6E-409C-BE32-E72D297353CC}">
                  <c16:uniqueId val="{00000019-5D6F-4695-856A-4B0A49989E93}"/>
                </c:ext>
              </c:extLst>
            </c:dLbl>
            <c:dLbl>
              <c:idx val="23"/>
              <c:delete val="1"/>
              <c:extLst>
                <c:ext xmlns:c15="http://schemas.microsoft.com/office/drawing/2012/chart" uri="{CE6537A1-D6FC-4f65-9D91-7224C49458BB}"/>
                <c:ext xmlns:c16="http://schemas.microsoft.com/office/drawing/2014/chart" uri="{C3380CC4-5D6E-409C-BE32-E72D297353CC}">
                  <c16:uniqueId val="{0000001A-5D6F-4695-856A-4B0A49989E93}"/>
                </c:ext>
              </c:extLst>
            </c:dLbl>
            <c:dLbl>
              <c:idx val="24"/>
              <c:delete val="1"/>
              <c:extLst>
                <c:ext xmlns:c15="http://schemas.microsoft.com/office/drawing/2012/chart" uri="{CE6537A1-D6FC-4f65-9D91-7224C49458BB}"/>
                <c:ext xmlns:c16="http://schemas.microsoft.com/office/drawing/2014/chart" uri="{C3380CC4-5D6E-409C-BE32-E72D297353CC}">
                  <c16:uniqueId val="{0000001B-5D6F-4695-856A-4B0A49989E9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D6F-4695-856A-4B0A49989E9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Trier (563)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176973</v>
      </c>
      <c r="F11" s="238">
        <v>177583</v>
      </c>
      <c r="G11" s="238">
        <v>180369</v>
      </c>
      <c r="H11" s="238">
        <v>176891</v>
      </c>
      <c r="I11" s="265">
        <v>176359</v>
      </c>
      <c r="J11" s="263">
        <v>614</v>
      </c>
      <c r="K11" s="266">
        <v>0.3481534823853617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16.877150751809598</v>
      </c>
      <c r="E13" s="115">
        <v>29868</v>
      </c>
      <c r="F13" s="114">
        <v>29694</v>
      </c>
      <c r="G13" s="114">
        <v>30897</v>
      </c>
      <c r="H13" s="114">
        <v>30638</v>
      </c>
      <c r="I13" s="140">
        <v>29778</v>
      </c>
      <c r="J13" s="115">
        <v>90</v>
      </c>
      <c r="K13" s="116">
        <v>0.30223655047350395</v>
      </c>
    </row>
    <row r="14" spans="1:255" ht="14.1" customHeight="1" x14ac:dyDescent="0.2">
      <c r="A14" s="306" t="s">
        <v>230</v>
      </c>
      <c r="B14" s="307"/>
      <c r="C14" s="308"/>
      <c r="D14" s="113">
        <v>63.424364168545488</v>
      </c>
      <c r="E14" s="115">
        <v>112244</v>
      </c>
      <c r="F14" s="114">
        <v>112875</v>
      </c>
      <c r="G14" s="114">
        <v>114449</v>
      </c>
      <c r="H14" s="114">
        <v>111795</v>
      </c>
      <c r="I14" s="140">
        <v>112289</v>
      </c>
      <c r="J14" s="115">
        <v>-45</v>
      </c>
      <c r="K14" s="116">
        <v>-4.007516319497012E-2</v>
      </c>
    </row>
    <row r="15" spans="1:255" ht="14.1" customHeight="1" x14ac:dyDescent="0.2">
      <c r="A15" s="306" t="s">
        <v>231</v>
      </c>
      <c r="B15" s="307"/>
      <c r="C15" s="308"/>
      <c r="D15" s="113">
        <v>10.075548247472778</v>
      </c>
      <c r="E15" s="115">
        <v>17831</v>
      </c>
      <c r="F15" s="114">
        <v>17861</v>
      </c>
      <c r="G15" s="114">
        <v>17928</v>
      </c>
      <c r="H15" s="114">
        <v>17667</v>
      </c>
      <c r="I15" s="140">
        <v>17531</v>
      </c>
      <c r="J15" s="115">
        <v>300</v>
      </c>
      <c r="K15" s="116">
        <v>1.7112543494381383</v>
      </c>
    </row>
    <row r="16" spans="1:255" ht="14.1" customHeight="1" x14ac:dyDescent="0.2">
      <c r="A16" s="306" t="s">
        <v>232</v>
      </c>
      <c r="B16" s="307"/>
      <c r="C16" s="308"/>
      <c r="D16" s="113">
        <v>8.9233950941669065</v>
      </c>
      <c r="E16" s="115">
        <v>15792</v>
      </c>
      <c r="F16" s="114">
        <v>15933</v>
      </c>
      <c r="G16" s="114">
        <v>15859</v>
      </c>
      <c r="H16" s="114">
        <v>15603</v>
      </c>
      <c r="I16" s="140">
        <v>15518</v>
      </c>
      <c r="J16" s="115">
        <v>274</v>
      </c>
      <c r="K16" s="116">
        <v>1.765691455084418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1.2312612658428121</v>
      </c>
      <c r="E18" s="115">
        <v>2179</v>
      </c>
      <c r="F18" s="114">
        <v>1928</v>
      </c>
      <c r="G18" s="114">
        <v>2539</v>
      </c>
      <c r="H18" s="114">
        <v>2417</v>
      </c>
      <c r="I18" s="140">
        <v>2177</v>
      </c>
      <c r="J18" s="115">
        <v>2</v>
      </c>
      <c r="K18" s="116">
        <v>9.1869545245751028E-2</v>
      </c>
    </row>
    <row r="19" spans="1:255" ht="14.1" customHeight="1" x14ac:dyDescent="0.2">
      <c r="A19" s="306" t="s">
        <v>235</v>
      </c>
      <c r="B19" s="307" t="s">
        <v>236</v>
      </c>
      <c r="C19" s="308"/>
      <c r="D19" s="113">
        <v>0.69954173800523245</v>
      </c>
      <c r="E19" s="115">
        <v>1238</v>
      </c>
      <c r="F19" s="114">
        <v>998</v>
      </c>
      <c r="G19" s="114">
        <v>1583</v>
      </c>
      <c r="H19" s="114">
        <v>1481</v>
      </c>
      <c r="I19" s="140">
        <v>1244</v>
      </c>
      <c r="J19" s="115">
        <v>-6</v>
      </c>
      <c r="K19" s="116">
        <v>-0.48231511254019294</v>
      </c>
    </row>
    <row r="20" spans="1:255" ht="14.1" customHeight="1" x14ac:dyDescent="0.2">
      <c r="A20" s="306">
        <v>12</v>
      </c>
      <c r="B20" s="307" t="s">
        <v>237</v>
      </c>
      <c r="C20" s="308"/>
      <c r="D20" s="113">
        <v>0.72666451944646926</v>
      </c>
      <c r="E20" s="115">
        <v>1286</v>
      </c>
      <c r="F20" s="114">
        <v>1210</v>
      </c>
      <c r="G20" s="114">
        <v>1353</v>
      </c>
      <c r="H20" s="114">
        <v>1312</v>
      </c>
      <c r="I20" s="140">
        <v>1287</v>
      </c>
      <c r="J20" s="115">
        <v>-1</v>
      </c>
      <c r="K20" s="116">
        <v>-7.7700077700077697E-2</v>
      </c>
    </row>
    <row r="21" spans="1:255" ht="14.1" customHeight="1" x14ac:dyDescent="0.2">
      <c r="A21" s="306">
        <v>21</v>
      </c>
      <c r="B21" s="307" t="s">
        <v>238</v>
      </c>
      <c r="C21" s="308"/>
      <c r="D21" s="113">
        <v>0.30626140710729888</v>
      </c>
      <c r="E21" s="115">
        <v>542</v>
      </c>
      <c r="F21" s="114">
        <v>530</v>
      </c>
      <c r="G21" s="114">
        <v>582</v>
      </c>
      <c r="H21" s="114">
        <v>598</v>
      </c>
      <c r="I21" s="140">
        <v>576</v>
      </c>
      <c r="J21" s="115">
        <v>-34</v>
      </c>
      <c r="K21" s="116">
        <v>-5.9027777777777777</v>
      </c>
    </row>
    <row r="22" spans="1:255" ht="14.1" customHeight="1" x14ac:dyDescent="0.2">
      <c r="A22" s="306">
        <v>22</v>
      </c>
      <c r="B22" s="307" t="s">
        <v>239</v>
      </c>
      <c r="C22" s="308"/>
      <c r="D22" s="113">
        <v>3.1790160080916299</v>
      </c>
      <c r="E22" s="115">
        <v>5626</v>
      </c>
      <c r="F22" s="114">
        <v>5672</v>
      </c>
      <c r="G22" s="114">
        <v>5765</v>
      </c>
      <c r="H22" s="114">
        <v>5723</v>
      </c>
      <c r="I22" s="140">
        <v>5744</v>
      </c>
      <c r="J22" s="115">
        <v>-118</v>
      </c>
      <c r="K22" s="116">
        <v>-2.0543175487465182</v>
      </c>
    </row>
    <row r="23" spans="1:255" ht="14.1" customHeight="1" x14ac:dyDescent="0.2">
      <c r="A23" s="306">
        <v>23</v>
      </c>
      <c r="B23" s="307" t="s">
        <v>240</v>
      </c>
      <c r="C23" s="308"/>
      <c r="D23" s="113">
        <v>1.2612093370175113</v>
      </c>
      <c r="E23" s="115">
        <v>2232</v>
      </c>
      <c r="F23" s="114">
        <v>2258</v>
      </c>
      <c r="G23" s="114">
        <v>2305</v>
      </c>
      <c r="H23" s="114">
        <v>2251</v>
      </c>
      <c r="I23" s="140">
        <v>2247</v>
      </c>
      <c r="J23" s="115">
        <v>-15</v>
      </c>
      <c r="K23" s="116">
        <v>-0.66755674232309747</v>
      </c>
    </row>
    <row r="24" spans="1:255" ht="14.1" customHeight="1" x14ac:dyDescent="0.2">
      <c r="A24" s="306">
        <v>24</v>
      </c>
      <c r="B24" s="307" t="s">
        <v>241</v>
      </c>
      <c r="C24" s="308"/>
      <c r="D24" s="113">
        <v>4.1769083419504671</v>
      </c>
      <c r="E24" s="115">
        <v>7392</v>
      </c>
      <c r="F24" s="114">
        <v>7393</v>
      </c>
      <c r="G24" s="114">
        <v>7518</v>
      </c>
      <c r="H24" s="114">
        <v>7598</v>
      </c>
      <c r="I24" s="140">
        <v>7700</v>
      </c>
      <c r="J24" s="115">
        <v>-308</v>
      </c>
      <c r="K24" s="116">
        <v>-4</v>
      </c>
    </row>
    <row r="25" spans="1:255" ht="14.1" customHeight="1" x14ac:dyDescent="0.2">
      <c r="A25" s="306">
        <v>25</v>
      </c>
      <c r="B25" s="307" t="s">
        <v>242</v>
      </c>
      <c r="C25" s="308"/>
      <c r="D25" s="113">
        <v>5.1143394755132139</v>
      </c>
      <c r="E25" s="115">
        <v>9051</v>
      </c>
      <c r="F25" s="114">
        <v>9079</v>
      </c>
      <c r="G25" s="114">
        <v>9178</v>
      </c>
      <c r="H25" s="114">
        <v>8983</v>
      </c>
      <c r="I25" s="140">
        <v>9087</v>
      </c>
      <c r="J25" s="115">
        <v>-36</v>
      </c>
      <c r="K25" s="116">
        <v>-0.39617035325189831</v>
      </c>
    </row>
    <row r="26" spans="1:255" ht="14.1" customHeight="1" x14ac:dyDescent="0.2">
      <c r="A26" s="306">
        <v>26</v>
      </c>
      <c r="B26" s="307" t="s">
        <v>243</v>
      </c>
      <c r="C26" s="308"/>
      <c r="D26" s="113">
        <v>2.931520627440344</v>
      </c>
      <c r="E26" s="115">
        <v>5188</v>
      </c>
      <c r="F26" s="114">
        <v>5247</v>
      </c>
      <c r="G26" s="114">
        <v>5282</v>
      </c>
      <c r="H26" s="114">
        <v>5090</v>
      </c>
      <c r="I26" s="140">
        <v>5127</v>
      </c>
      <c r="J26" s="115">
        <v>61</v>
      </c>
      <c r="K26" s="116">
        <v>1.1897795982055783</v>
      </c>
    </row>
    <row r="27" spans="1:255" ht="14.1" customHeight="1" x14ac:dyDescent="0.2">
      <c r="A27" s="306">
        <v>27</v>
      </c>
      <c r="B27" s="307" t="s">
        <v>244</v>
      </c>
      <c r="C27" s="308"/>
      <c r="D27" s="113">
        <v>1.8596057025647981</v>
      </c>
      <c r="E27" s="115">
        <v>3291</v>
      </c>
      <c r="F27" s="114">
        <v>3321</v>
      </c>
      <c r="G27" s="114">
        <v>3332</v>
      </c>
      <c r="H27" s="114">
        <v>3240</v>
      </c>
      <c r="I27" s="140">
        <v>3273</v>
      </c>
      <c r="J27" s="115">
        <v>18</v>
      </c>
      <c r="K27" s="116">
        <v>0.54995417048579287</v>
      </c>
    </row>
    <row r="28" spans="1:255" ht="14.1" customHeight="1" x14ac:dyDescent="0.2">
      <c r="A28" s="306">
        <v>28</v>
      </c>
      <c r="B28" s="307" t="s">
        <v>245</v>
      </c>
      <c r="C28" s="308"/>
      <c r="D28" s="113">
        <v>0.15539093534041917</v>
      </c>
      <c r="E28" s="115">
        <v>275</v>
      </c>
      <c r="F28" s="114">
        <v>282</v>
      </c>
      <c r="G28" s="114">
        <v>294</v>
      </c>
      <c r="H28" s="114">
        <v>289</v>
      </c>
      <c r="I28" s="140">
        <v>287</v>
      </c>
      <c r="J28" s="115">
        <v>-12</v>
      </c>
      <c r="K28" s="116">
        <v>-4.1811846689895473</v>
      </c>
    </row>
    <row r="29" spans="1:255" ht="14.1" customHeight="1" x14ac:dyDescent="0.2">
      <c r="A29" s="306">
        <v>29</v>
      </c>
      <c r="B29" s="307" t="s">
        <v>246</v>
      </c>
      <c r="C29" s="308"/>
      <c r="D29" s="113">
        <v>4.3452956100648121</v>
      </c>
      <c r="E29" s="115">
        <v>7690</v>
      </c>
      <c r="F29" s="114">
        <v>7839</v>
      </c>
      <c r="G29" s="114">
        <v>7958</v>
      </c>
      <c r="H29" s="114">
        <v>7913</v>
      </c>
      <c r="I29" s="140">
        <v>7766</v>
      </c>
      <c r="J29" s="115">
        <v>-76</v>
      </c>
      <c r="K29" s="116">
        <v>-0.97862477465876896</v>
      </c>
    </row>
    <row r="30" spans="1:255" ht="14.1" customHeight="1" x14ac:dyDescent="0.2">
      <c r="A30" s="306" t="s">
        <v>247</v>
      </c>
      <c r="B30" s="307" t="s">
        <v>248</v>
      </c>
      <c r="C30" s="308"/>
      <c r="D30" s="113">
        <v>2.1150118944697778</v>
      </c>
      <c r="E30" s="115">
        <v>3743</v>
      </c>
      <c r="F30" s="114">
        <v>3774</v>
      </c>
      <c r="G30" s="114">
        <v>3770</v>
      </c>
      <c r="H30" s="114">
        <v>3792</v>
      </c>
      <c r="I30" s="140">
        <v>3813</v>
      </c>
      <c r="J30" s="115">
        <v>-70</v>
      </c>
      <c r="K30" s="116">
        <v>-1.8358248098610019</v>
      </c>
    </row>
    <row r="31" spans="1:255" ht="14.1" customHeight="1" x14ac:dyDescent="0.2">
      <c r="A31" s="306" t="s">
        <v>249</v>
      </c>
      <c r="B31" s="307" t="s">
        <v>250</v>
      </c>
      <c r="C31" s="308"/>
      <c r="D31" s="113">
        <v>1.8652562820317224</v>
      </c>
      <c r="E31" s="115">
        <v>3301</v>
      </c>
      <c r="F31" s="114">
        <v>3417</v>
      </c>
      <c r="G31" s="114">
        <v>3545</v>
      </c>
      <c r="H31" s="114">
        <v>3490</v>
      </c>
      <c r="I31" s="140">
        <v>3320</v>
      </c>
      <c r="J31" s="115">
        <v>-19</v>
      </c>
      <c r="K31" s="116">
        <v>-0.57228915662650603</v>
      </c>
    </row>
    <row r="32" spans="1:255" ht="14.1" customHeight="1" x14ac:dyDescent="0.2">
      <c r="A32" s="306">
        <v>31</v>
      </c>
      <c r="B32" s="307" t="s">
        <v>251</v>
      </c>
      <c r="C32" s="308"/>
      <c r="D32" s="113">
        <v>0.69445621648500055</v>
      </c>
      <c r="E32" s="115">
        <v>1229</v>
      </c>
      <c r="F32" s="114">
        <v>1229</v>
      </c>
      <c r="G32" s="114">
        <v>1222</v>
      </c>
      <c r="H32" s="114">
        <v>1205</v>
      </c>
      <c r="I32" s="140">
        <v>1187</v>
      </c>
      <c r="J32" s="115">
        <v>42</v>
      </c>
      <c r="K32" s="116">
        <v>3.5383319292333613</v>
      </c>
    </row>
    <row r="33" spans="1:11" ht="14.1" customHeight="1" x14ac:dyDescent="0.2">
      <c r="A33" s="306">
        <v>32</v>
      </c>
      <c r="B33" s="307" t="s">
        <v>252</v>
      </c>
      <c r="C33" s="308"/>
      <c r="D33" s="113">
        <v>2.7772598079933095</v>
      </c>
      <c r="E33" s="115">
        <v>4915</v>
      </c>
      <c r="F33" s="114">
        <v>4851</v>
      </c>
      <c r="G33" s="114">
        <v>5055</v>
      </c>
      <c r="H33" s="114">
        <v>4933</v>
      </c>
      <c r="I33" s="140">
        <v>4819</v>
      </c>
      <c r="J33" s="115">
        <v>96</v>
      </c>
      <c r="K33" s="116">
        <v>1.9921145465864287</v>
      </c>
    </row>
    <row r="34" spans="1:11" ht="14.1" customHeight="1" x14ac:dyDescent="0.2">
      <c r="A34" s="306">
        <v>33</v>
      </c>
      <c r="B34" s="307" t="s">
        <v>253</v>
      </c>
      <c r="C34" s="308"/>
      <c r="D34" s="113">
        <v>1.538652788843496</v>
      </c>
      <c r="E34" s="115">
        <v>2723</v>
      </c>
      <c r="F34" s="114">
        <v>2739</v>
      </c>
      <c r="G34" s="114">
        <v>2907</v>
      </c>
      <c r="H34" s="114">
        <v>2827</v>
      </c>
      <c r="I34" s="140">
        <v>2789</v>
      </c>
      <c r="J34" s="115">
        <v>-66</v>
      </c>
      <c r="K34" s="116">
        <v>-2.3664395840803154</v>
      </c>
    </row>
    <row r="35" spans="1:11" ht="14.1" customHeight="1" x14ac:dyDescent="0.2">
      <c r="A35" s="306">
        <v>34</v>
      </c>
      <c r="B35" s="307" t="s">
        <v>254</v>
      </c>
      <c r="C35" s="308"/>
      <c r="D35" s="113">
        <v>2.2766184672238139</v>
      </c>
      <c r="E35" s="115">
        <v>4029</v>
      </c>
      <c r="F35" s="114">
        <v>4070</v>
      </c>
      <c r="G35" s="114">
        <v>4131</v>
      </c>
      <c r="H35" s="114">
        <v>4008</v>
      </c>
      <c r="I35" s="140">
        <v>3990</v>
      </c>
      <c r="J35" s="115">
        <v>39</v>
      </c>
      <c r="K35" s="116">
        <v>0.97744360902255634</v>
      </c>
    </row>
    <row r="36" spans="1:11" ht="14.1" customHeight="1" x14ac:dyDescent="0.2">
      <c r="A36" s="306">
        <v>41</v>
      </c>
      <c r="B36" s="307" t="s">
        <v>255</v>
      </c>
      <c r="C36" s="308"/>
      <c r="D36" s="113">
        <v>0.37463341865708327</v>
      </c>
      <c r="E36" s="115">
        <v>663</v>
      </c>
      <c r="F36" s="114">
        <v>665</v>
      </c>
      <c r="G36" s="114">
        <v>667</v>
      </c>
      <c r="H36" s="114">
        <v>657</v>
      </c>
      <c r="I36" s="140">
        <v>651</v>
      </c>
      <c r="J36" s="115">
        <v>12</v>
      </c>
      <c r="K36" s="116">
        <v>1.8433179723502304</v>
      </c>
    </row>
    <row r="37" spans="1:11" ht="14.1" customHeight="1" x14ac:dyDescent="0.2">
      <c r="A37" s="306">
        <v>42</v>
      </c>
      <c r="B37" s="307" t="s">
        <v>256</v>
      </c>
      <c r="C37" s="308"/>
      <c r="D37" s="113">
        <v>0.10227548835133043</v>
      </c>
      <c r="E37" s="115">
        <v>181</v>
      </c>
      <c r="F37" s="114">
        <v>183</v>
      </c>
      <c r="G37" s="114">
        <v>191</v>
      </c>
      <c r="H37" s="114">
        <v>186</v>
      </c>
      <c r="I37" s="140">
        <v>182</v>
      </c>
      <c r="J37" s="115">
        <v>-1</v>
      </c>
      <c r="K37" s="116">
        <v>-0.5494505494505495</v>
      </c>
    </row>
    <row r="38" spans="1:11" ht="14.1" customHeight="1" x14ac:dyDescent="0.2">
      <c r="A38" s="306">
        <v>43</v>
      </c>
      <c r="B38" s="307" t="s">
        <v>257</v>
      </c>
      <c r="C38" s="308"/>
      <c r="D38" s="113">
        <v>1.0419668537008471</v>
      </c>
      <c r="E38" s="115">
        <v>1844</v>
      </c>
      <c r="F38" s="114">
        <v>1859</v>
      </c>
      <c r="G38" s="114">
        <v>1857</v>
      </c>
      <c r="H38" s="114">
        <v>1771</v>
      </c>
      <c r="I38" s="140">
        <v>1772</v>
      </c>
      <c r="J38" s="115">
        <v>72</v>
      </c>
      <c r="K38" s="116">
        <v>4.0632054176072234</v>
      </c>
    </row>
    <row r="39" spans="1:11" ht="14.1" customHeight="1" x14ac:dyDescent="0.2">
      <c r="A39" s="306">
        <v>51</v>
      </c>
      <c r="B39" s="307" t="s">
        <v>258</v>
      </c>
      <c r="C39" s="308"/>
      <c r="D39" s="113">
        <v>5.226220948958316</v>
      </c>
      <c r="E39" s="115">
        <v>9249</v>
      </c>
      <c r="F39" s="114">
        <v>9299</v>
      </c>
      <c r="G39" s="114">
        <v>9358</v>
      </c>
      <c r="H39" s="114">
        <v>9203</v>
      </c>
      <c r="I39" s="140">
        <v>9218</v>
      </c>
      <c r="J39" s="115">
        <v>31</v>
      </c>
      <c r="K39" s="116">
        <v>0.33629854632241268</v>
      </c>
    </row>
    <row r="40" spans="1:11" ht="14.1" customHeight="1" x14ac:dyDescent="0.2">
      <c r="A40" s="306" t="s">
        <v>259</v>
      </c>
      <c r="B40" s="307" t="s">
        <v>260</v>
      </c>
      <c r="C40" s="308"/>
      <c r="D40" s="113">
        <v>4.7080628118413541</v>
      </c>
      <c r="E40" s="115">
        <v>8332</v>
      </c>
      <c r="F40" s="114">
        <v>8379</v>
      </c>
      <c r="G40" s="114">
        <v>8421</v>
      </c>
      <c r="H40" s="114">
        <v>8344</v>
      </c>
      <c r="I40" s="140">
        <v>8363</v>
      </c>
      <c r="J40" s="115">
        <v>-31</v>
      </c>
      <c r="K40" s="116">
        <v>-0.37068037785483676</v>
      </c>
    </row>
    <row r="41" spans="1:11" ht="14.1" customHeight="1" x14ac:dyDescent="0.2">
      <c r="A41" s="306"/>
      <c r="B41" s="307" t="s">
        <v>261</v>
      </c>
      <c r="C41" s="308"/>
      <c r="D41" s="113">
        <v>3.677397117074356</v>
      </c>
      <c r="E41" s="115">
        <v>6508</v>
      </c>
      <c r="F41" s="114">
        <v>6529</v>
      </c>
      <c r="G41" s="114">
        <v>6572</v>
      </c>
      <c r="H41" s="114">
        <v>6503</v>
      </c>
      <c r="I41" s="140">
        <v>6544</v>
      </c>
      <c r="J41" s="115">
        <v>-36</v>
      </c>
      <c r="K41" s="116">
        <v>-0.55012224938875309</v>
      </c>
    </row>
    <row r="42" spans="1:11" ht="14.1" customHeight="1" x14ac:dyDescent="0.2">
      <c r="A42" s="306">
        <v>52</v>
      </c>
      <c r="B42" s="307" t="s">
        <v>262</v>
      </c>
      <c r="C42" s="308"/>
      <c r="D42" s="113">
        <v>3.7497245342509875</v>
      </c>
      <c r="E42" s="115">
        <v>6636</v>
      </c>
      <c r="F42" s="114">
        <v>6588</v>
      </c>
      <c r="G42" s="114">
        <v>6872</v>
      </c>
      <c r="H42" s="114">
        <v>6729</v>
      </c>
      <c r="I42" s="140">
        <v>6722</v>
      </c>
      <c r="J42" s="115">
        <v>-86</v>
      </c>
      <c r="K42" s="116">
        <v>-1.279381136566498</v>
      </c>
    </row>
    <row r="43" spans="1:11" ht="14.1" customHeight="1" x14ac:dyDescent="0.2">
      <c r="A43" s="306" t="s">
        <v>263</v>
      </c>
      <c r="B43" s="307" t="s">
        <v>264</v>
      </c>
      <c r="C43" s="308"/>
      <c r="D43" s="113">
        <v>3.0445322167788307</v>
      </c>
      <c r="E43" s="115">
        <v>5388</v>
      </c>
      <c r="F43" s="114">
        <v>5344</v>
      </c>
      <c r="G43" s="114">
        <v>5593</v>
      </c>
      <c r="H43" s="114">
        <v>5457</v>
      </c>
      <c r="I43" s="140">
        <v>5461</v>
      </c>
      <c r="J43" s="115">
        <v>-73</v>
      </c>
      <c r="K43" s="116">
        <v>-1.3367515107123238</v>
      </c>
    </row>
    <row r="44" spans="1:11" ht="14.1" customHeight="1" x14ac:dyDescent="0.2">
      <c r="A44" s="306">
        <v>53</v>
      </c>
      <c r="B44" s="307" t="s">
        <v>265</v>
      </c>
      <c r="C44" s="308"/>
      <c r="D44" s="113">
        <v>0.89618190345419924</v>
      </c>
      <c r="E44" s="115">
        <v>1586</v>
      </c>
      <c r="F44" s="114">
        <v>1535</v>
      </c>
      <c r="G44" s="114">
        <v>1562</v>
      </c>
      <c r="H44" s="114">
        <v>1579</v>
      </c>
      <c r="I44" s="140">
        <v>1577</v>
      </c>
      <c r="J44" s="115">
        <v>9</v>
      </c>
      <c r="K44" s="116">
        <v>0.57070386810399498</v>
      </c>
    </row>
    <row r="45" spans="1:11" ht="14.1" customHeight="1" x14ac:dyDescent="0.2">
      <c r="A45" s="306" t="s">
        <v>266</v>
      </c>
      <c r="B45" s="307" t="s">
        <v>267</v>
      </c>
      <c r="C45" s="308"/>
      <c r="D45" s="113">
        <v>0.83233035547795431</v>
      </c>
      <c r="E45" s="115">
        <v>1473</v>
      </c>
      <c r="F45" s="114">
        <v>1423</v>
      </c>
      <c r="G45" s="114">
        <v>1449</v>
      </c>
      <c r="H45" s="114">
        <v>1466</v>
      </c>
      <c r="I45" s="140">
        <v>1469</v>
      </c>
      <c r="J45" s="115">
        <v>4</v>
      </c>
      <c r="K45" s="116">
        <v>0.27229407760381213</v>
      </c>
    </row>
    <row r="46" spans="1:11" ht="14.1" customHeight="1" x14ac:dyDescent="0.2">
      <c r="A46" s="306">
        <v>54</v>
      </c>
      <c r="B46" s="307" t="s">
        <v>268</v>
      </c>
      <c r="C46" s="308"/>
      <c r="D46" s="113">
        <v>2.4907754290202462</v>
      </c>
      <c r="E46" s="115">
        <v>4408</v>
      </c>
      <c r="F46" s="114">
        <v>4409</v>
      </c>
      <c r="G46" s="114">
        <v>4465</v>
      </c>
      <c r="H46" s="114">
        <v>4396</v>
      </c>
      <c r="I46" s="140">
        <v>4269</v>
      </c>
      <c r="J46" s="115">
        <v>139</v>
      </c>
      <c r="K46" s="116">
        <v>3.256031857577887</v>
      </c>
    </row>
    <row r="47" spans="1:11" ht="14.1" customHeight="1" x14ac:dyDescent="0.2">
      <c r="A47" s="306">
        <v>61</v>
      </c>
      <c r="B47" s="307" t="s">
        <v>269</v>
      </c>
      <c r="C47" s="308"/>
      <c r="D47" s="113">
        <v>2.2410198165821904</v>
      </c>
      <c r="E47" s="115">
        <v>3966</v>
      </c>
      <c r="F47" s="114">
        <v>3949</v>
      </c>
      <c r="G47" s="114">
        <v>3983</v>
      </c>
      <c r="H47" s="114">
        <v>3888</v>
      </c>
      <c r="I47" s="140">
        <v>3926</v>
      </c>
      <c r="J47" s="115">
        <v>40</v>
      </c>
      <c r="K47" s="116">
        <v>1.0188487009679064</v>
      </c>
    </row>
    <row r="48" spans="1:11" ht="14.1" customHeight="1" x14ac:dyDescent="0.2">
      <c r="A48" s="306">
        <v>62</v>
      </c>
      <c r="B48" s="307" t="s">
        <v>270</v>
      </c>
      <c r="C48" s="308"/>
      <c r="D48" s="113">
        <v>7.464980533753736</v>
      </c>
      <c r="E48" s="115">
        <v>13211</v>
      </c>
      <c r="F48" s="114">
        <v>13332</v>
      </c>
      <c r="G48" s="114">
        <v>13354</v>
      </c>
      <c r="H48" s="114">
        <v>13204</v>
      </c>
      <c r="I48" s="140">
        <v>13240</v>
      </c>
      <c r="J48" s="115">
        <v>-29</v>
      </c>
      <c r="K48" s="116">
        <v>-0.2190332326283988</v>
      </c>
    </row>
    <row r="49" spans="1:11" ht="14.1" customHeight="1" x14ac:dyDescent="0.2">
      <c r="A49" s="306">
        <v>63</v>
      </c>
      <c r="B49" s="307" t="s">
        <v>271</v>
      </c>
      <c r="C49" s="308"/>
      <c r="D49" s="113">
        <v>2.8213343278353196</v>
      </c>
      <c r="E49" s="115">
        <v>4993</v>
      </c>
      <c r="F49" s="114">
        <v>5248</v>
      </c>
      <c r="G49" s="114">
        <v>5709</v>
      </c>
      <c r="H49" s="114">
        <v>5688</v>
      </c>
      <c r="I49" s="140">
        <v>5201</v>
      </c>
      <c r="J49" s="115">
        <v>-208</v>
      </c>
      <c r="K49" s="116">
        <v>-3.999230917131321</v>
      </c>
    </row>
    <row r="50" spans="1:11" ht="14.1" customHeight="1" x14ac:dyDescent="0.2">
      <c r="A50" s="306" t="s">
        <v>272</v>
      </c>
      <c r="B50" s="307" t="s">
        <v>273</v>
      </c>
      <c r="C50" s="308"/>
      <c r="D50" s="113">
        <v>0.75209212704762873</v>
      </c>
      <c r="E50" s="115">
        <v>1331</v>
      </c>
      <c r="F50" s="114">
        <v>1427</v>
      </c>
      <c r="G50" s="114">
        <v>1502</v>
      </c>
      <c r="H50" s="114">
        <v>1481</v>
      </c>
      <c r="I50" s="140">
        <v>1344</v>
      </c>
      <c r="J50" s="115">
        <v>-13</v>
      </c>
      <c r="K50" s="116">
        <v>-0.96726190476190477</v>
      </c>
    </row>
    <row r="51" spans="1:11" ht="14.1" customHeight="1" x14ac:dyDescent="0.2">
      <c r="A51" s="306" t="s">
        <v>274</v>
      </c>
      <c r="B51" s="307" t="s">
        <v>275</v>
      </c>
      <c r="C51" s="308"/>
      <c r="D51" s="113">
        <v>1.71608098410492</v>
      </c>
      <c r="E51" s="115">
        <v>3037</v>
      </c>
      <c r="F51" s="114">
        <v>3199</v>
      </c>
      <c r="G51" s="114">
        <v>3569</v>
      </c>
      <c r="H51" s="114">
        <v>3594</v>
      </c>
      <c r="I51" s="140">
        <v>3237</v>
      </c>
      <c r="J51" s="115">
        <v>-200</v>
      </c>
      <c r="K51" s="116">
        <v>-6.1785603954278656</v>
      </c>
    </row>
    <row r="52" spans="1:11" ht="14.1" customHeight="1" x14ac:dyDescent="0.2">
      <c r="A52" s="306">
        <v>71</v>
      </c>
      <c r="B52" s="307" t="s">
        <v>276</v>
      </c>
      <c r="C52" s="308"/>
      <c r="D52" s="113">
        <v>10.434360043622473</v>
      </c>
      <c r="E52" s="115">
        <v>18466</v>
      </c>
      <c r="F52" s="114">
        <v>18552</v>
      </c>
      <c r="G52" s="114">
        <v>18737</v>
      </c>
      <c r="H52" s="114">
        <v>18412</v>
      </c>
      <c r="I52" s="140">
        <v>18505</v>
      </c>
      <c r="J52" s="115">
        <v>-39</v>
      </c>
      <c r="K52" s="116">
        <v>-0.21075385031072683</v>
      </c>
    </row>
    <row r="53" spans="1:11" ht="14.1" customHeight="1" x14ac:dyDescent="0.2">
      <c r="A53" s="306" t="s">
        <v>277</v>
      </c>
      <c r="B53" s="307" t="s">
        <v>278</v>
      </c>
      <c r="C53" s="308"/>
      <c r="D53" s="113">
        <v>3.3649200725534403</v>
      </c>
      <c r="E53" s="115">
        <v>5955</v>
      </c>
      <c r="F53" s="114">
        <v>5981</v>
      </c>
      <c r="G53" s="114">
        <v>6057</v>
      </c>
      <c r="H53" s="114">
        <v>5825</v>
      </c>
      <c r="I53" s="140">
        <v>5857</v>
      </c>
      <c r="J53" s="115">
        <v>98</v>
      </c>
      <c r="K53" s="116">
        <v>1.6732115417449207</v>
      </c>
    </row>
    <row r="54" spans="1:11" ht="14.1" customHeight="1" x14ac:dyDescent="0.2">
      <c r="A54" s="306" t="s">
        <v>279</v>
      </c>
      <c r="B54" s="307" t="s">
        <v>280</v>
      </c>
      <c r="C54" s="308"/>
      <c r="D54" s="113">
        <v>6.1404847067066726</v>
      </c>
      <c r="E54" s="115">
        <v>10867</v>
      </c>
      <c r="F54" s="114">
        <v>10937</v>
      </c>
      <c r="G54" s="114">
        <v>11028</v>
      </c>
      <c r="H54" s="114">
        <v>10926</v>
      </c>
      <c r="I54" s="140">
        <v>11005</v>
      </c>
      <c r="J54" s="115">
        <v>-138</v>
      </c>
      <c r="K54" s="116">
        <v>-1.2539754656974103</v>
      </c>
    </row>
    <row r="55" spans="1:11" ht="14.1" customHeight="1" x14ac:dyDescent="0.2">
      <c r="A55" s="306">
        <v>72</v>
      </c>
      <c r="B55" s="307" t="s">
        <v>281</v>
      </c>
      <c r="C55" s="308"/>
      <c r="D55" s="113">
        <v>3.2100941951597135</v>
      </c>
      <c r="E55" s="115">
        <v>5681</v>
      </c>
      <c r="F55" s="114">
        <v>5743</v>
      </c>
      <c r="G55" s="114">
        <v>5785</v>
      </c>
      <c r="H55" s="114">
        <v>5683</v>
      </c>
      <c r="I55" s="140">
        <v>5743</v>
      </c>
      <c r="J55" s="115">
        <v>-62</v>
      </c>
      <c r="K55" s="116">
        <v>-1.0795751349468918</v>
      </c>
    </row>
    <row r="56" spans="1:11" ht="14.1" customHeight="1" x14ac:dyDescent="0.2">
      <c r="A56" s="306" t="s">
        <v>282</v>
      </c>
      <c r="B56" s="307" t="s">
        <v>283</v>
      </c>
      <c r="C56" s="308"/>
      <c r="D56" s="113">
        <v>1.7675012572539315</v>
      </c>
      <c r="E56" s="115">
        <v>3128</v>
      </c>
      <c r="F56" s="114">
        <v>3188</v>
      </c>
      <c r="G56" s="114">
        <v>3213</v>
      </c>
      <c r="H56" s="114">
        <v>3146</v>
      </c>
      <c r="I56" s="140">
        <v>3199</v>
      </c>
      <c r="J56" s="115">
        <v>-71</v>
      </c>
      <c r="K56" s="116">
        <v>-2.2194435761175368</v>
      </c>
    </row>
    <row r="57" spans="1:11" ht="14.1" customHeight="1" x14ac:dyDescent="0.2">
      <c r="A57" s="306" t="s">
        <v>284</v>
      </c>
      <c r="B57" s="307" t="s">
        <v>285</v>
      </c>
      <c r="C57" s="308"/>
      <c r="D57" s="113">
        <v>0.86962417995965491</v>
      </c>
      <c r="E57" s="115">
        <v>1539</v>
      </c>
      <c r="F57" s="114">
        <v>1539</v>
      </c>
      <c r="G57" s="114">
        <v>1537</v>
      </c>
      <c r="H57" s="114">
        <v>1539</v>
      </c>
      <c r="I57" s="140">
        <v>1539</v>
      </c>
      <c r="J57" s="115">
        <v>0</v>
      </c>
      <c r="K57" s="116">
        <v>0</v>
      </c>
    </row>
    <row r="58" spans="1:11" ht="14.1" customHeight="1" x14ac:dyDescent="0.2">
      <c r="A58" s="306">
        <v>73</v>
      </c>
      <c r="B58" s="307" t="s">
        <v>286</v>
      </c>
      <c r="C58" s="308"/>
      <c r="D58" s="113">
        <v>3.3112395676176591</v>
      </c>
      <c r="E58" s="115">
        <v>5860</v>
      </c>
      <c r="F58" s="114">
        <v>5859</v>
      </c>
      <c r="G58" s="114">
        <v>5864</v>
      </c>
      <c r="H58" s="114">
        <v>5743</v>
      </c>
      <c r="I58" s="140">
        <v>5739</v>
      </c>
      <c r="J58" s="115">
        <v>121</v>
      </c>
      <c r="K58" s="116">
        <v>2.1083812510890398</v>
      </c>
    </row>
    <row r="59" spans="1:11" ht="14.1" customHeight="1" x14ac:dyDescent="0.2">
      <c r="A59" s="306" t="s">
        <v>287</v>
      </c>
      <c r="B59" s="307" t="s">
        <v>288</v>
      </c>
      <c r="C59" s="308"/>
      <c r="D59" s="113">
        <v>2.7286648245777605</v>
      </c>
      <c r="E59" s="115">
        <v>4829</v>
      </c>
      <c r="F59" s="114">
        <v>4814</v>
      </c>
      <c r="G59" s="114">
        <v>4810</v>
      </c>
      <c r="H59" s="114">
        <v>4717</v>
      </c>
      <c r="I59" s="140">
        <v>4708</v>
      </c>
      <c r="J59" s="115">
        <v>121</v>
      </c>
      <c r="K59" s="116">
        <v>2.5700934579439254</v>
      </c>
    </row>
    <row r="60" spans="1:11" ht="14.1" customHeight="1" x14ac:dyDescent="0.2">
      <c r="A60" s="306">
        <v>81</v>
      </c>
      <c r="B60" s="307" t="s">
        <v>289</v>
      </c>
      <c r="C60" s="308"/>
      <c r="D60" s="113">
        <v>9.2776864267430632</v>
      </c>
      <c r="E60" s="115">
        <v>16419</v>
      </c>
      <c r="F60" s="114">
        <v>16467</v>
      </c>
      <c r="G60" s="114">
        <v>16380</v>
      </c>
      <c r="H60" s="114">
        <v>16030</v>
      </c>
      <c r="I60" s="140">
        <v>15931</v>
      </c>
      <c r="J60" s="115">
        <v>488</v>
      </c>
      <c r="K60" s="116">
        <v>3.0632100935283408</v>
      </c>
    </row>
    <row r="61" spans="1:11" ht="14.1" customHeight="1" x14ac:dyDescent="0.2">
      <c r="A61" s="306" t="s">
        <v>290</v>
      </c>
      <c r="B61" s="307" t="s">
        <v>291</v>
      </c>
      <c r="C61" s="308"/>
      <c r="D61" s="113">
        <v>2.4065817949630737</v>
      </c>
      <c r="E61" s="115">
        <v>4259</v>
      </c>
      <c r="F61" s="114">
        <v>4269</v>
      </c>
      <c r="G61" s="114">
        <v>4262</v>
      </c>
      <c r="H61" s="114">
        <v>4092</v>
      </c>
      <c r="I61" s="140">
        <v>4139</v>
      </c>
      <c r="J61" s="115">
        <v>120</v>
      </c>
      <c r="K61" s="116">
        <v>2.8992510268180718</v>
      </c>
    </row>
    <row r="62" spans="1:11" ht="14.1" customHeight="1" x14ac:dyDescent="0.2">
      <c r="A62" s="306" t="s">
        <v>292</v>
      </c>
      <c r="B62" s="307" t="s">
        <v>293</v>
      </c>
      <c r="C62" s="308"/>
      <c r="D62" s="113">
        <v>4.1198374893345315</v>
      </c>
      <c r="E62" s="115">
        <v>7291</v>
      </c>
      <c r="F62" s="114">
        <v>7312</v>
      </c>
      <c r="G62" s="114">
        <v>7252</v>
      </c>
      <c r="H62" s="114">
        <v>7191</v>
      </c>
      <c r="I62" s="140">
        <v>7210</v>
      </c>
      <c r="J62" s="115">
        <v>81</v>
      </c>
      <c r="K62" s="116">
        <v>1.1234396671289875</v>
      </c>
    </row>
    <row r="63" spans="1:11" ht="14.1" customHeight="1" x14ac:dyDescent="0.2">
      <c r="A63" s="306"/>
      <c r="B63" s="307" t="s">
        <v>294</v>
      </c>
      <c r="C63" s="308"/>
      <c r="D63" s="113">
        <v>3.6807874647545105</v>
      </c>
      <c r="E63" s="115">
        <v>6514</v>
      </c>
      <c r="F63" s="114">
        <v>6540</v>
      </c>
      <c r="G63" s="114">
        <v>6498</v>
      </c>
      <c r="H63" s="114">
        <v>6438</v>
      </c>
      <c r="I63" s="140">
        <v>6463</v>
      </c>
      <c r="J63" s="115">
        <v>51</v>
      </c>
      <c r="K63" s="116">
        <v>0.78910722574655734</v>
      </c>
    </row>
    <row r="64" spans="1:11" ht="14.1" customHeight="1" x14ac:dyDescent="0.2">
      <c r="A64" s="306" t="s">
        <v>295</v>
      </c>
      <c r="B64" s="307" t="s">
        <v>296</v>
      </c>
      <c r="C64" s="308"/>
      <c r="D64" s="113">
        <v>0.89109638193396734</v>
      </c>
      <c r="E64" s="115">
        <v>1577</v>
      </c>
      <c r="F64" s="114">
        <v>1569</v>
      </c>
      <c r="G64" s="114">
        <v>1569</v>
      </c>
      <c r="H64" s="114">
        <v>1541</v>
      </c>
      <c r="I64" s="140">
        <v>1529</v>
      </c>
      <c r="J64" s="115">
        <v>48</v>
      </c>
      <c r="K64" s="116">
        <v>3.1393067364290386</v>
      </c>
    </row>
    <row r="65" spans="1:11" ht="14.1" customHeight="1" x14ac:dyDescent="0.2">
      <c r="A65" s="306" t="s">
        <v>297</v>
      </c>
      <c r="B65" s="307" t="s">
        <v>298</v>
      </c>
      <c r="C65" s="308"/>
      <c r="D65" s="113">
        <v>0.91313364185497226</v>
      </c>
      <c r="E65" s="115">
        <v>1616</v>
      </c>
      <c r="F65" s="114">
        <v>1644</v>
      </c>
      <c r="G65" s="114">
        <v>1610</v>
      </c>
      <c r="H65" s="114">
        <v>1566</v>
      </c>
      <c r="I65" s="140">
        <v>1403</v>
      </c>
      <c r="J65" s="115">
        <v>213</v>
      </c>
      <c r="K65" s="116">
        <v>15.181753385602281</v>
      </c>
    </row>
    <row r="66" spans="1:11" ht="14.1" customHeight="1" x14ac:dyDescent="0.2">
      <c r="A66" s="306">
        <v>82</v>
      </c>
      <c r="B66" s="307" t="s">
        <v>299</v>
      </c>
      <c r="C66" s="308"/>
      <c r="D66" s="113">
        <v>3.1304210246760804</v>
      </c>
      <c r="E66" s="115">
        <v>5540</v>
      </c>
      <c r="F66" s="114">
        <v>5584</v>
      </c>
      <c r="G66" s="114">
        <v>5611</v>
      </c>
      <c r="H66" s="114">
        <v>5405</v>
      </c>
      <c r="I66" s="140">
        <v>5465</v>
      </c>
      <c r="J66" s="115">
        <v>75</v>
      </c>
      <c r="K66" s="116">
        <v>1.3723696248856359</v>
      </c>
    </row>
    <row r="67" spans="1:11" ht="14.1" customHeight="1" x14ac:dyDescent="0.2">
      <c r="A67" s="306" t="s">
        <v>300</v>
      </c>
      <c r="B67" s="307" t="s">
        <v>301</v>
      </c>
      <c r="C67" s="308"/>
      <c r="D67" s="113">
        <v>1.7997095602154001</v>
      </c>
      <c r="E67" s="115">
        <v>3185</v>
      </c>
      <c r="F67" s="114">
        <v>3192</v>
      </c>
      <c r="G67" s="114">
        <v>3225</v>
      </c>
      <c r="H67" s="114">
        <v>3112</v>
      </c>
      <c r="I67" s="140">
        <v>3144</v>
      </c>
      <c r="J67" s="115">
        <v>41</v>
      </c>
      <c r="K67" s="116">
        <v>1.3040712468193385</v>
      </c>
    </row>
    <row r="68" spans="1:11" ht="14.1" customHeight="1" x14ac:dyDescent="0.2">
      <c r="A68" s="306" t="s">
        <v>302</v>
      </c>
      <c r="B68" s="307" t="s">
        <v>303</v>
      </c>
      <c r="C68" s="308"/>
      <c r="D68" s="113">
        <v>0.71197301283246595</v>
      </c>
      <c r="E68" s="115">
        <v>1260</v>
      </c>
      <c r="F68" s="114">
        <v>1277</v>
      </c>
      <c r="G68" s="114">
        <v>1269</v>
      </c>
      <c r="H68" s="114">
        <v>1222</v>
      </c>
      <c r="I68" s="140">
        <v>1236</v>
      </c>
      <c r="J68" s="115">
        <v>24</v>
      </c>
      <c r="K68" s="116">
        <v>1.941747572815534</v>
      </c>
    </row>
    <row r="69" spans="1:11" ht="14.1" customHeight="1" x14ac:dyDescent="0.2">
      <c r="A69" s="306">
        <v>83</v>
      </c>
      <c r="B69" s="307" t="s">
        <v>304</v>
      </c>
      <c r="C69" s="308"/>
      <c r="D69" s="113">
        <v>7.6802676114435533</v>
      </c>
      <c r="E69" s="115">
        <v>13592</v>
      </c>
      <c r="F69" s="114">
        <v>13542</v>
      </c>
      <c r="G69" s="114">
        <v>13469</v>
      </c>
      <c r="H69" s="114">
        <v>13053</v>
      </c>
      <c r="I69" s="140">
        <v>13219</v>
      </c>
      <c r="J69" s="115">
        <v>373</v>
      </c>
      <c r="K69" s="116">
        <v>2.821696043573644</v>
      </c>
    </row>
    <row r="70" spans="1:11" ht="14.1" customHeight="1" x14ac:dyDescent="0.2">
      <c r="A70" s="306" t="s">
        <v>305</v>
      </c>
      <c r="B70" s="307" t="s">
        <v>306</v>
      </c>
      <c r="C70" s="308"/>
      <c r="D70" s="113">
        <v>5.9415843094709366</v>
      </c>
      <c r="E70" s="115">
        <v>10515</v>
      </c>
      <c r="F70" s="114">
        <v>10475</v>
      </c>
      <c r="G70" s="114">
        <v>10368</v>
      </c>
      <c r="H70" s="114">
        <v>10015</v>
      </c>
      <c r="I70" s="140">
        <v>10190</v>
      </c>
      <c r="J70" s="115">
        <v>325</v>
      </c>
      <c r="K70" s="116">
        <v>3.1894013738959766</v>
      </c>
    </row>
    <row r="71" spans="1:11" ht="14.1" customHeight="1" x14ac:dyDescent="0.2">
      <c r="A71" s="306"/>
      <c r="B71" s="307" t="s">
        <v>307</v>
      </c>
      <c r="C71" s="308"/>
      <c r="D71" s="113">
        <v>3.6660959581405073</v>
      </c>
      <c r="E71" s="115">
        <v>6488</v>
      </c>
      <c r="F71" s="114">
        <v>6446</v>
      </c>
      <c r="G71" s="114">
        <v>6455</v>
      </c>
      <c r="H71" s="114">
        <v>6330</v>
      </c>
      <c r="I71" s="140">
        <v>6364</v>
      </c>
      <c r="J71" s="115">
        <v>124</v>
      </c>
      <c r="K71" s="116">
        <v>1.9484600879949716</v>
      </c>
    </row>
    <row r="72" spans="1:11" ht="14.1" customHeight="1" x14ac:dyDescent="0.2">
      <c r="A72" s="306">
        <v>84</v>
      </c>
      <c r="B72" s="307" t="s">
        <v>308</v>
      </c>
      <c r="C72" s="308"/>
      <c r="D72" s="113">
        <v>1.8149661247760958</v>
      </c>
      <c r="E72" s="115">
        <v>3212</v>
      </c>
      <c r="F72" s="114">
        <v>3341</v>
      </c>
      <c r="G72" s="114">
        <v>3288</v>
      </c>
      <c r="H72" s="114">
        <v>3228</v>
      </c>
      <c r="I72" s="140">
        <v>3212</v>
      </c>
      <c r="J72" s="115">
        <v>0</v>
      </c>
      <c r="K72" s="116">
        <v>0</v>
      </c>
    </row>
    <row r="73" spans="1:11" ht="14.1" customHeight="1" x14ac:dyDescent="0.2">
      <c r="A73" s="306" t="s">
        <v>309</v>
      </c>
      <c r="B73" s="307" t="s">
        <v>310</v>
      </c>
      <c r="C73" s="308"/>
      <c r="D73" s="113">
        <v>0.67750447808422753</v>
      </c>
      <c r="E73" s="115">
        <v>1199</v>
      </c>
      <c r="F73" s="114">
        <v>1246</v>
      </c>
      <c r="G73" s="114">
        <v>1224</v>
      </c>
      <c r="H73" s="114">
        <v>1187</v>
      </c>
      <c r="I73" s="140">
        <v>1238</v>
      </c>
      <c r="J73" s="115">
        <v>-39</v>
      </c>
      <c r="K73" s="116">
        <v>-3.150242326332795</v>
      </c>
    </row>
    <row r="74" spans="1:11" ht="14.1" customHeight="1" x14ac:dyDescent="0.2">
      <c r="A74" s="306" t="s">
        <v>311</v>
      </c>
      <c r="B74" s="307" t="s">
        <v>312</v>
      </c>
      <c r="C74" s="308"/>
      <c r="D74" s="113">
        <v>0.23280387403728253</v>
      </c>
      <c r="E74" s="115">
        <v>412</v>
      </c>
      <c r="F74" s="114">
        <v>410</v>
      </c>
      <c r="G74" s="114">
        <v>417</v>
      </c>
      <c r="H74" s="114">
        <v>413</v>
      </c>
      <c r="I74" s="140">
        <v>406</v>
      </c>
      <c r="J74" s="115">
        <v>6</v>
      </c>
      <c r="K74" s="116">
        <v>1.4778325123152709</v>
      </c>
    </row>
    <row r="75" spans="1:11" ht="14.1" customHeight="1" x14ac:dyDescent="0.2">
      <c r="A75" s="306" t="s">
        <v>313</v>
      </c>
      <c r="B75" s="307" t="s">
        <v>314</v>
      </c>
      <c r="C75" s="308"/>
      <c r="D75" s="113">
        <v>0.59105061224028521</v>
      </c>
      <c r="E75" s="115">
        <v>1046</v>
      </c>
      <c r="F75" s="114">
        <v>1130</v>
      </c>
      <c r="G75" s="114">
        <v>1110</v>
      </c>
      <c r="H75" s="114">
        <v>1096</v>
      </c>
      <c r="I75" s="140">
        <v>1022</v>
      </c>
      <c r="J75" s="115">
        <v>24</v>
      </c>
      <c r="K75" s="116">
        <v>2.3483365949119372</v>
      </c>
    </row>
    <row r="76" spans="1:11" ht="14.1" customHeight="1" x14ac:dyDescent="0.2">
      <c r="A76" s="306">
        <v>91</v>
      </c>
      <c r="B76" s="307" t="s">
        <v>315</v>
      </c>
      <c r="C76" s="308"/>
      <c r="D76" s="113">
        <v>0.27744345182598473</v>
      </c>
      <c r="E76" s="115">
        <v>491</v>
      </c>
      <c r="F76" s="114">
        <v>470</v>
      </c>
      <c r="G76" s="114">
        <v>467</v>
      </c>
      <c r="H76" s="114">
        <v>428</v>
      </c>
      <c r="I76" s="140">
        <v>427</v>
      </c>
      <c r="J76" s="115">
        <v>64</v>
      </c>
      <c r="K76" s="116">
        <v>14.988290398126464</v>
      </c>
    </row>
    <row r="77" spans="1:11" ht="14.1" customHeight="1" x14ac:dyDescent="0.2">
      <c r="A77" s="306">
        <v>92</v>
      </c>
      <c r="B77" s="307" t="s">
        <v>316</v>
      </c>
      <c r="C77" s="308"/>
      <c r="D77" s="113">
        <v>0.74474637374062713</v>
      </c>
      <c r="E77" s="115">
        <v>1318</v>
      </c>
      <c r="F77" s="114">
        <v>1323</v>
      </c>
      <c r="G77" s="114">
        <v>1330</v>
      </c>
      <c r="H77" s="114">
        <v>1298</v>
      </c>
      <c r="I77" s="140">
        <v>1306</v>
      </c>
      <c r="J77" s="115">
        <v>12</v>
      </c>
      <c r="K77" s="116">
        <v>0.91883614088820831</v>
      </c>
    </row>
    <row r="78" spans="1:11" ht="14.1" customHeight="1" x14ac:dyDescent="0.2">
      <c r="A78" s="306">
        <v>93</v>
      </c>
      <c r="B78" s="307" t="s">
        <v>317</v>
      </c>
      <c r="C78" s="308"/>
      <c r="D78" s="113">
        <v>0.14974035587349482</v>
      </c>
      <c r="E78" s="115">
        <v>265</v>
      </c>
      <c r="F78" s="114">
        <v>264</v>
      </c>
      <c r="G78" s="114">
        <v>267</v>
      </c>
      <c r="H78" s="114">
        <v>255</v>
      </c>
      <c r="I78" s="140">
        <v>259</v>
      </c>
      <c r="J78" s="115">
        <v>6</v>
      </c>
      <c r="K78" s="116">
        <v>2.3166023166023164</v>
      </c>
    </row>
    <row r="79" spans="1:11" ht="14.1" customHeight="1" x14ac:dyDescent="0.2">
      <c r="A79" s="306">
        <v>94</v>
      </c>
      <c r="B79" s="307" t="s">
        <v>318</v>
      </c>
      <c r="C79" s="308"/>
      <c r="D79" s="113">
        <v>0.28139885745283177</v>
      </c>
      <c r="E79" s="115">
        <v>498</v>
      </c>
      <c r="F79" s="114">
        <v>495</v>
      </c>
      <c r="G79" s="114">
        <v>488</v>
      </c>
      <c r="H79" s="114">
        <v>472</v>
      </c>
      <c r="I79" s="140">
        <v>488</v>
      </c>
      <c r="J79" s="115">
        <v>10</v>
      </c>
      <c r="K79" s="116">
        <v>2.0491803278688523</v>
      </c>
    </row>
    <row r="80" spans="1:11" ht="14.1" customHeight="1" x14ac:dyDescent="0.2">
      <c r="A80" s="306" t="s">
        <v>319</v>
      </c>
      <c r="B80" s="307" t="s">
        <v>320</v>
      </c>
      <c r="C80" s="308"/>
      <c r="D80" s="113">
        <v>4.5204635735394665E-3</v>
      </c>
      <c r="E80" s="115">
        <v>8</v>
      </c>
      <c r="F80" s="114">
        <v>8</v>
      </c>
      <c r="G80" s="114">
        <v>8</v>
      </c>
      <c r="H80" s="114">
        <v>8</v>
      </c>
      <c r="I80" s="140">
        <v>8</v>
      </c>
      <c r="J80" s="115">
        <v>0</v>
      </c>
      <c r="K80" s="116">
        <v>0</v>
      </c>
    </row>
    <row r="81" spans="1:11" ht="14.1" customHeight="1" x14ac:dyDescent="0.2">
      <c r="A81" s="310" t="s">
        <v>321</v>
      </c>
      <c r="B81" s="311" t="s">
        <v>224</v>
      </c>
      <c r="C81" s="312"/>
      <c r="D81" s="125">
        <v>0.69954173800523245</v>
      </c>
      <c r="E81" s="143">
        <v>1238</v>
      </c>
      <c r="F81" s="144">
        <v>1220</v>
      </c>
      <c r="G81" s="144">
        <v>1236</v>
      </c>
      <c r="H81" s="144">
        <v>1188</v>
      </c>
      <c r="I81" s="145">
        <v>1243</v>
      </c>
      <c r="J81" s="143">
        <v>-5</v>
      </c>
      <c r="K81" s="146">
        <v>-0.40225261464199519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51972</v>
      </c>
      <c r="E12" s="114">
        <v>54146</v>
      </c>
      <c r="F12" s="114">
        <v>55033</v>
      </c>
      <c r="G12" s="114">
        <v>55412</v>
      </c>
      <c r="H12" s="140">
        <v>54078</v>
      </c>
      <c r="I12" s="115">
        <v>-2106</v>
      </c>
      <c r="J12" s="116">
        <v>-3.8943747919671585</v>
      </c>
      <c r="K12"/>
      <c r="L12"/>
      <c r="M12"/>
      <c r="N12"/>
      <c r="O12"/>
      <c r="P12"/>
    </row>
    <row r="13" spans="1:16" s="110" customFormat="1" ht="14.45" customHeight="1" x14ac:dyDescent="0.2">
      <c r="A13" s="120" t="s">
        <v>105</v>
      </c>
      <c r="B13" s="119" t="s">
        <v>106</v>
      </c>
      <c r="C13" s="113">
        <v>41.241437697221578</v>
      </c>
      <c r="D13" s="115">
        <v>21434</v>
      </c>
      <c r="E13" s="114">
        <v>22097</v>
      </c>
      <c r="F13" s="114">
        <v>22519</v>
      </c>
      <c r="G13" s="114">
        <v>22610</v>
      </c>
      <c r="H13" s="140">
        <v>22023</v>
      </c>
      <c r="I13" s="115">
        <v>-589</v>
      </c>
      <c r="J13" s="116">
        <v>-2.6744766834672844</v>
      </c>
      <c r="K13"/>
      <c r="L13"/>
      <c r="M13"/>
      <c r="N13"/>
      <c r="O13"/>
      <c r="P13"/>
    </row>
    <row r="14" spans="1:16" s="110" customFormat="1" ht="14.45" customHeight="1" x14ac:dyDescent="0.2">
      <c r="A14" s="120"/>
      <c r="B14" s="119" t="s">
        <v>107</v>
      </c>
      <c r="C14" s="113">
        <v>58.758562302778422</v>
      </c>
      <c r="D14" s="115">
        <v>30538</v>
      </c>
      <c r="E14" s="114">
        <v>32049</v>
      </c>
      <c r="F14" s="114">
        <v>32514</v>
      </c>
      <c r="G14" s="114">
        <v>32802</v>
      </c>
      <c r="H14" s="140">
        <v>32055</v>
      </c>
      <c r="I14" s="115">
        <v>-1517</v>
      </c>
      <c r="J14" s="116">
        <v>-4.7324910310403991</v>
      </c>
      <c r="K14"/>
      <c r="L14"/>
      <c r="M14"/>
      <c r="N14"/>
      <c r="O14"/>
      <c r="P14"/>
    </row>
    <row r="15" spans="1:16" s="110" customFormat="1" ht="14.45" customHeight="1" x14ac:dyDescent="0.2">
      <c r="A15" s="118" t="s">
        <v>105</v>
      </c>
      <c r="B15" s="121" t="s">
        <v>108</v>
      </c>
      <c r="C15" s="113">
        <v>20.041560840452551</v>
      </c>
      <c r="D15" s="115">
        <v>10416</v>
      </c>
      <c r="E15" s="114">
        <v>11142</v>
      </c>
      <c r="F15" s="114">
        <v>11357</v>
      </c>
      <c r="G15" s="114">
        <v>11681</v>
      </c>
      <c r="H15" s="140">
        <v>11072</v>
      </c>
      <c r="I15" s="115">
        <v>-656</v>
      </c>
      <c r="J15" s="116">
        <v>-5.9248554913294802</v>
      </c>
      <c r="K15"/>
      <c r="L15"/>
      <c r="M15"/>
      <c r="N15"/>
      <c r="O15"/>
      <c r="P15"/>
    </row>
    <row r="16" spans="1:16" s="110" customFormat="1" ht="14.45" customHeight="1" x14ac:dyDescent="0.2">
      <c r="A16" s="118"/>
      <c r="B16" s="121" t="s">
        <v>109</v>
      </c>
      <c r="C16" s="113">
        <v>43.088586161779418</v>
      </c>
      <c r="D16" s="115">
        <v>22394</v>
      </c>
      <c r="E16" s="114">
        <v>23385</v>
      </c>
      <c r="F16" s="114">
        <v>23763</v>
      </c>
      <c r="G16" s="114">
        <v>23861</v>
      </c>
      <c r="H16" s="140">
        <v>23538</v>
      </c>
      <c r="I16" s="115">
        <v>-1144</v>
      </c>
      <c r="J16" s="116">
        <v>-4.8602260175036109</v>
      </c>
      <c r="K16"/>
      <c r="L16"/>
      <c r="M16"/>
      <c r="N16"/>
      <c r="O16"/>
      <c r="P16"/>
    </row>
    <row r="17" spans="1:16" s="110" customFormat="1" ht="14.45" customHeight="1" x14ac:dyDescent="0.2">
      <c r="A17" s="118"/>
      <c r="B17" s="121" t="s">
        <v>110</v>
      </c>
      <c r="C17" s="113">
        <v>19.371969522050335</v>
      </c>
      <c r="D17" s="115">
        <v>10068</v>
      </c>
      <c r="E17" s="114">
        <v>10376</v>
      </c>
      <c r="F17" s="114">
        <v>10592</v>
      </c>
      <c r="G17" s="114">
        <v>10594</v>
      </c>
      <c r="H17" s="140">
        <v>10462</v>
      </c>
      <c r="I17" s="115">
        <v>-394</v>
      </c>
      <c r="J17" s="116">
        <v>-3.7660103230739819</v>
      </c>
      <c r="K17"/>
      <c r="L17"/>
      <c r="M17"/>
      <c r="N17"/>
      <c r="O17"/>
      <c r="P17"/>
    </row>
    <row r="18" spans="1:16" s="110" customFormat="1" ht="14.45" customHeight="1" x14ac:dyDescent="0.2">
      <c r="A18" s="120"/>
      <c r="B18" s="121" t="s">
        <v>111</v>
      </c>
      <c r="C18" s="113">
        <v>17.497883475717693</v>
      </c>
      <c r="D18" s="115">
        <v>9094</v>
      </c>
      <c r="E18" s="114">
        <v>9243</v>
      </c>
      <c r="F18" s="114">
        <v>9321</v>
      </c>
      <c r="G18" s="114">
        <v>9276</v>
      </c>
      <c r="H18" s="140">
        <v>9006</v>
      </c>
      <c r="I18" s="115">
        <v>88</v>
      </c>
      <c r="J18" s="116">
        <v>0.97712636020430821</v>
      </c>
      <c r="K18"/>
      <c r="L18"/>
      <c r="M18"/>
      <c r="N18"/>
      <c r="O18"/>
      <c r="P18"/>
    </row>
    <row r="19" spans="1:16" s="110" customFormat="1" ht="14.45" customHeight="1" x14ac:dyDescent="0.2">
      <c r="A19" s="120"/>
      <c r="B19" s="121" t="s">
        <v>112</v>
      </c>
      <c r="C19" s="113">
        <v>1.7528669283460325</v>
      </c>
      <c r="D19" s="115">
        <v>911</v>
      </c>
      <c r="E19" s="114">
        <v>925</v>
      </c>
      <c r="F19" s="114">
        <v>1007</v>
      </c>
      <c r="G19" s="114">
        <v>857</v>
      </c>
      <c r="H19" s="140">
        <v>839</v>
      </c>
      <c r="I19" s="115">
        <v>72</v>
      </c>
      <c r="J19" s="116">
        <v>8.5816448152562579</v>
      </c>
      <c r="K19"/>
      <c r="L19"/>
      <c r="M19"/>
      <c r="N19"/>
      <c r="O19"/>
      <c r="P19"/>
    </row>
    <row r="20" spans="1:16" s="110" customFormat="1" ht="14.45" customHeight="1" x14ac:dyDescent="0.2">
      <c r="A20" s="120" t="s">
        <v>113</v>
      </c>
      <c r="B20" s="119" t="s">
        <v>116</v>
      </c>
      <c r="C20" s="113">
        <v>91.618563842068809</v>
      </c>
      <c r="D20" s="115">
        <v>47616</v>
      </c>
      <c r="E20" s="114">
        <v>49548</v>
      </c>
      <c r="F20" s="114">
        <v>50440</v>
      </c>
      <c r="G20" s="114">
        <v>50869</v>
      </c>
      <c r="H20" s="140">
        <v>49861</v>
      </c>
      <c r="I20" s="115">
        <v>-2245</v>
      </c>
      <c r="J20" s="116">
        <v>-4.5025169972523615</v>
      </c>
      <c r="K20"/>
      <c r="L20"/>
      <c r="M20"/>
      <c r="N20"/>
      <c r="O20"/>
      <c r="P20"/>
    </row>
    <row r="21" spans="1:16" s="110" customFormat="1" ht="14.45" customHeight="1" x14ac:dyDescent="0.2">
      <c r="A21" s="123"/>
      <c r="B21" s="124" t="s">
        <v>117</v>
      </c>
      <c r="C21" s="125">
        <v>8.2679134918802433</v>
      </c>
      <c r="D21" s="143">
        <v>4297</v>
      </c>
      <c r="E21" s="144">
        <v>4534</v>
      </c>
      <c r="F21" s="144">
        <v>4526</v>
      </c>
      <c r="G21" s="144">
        <v>4471</v>
      </c>
      <c r="H21" s="145">
        <v>4154</v>
      </c>
      <c r="I21" s="143">
        <v>143</v>
      </c>
      <c r="J21" s="146">
        <v>3.4424650938854118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470357</v>
      </c>
      <c r="E23" s="114">
        <v>489426</v>
      </c>
      <c r="F23" s="114">
        <v>493608</v>
      </c>
      <c r="G23" s="114">
        <v>494508</v>
      </c>
      <c r="H23" s="140">
        <v>487194</v>
      </c>
      <c r="I23" s="115">
        <v>-16837</v>
      </c>
      <c r="J23" s="116">
        <v>-3.4559128396490926</v>
      </c>
      <c r="K23"/>
      <c r="L23"/>
      <c r="M23"/>
      <c r="N23"/>
      <c r="O23"/>
      <c r="P23"/>
    </row>
    <row r="24" spans="1:16" s="110" customFormat="1" ht="14.45" customHeight="1" x14ac:dyDescent="0.2">
      <c r="A24" s="120" t="s">
        <v>105</v>
      </c>
      <c r="B24" s="119" t="s">
        <v>106</v>
      </c>
      <c r="C24" s="113">
        <v>40.426739689214791</v>
      </c>
      <c r="D24" s="115">
        <v>190150</v>
      </c>
      <c r="E24" s="114">
        <v>196287</v>
      </c>
      <c r="F24" s="114">
        <v>197849</v>
      </c>
      <c r="G24" s="114">
        <v>197290</v>
      </c>
      <c r="H24" s="140">
        <v>194372</v>
      </c>
      <c r="I24" s="115">
        <v>-4222</v>
      </c>
      <c r="J24" s="116">
        <v>-2.1721235568909103</v>
      </c>
      <c r="K24"/>
      <c r="L24"/>
      <c r="M24"/>
      <c r="N24"/>
      <c r="O24"/>
      <c r="P24"/>
    </row>
    <row r="25" spans="1:16" s="110" customFormat="1" ht="14.45" customHeight="1" x14ac:dyDescent="0.2">
      <c r="A25" s="120"/>
      <c r="B25" s="119" t="s">
        <v>107</v>
      </c>
      <c r="C25" s="113">
        <v>59.573260310785209</v>
      </c>
      <c r="D25" s="115">
        <v>280207</v>
      </c>
      <c r="E25" s="114">
        <v>293139</v>
      </c>
      <c r="F25" s="114">
        <v>295759</v>
      </c>
      <c r="G25" s="114">
        <v>297218</v>
      </c>
      <c r="H25" s="140">
        <v>292822</v>
      </c>
      <c r="I25" s="115">
        <v>-12615</v>
      </c>
      <c r="J25" s="116">
        <v>-4.3080779449631521</v>
      </c>
      <c r="K25"/>
      <c r="L25"/>
      <c r="M25"/>
      <c r="N25"/>
      <c r="O25"/>
      <c r="P25"/>
    </row>
    <row r="26" spans="1:16" s="110" customFormat="1" ht="14.45" customHeight="1" x14ac:dyDescent="0.2">
      <c r="A26" s="118" t="s">
        <v>105</v>
      </c>
      <c r="B26" s="121" t="s">
        <v>108</v>
      </c>
      <c r="C26" s="113">
        <v>16.785760603116355</v>
      </c>
      <c r="D26" s="115">
        <v>78953</v>
      </c>
      <c r="E26" s="114">
        <v>84347</v>
      </c>
      <c r="F26" s="114">
        <v>85552</v>
      </c>
      <c r="G26" s="114">
        <v>87910</v>
      </c>
      <c r="H26" s="140">
        <v>84635</v>
      </c>
      <c r="I26" s="115">
        <v>-5682</v>
      </c>
      <c r="J26" s="116">
        <v>-6.7135345897087495</v>
      </c>
      <c r="K26"/>
      <c r="L26"/>
      <c r="M26"/>
      <c r="N26"/>
      <c r="O26"/>
      <c r="P26"/>
    </row>
    <row r="27" spans="1:16" s="110" customFormat="1" ht="14.45" customHeight="1" x14ac:dyDescent="0.2">
      <c r="A27" s="118"/>
      <c r="B27" s="121" t="s">
        <v>109</v>
      </c>
      <c r="C27" s="113">
        <v>46.5004241459147</v>
      </c>
      <c r="D27" s="115">
        <v>218718</v>
      </c>
      <c r="E27" s="114">
        <v>228807</v>
      </c>
      <c r="F27" s="114">
        <v>231217</v>
      </c>
      <c r="G27" s="114">
        <v>231109</v>
      </c>
      <c r="H27" s="140">
        <v>229687</v>
      </c>
      <c r="I27" s="115">
        <v>-10969</v>
      </c>
      <c r="J27" s="116">
        <v>-4.7756294435470883</v>
      </c>
      <c r="K27"/>
      <c r="L27"/>
      <c r="M27"/>
      <c r="N27"/>
      <c r="O27"/>
      <c r="P27"/>
    </row>
    <row r="28" spans="1:16" s="110" customFormat="1" ht="14.45" customHeight="1" x14ac:dyDescent="0.2">
      <c r="A28" s="118"/>
      <c r="B28" s="121" t="s">
        <v>110</v>
      </c>
      <c r="C28" s="113">
        <v>20.320947705678879</v>
      </c>
      <c r="D28" s="115">
        <v>95581</v>
      </c>
      <c r="E28" s="114">
        <v>97355</v>
      </c>
      <c r="F28" s="114">
        <v>98122</v>
      </c>
      <c r="G28" s="114">
        <v>97824</v>
      </c>
      <c r="H28" s="140">
        <v>96763</v>
      </c>
      <c r="I28" s="115">
        <v>-1182</v>
      </c>
      <c r="J28" s="116">
        <v>-1.2215412916093962</v>
      </c>
      <c r="K28"/>
      <c r="L28"/>
      <c r="M28"/>
      <c r="N28"/>
      <c r="O28"/>
      <c r="P28"/>
    </row>
    <row r="29" spans="1:16" s="110" customFormat="1" ht="14.45" customHeight="1" x14ac:dyDescent="0.2">
      <c r="A29" s="118"/>
      <c r="B29" s="121" t="s">
        <v>111</v>
      </c>
      <c r="C29" s="113">
        <v>16.392654940821547</v>
      </c>
      <c r="D29" s="115">
        <v>77104</v>
      </c>
      <c r="E29" s="114">
        <v>78916</v>
      </c>
      <c r="F29" s="114">
        <v>78717</v>
      </c>
      <c r="G29" s="114">
        <v>77665</v>
      </c>
      <c r="H29" s="140">
        <v>76109</v>
      </c>
      <c r="I29" s="115">
        <v>995</v>
      </c>
      <c r="J29" s="116">
        <v>1.3073355319344624</v>
      </c>
      <c r="K29"/>
      <c r="L29"/>
      <c r="M29"/>
      <c r="N29"/>
      <c r="O29"/>
      <c r="P29"/>
    </row>
    <row r="30" spans="1:16" s="110" customFormat="1" ht="14.45" customHeight="1" x14ac:dyDescent="0.2">
      <c r="A30" s="120"/>
      <c r="B30" s="121" t="s">
        <v>112</v>
      </c>
      <c r="C30" s="113">
        <v>1.5739108804588855</v>
      </c>
      <c r="D30" s="115">
        <v>7403</v>
      </c>
      <c r="E30" s="114">
        <v>7595</v>
      </c>
      <c r="F30" s="114">
        <v>8004</v>
      </c>
      <c r="G30" s="114">
        <v>6991</v>
      </c>
      <c r="H30" s="140">
        <v>6849</v>
      </c>
      <c r="I30" s="115">
        <v>554</v>
      </c>
      <c r="J30" s="116">
        <v>8.0887720835158419</v>
      </c>
      <c r="K30"/>
      <c r="L30"/>
      <c r="M30"/>
      <c r="N30"/>
      <c r="O30"/>
      <c r="P30"/>
    </row>
    <row r="31" spans="1:16" s="110" customFormat="1" ht="14.45" customHeight="1" x14ac:dyDescent="0.2">
      <c r="A31" s="120" t="s">
        <v>113</v>
      </c>
      <c r="B31" s="119" t="s">
        <v>116</v>
      </c>
      <c r="C31" s="113">
        <v>88.523610789251563</v>
      </c>
      <c r="D31" s="115">
        <v>416377</v>
      </c>
      <c r="E31" s="114">
        <v>433275</v>
      </c>
      <c r="F31" s="114">
        <v>437742</v>
      </c>
      <c r="G31" s="114">
        <v>439328</v>
      </c>
      <c r="H31" s="140">
        <v>433581</v>
      </c>
      <c r="I31" s="115">
        <v>-17204</v>
      </c>
      <c r="J31" s="116">
        <v>-3.9678860466671741</v>
      </c>
      <c r="K31"/>
      <c r="L31"/>
      <c r="M31"/>
      <c r="N31"/>
      <c r="O31"/>
      <c r="P31"/>
    </row>
    <row r="32" spans="1:16" s="110" customFormat="1" ht="14.45" customHeight="1" x14ac:dyDescent="0.2">
      <c r="A32" s="123"/>
      <c r="B32" s="124" t="s">
        <v>117</v>
      </c>
      <c r="C32" s="125">
        <v>11.288659465044637</v>
      </c>
      <c r="D32" s="143">
        <v>53097</v>
      </c>
      <c r="E32" s="144">
        <v>55234</v>
      </c>
      <c r="F32" s="144">
        <v>54957</v>
      </c>
      <c r="G32" s="144">
        <v>54276</v>
      </c>
      <c r="H32" s="145">
        <v>52739</v>
      </c>
      <c r="I32" s="143">
        <v>358</v>
      </c>
      <c r="J32" s="146">
        <v>0.67881453952482984</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52582</v>
      </c>
      <c r="E56" s="114">
        <v>54792</v>
      </c>
      <c r="F56" s="114">
        <v>55758</v>
      </c>
      <c r="G56" s="114">
        <v>56299</v>
      </c>
      <c r="H56" s="140">
        <v>54743</v>
      </c>
      <c r="I56" s="115">
        <v>-2161</v>
      </c>
      <c r="J56" s="116">
        <v>-3.9475366713552416</v>
      </c>
      <c r="K56"/>
      <c r="L56"/>
      <c r="M56"/>
      <c r="N56"/>
      <c r="O56"/>
      <c r="P56"/>
    </row>
    <row r="57" spans="1:16" s="110" customFormat="1" ht="14.45" customHeight="1" x14ac:dyDescent="0.2">
      <c r="A57" s="120" t="s">
        <v>105</v>
      </c>
      <c r="B57" s="119" t="s">
        <v>106</v>
      </c>
      <c r="C57" s="113">
        <v>40.920847438286863</v>
      </c>
      <c r="D57" s="115">
        <v>21517</v>
      </c>
      <c r="E57" s="114">
        <v>22186</v>
      </c>
      <c r="F57" s="114">
        <v>22653</v>
      </c>
      <c r="G57" s="114">
        <v>22759</v>
      </c>
      <c r="H57" s="140">
        <v>22056</v>
      </c>
      <c r="I57" s="115">
        <v>-539</v>
      </c>
      <c r="J57" s="116">
        <v>-2.4437794704388827</v>
      </c>
    </row>
    <row r="58" spans="1:16" s="110" customFormat="1" ht="14.45" customHeight="1" x14ac:dyDescent="0.2">
      <c r="A58" s="120"/>
      <c r="B58" s="119" t="s">
        <v>107</v>
      </c>
      <c r="C58" s="113">
        <v>59.079152561713137</v>
      </c>
      <c r="D58" s="115">
        <v>31065</v>
      </c>
      <c r="E58" s="114">
        <v>32606</v>
      </c>
      <c r="F58" s="114">
        <v>33105</v>
      </c>
      <c r="G58" s="114">
        <v>33540</v>
      </c>
      <c r="H58" s="140">
        <v>32687</v>
      </c>
      <c r="I58" s="115">
        <v>-1622</v>
      </c>
      <c r="J58" s="116">
        <v>-4.9622173952947657</v>
      </c>
    </row>
    <row r="59" spans="1:16" s="110" customFormat="1" ht="14.45" customHeight="1" x14ac:dyDescent="0.2">
      <c r="A59" s="118" t="s">
        <v>105</v>
      </c>
      <c r="B59" s="121" t="s">
        <v>108</v>
      </c>
      <c r="C59" s="113">
        <v>19.152942071431287</v>
      </c>
      <c r="D59" s="115">
        <v>10071</v>
      </c>
      <c r="E59" s="114">
        <v>10800</v>
      </c>
      <c r="F59" s="114">
        <v>11051</v>
      </c>
      <c r="G59" s="114">
        <v>11370</v>
      </c>
      <c r="H59" s="140">
        <v>10630</v>
      </c>
      <c r="I59" s="115">
        <v>-559</v>
      </c>
      <c r="J59" s="116">
        <v>-5.258701787394167</v>
      </c>
    </row>
    <row r="60" spans="1:16" s="110" customFormat="1" ht="14.45" customHeight="1" x14ac:dyDescent="0.2">
      <c r="A60" s="118"/>
      <c r="B60" s="121" t="s">
        <v>109</v>
      </c>
      <c r="C60" s="113">
        <v>43.668936137841847</v>
      </c>
      <c r="D60" s="115">
        <v>22962</v>
      </c>
      <c r="E60" s="114">
        <v>23976</v>
      </c>
      <c r="F60" s="114">
        <v>24397</v>
      </c>
      <c r="G60" s="114">
        <v>24574</v>
      </c>
      <c r="H60" s="140">
        <v>24199</v>
      </c>
      <c r="I60" s="115">
        <v>-1237</v>
      </c>
      <c r="J60" s="116">
        <v>-5.1117814785734952</v>
      </c>
    </row>
    <row r="61" spans="1:16" s="110" customFormat="1" ht="14.45" customHeight="1" x14ac:dyDescent="0.2">
      <c r="A61" s="118"/>
      <c r="B61" s="121" t="s">
        <v>110</v>
      </c>
      <c r="C61" s="113">
        <v>19.58084515613708</v>
      </c>
      <c r="D61" s="115">
        <v>10296</v>
      </c>
      <c r="E61" s="114">
        <v>10602</v>
      </c>
      <c r="F61" s="114">
        <v>10809</v>
      </c>
      <c r="G61" s="114">
        <v>10865</v>
      </c>
      <c r="H61" s="140">
        <v>10697</v>
      </c>
      <c r="I61" s="115">
        <v>-401</v>
      </c>
      <c r="J61" s="116">
        <v>-3.7487145928765075</v>
      </c>
    </row>
    <row r="62" spans="1:16" s="110" customFormat="1" ht="14.45" customHeight="1" x14ac:dyDescent="0.2">
      <c r="A62" s="120"/>
      <c r="B62" s="121" t="s">
        <v>111</v>
      </c>
      <c r="C62" s="113">
        <v>17.597276634589782</v>
      </c>
      <c r="D62" s="115">
        <v>9253</v>
      </c>
      <c r="E62" s="114">
        <v>9414</v>
      </c>
      <c r="F62" s="114">
        <v>9501</v>
      </c>
      <c r="G62" s="114">
        <v>9490</v>
      </c>
      <c r="H62" s="140">
        <v>9217</v>
      </c>
      <c r="I62" s="115">
        <v>36</v>
      </c>
      <c r="J62" s="116">
        <v>0.39058261907345121</v>
      </c>
    </row>
    <row r="63" spans="1:16" s="110" customFormat="1" ht="14.45" customHeight="1" x14ac:dyDescent="0.2">
      <c r="A63" s="120"/>
      <c r="B63" s="121" t="s">
        <v>112</v>
      </c>
      <c r="C63" s="113">
        <v>1.7553535430375413</v>
      </c>
      <c r="D63" s="115">
        <v>923</v>
      </c>
      <c r="E63" s="114">
        <v>924</v>
      </c>
      <c r="F63" s="114">
        <v>1011</v>
      </c>
      <c r="G63" s="114">
        <v>877</v>
      </c>
      <c r="H63" s="140">
        <v>858</v>
      </c>
      <c r="I63" s="115">
        <v>65</v>
      </c>
      <c r="J63" s="116">
        <v>7.5757575757575761</v>
      </c>
    </row>
    <row r="64" spans="1:16" s="110" customFormat="1" ht="14.45" customHeight="1" x14ac:dyDescent="0.2">
      <c r="A64" s="120" t="s">
        <v>113</v>
      </c>
      <c r="B64" s="119" t="s">
        <v>116</v>
      </c>
      <c r="C64" s="113">
        <v>91.476170552660605</v>
      </c>
      <c r="D64" s="115">
        <v>48100</v>
      </c>
      <c r="E64" s="114">
        <v>50090</v>
      </c>
      <c r="F64" s="114">
        <v>51032</v>
      </c>
      <c r="G64" s="114">
        <v>51586</v>
      </c>
      <c r="H64" s="140">
        <v>50328</v>
      </c>
      <c r="I64" s="115">
        <v>-2228</v>
      </c>
      <c r="J64" s="116">
        <v>-4.4269591479891908</v>
      </c>
    </row>
    <row r="65" spans="1:10" s="110" customFormat="1" ht="14.45" customHeight="1" x14ac:dyDescent="0.2">
      <c r="A65" s="123"/>
      <c r="B65" s="124" t="s">
        <v>117</v>
      </c>
      <c r="C65" s="125">
        <v>8.4173291240348416</v>
      </c>
      <c r="D65" s="143">
        <v>4426</v>
      </c>
      <c r="E65" s="144">
        <v>4643</v>
      </c>
      <c r="F65" s="144">
        <v>4663</v>
      </c>
      <c r="G65" s="144">
        <v>4643</v>
      </c>
      <c r="H65" s="145">
        <v>4353</v>
      </c>
      <c r="I65" s="143">
        <v>73</v>
      </c>
      <c r="J65" s="146">
        <v>1.677004364805881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51972</v>
      </c>
      <c r="G11" s="114">
        <v>54146</v>
      </c>
      <c r="H11" s="114">
        <v>55033</v>
      </c>
      <c r="I11" s="114">
        <v>55412</v>
      </c>
      <c r="J11" s="140">
        <v>54078</v>
      </c>
      <c r="K11" s="114">
        <v>-2106</v>
      </c>
      <c r="L11" s="116">
        <v>-3.8943747919671585</v>
      </c>
    </row>
    <row r="12" spans="1:17" s="110" customFormat="1" ht="24" customHeight="1" x14ac:dyDescent="0.2">
      <c r="A12" s="604" t="s">
        <v>185</v>
      </c>
      <c r="B12" s="605"/>
      <c r="C12" s="605"/>
      <c r="D12" s="606"/>
      <c r="E12" s="113">
        <v>41.241437697221578</v>
      </c>
      <c r="F12" s="115">
        <v>21434</v>
      </c>
      <c r="G12" s="114">
        <v>22097</v>
      </c>
      <c r="H12" s="114">
        <v>22519</v>
      </c>
      <c r="I12" s="114">
        <v>22610</v>
      </c>
      <c r="J12" s="140">
        <v>22023</v>
      </c>
      <c r="K12" s="114">
        <v>-589</v>
      </c>
      <c r="L12" s="116">
        <v>-2.6744766834672844</v>
      </c>
    </row>
    <row r="13" spans="1:17" s="110" customFormat="1" ht="15" customHeight="1" x14ac:dyDescent="0.2">
      <c r="A13" s="120"/>
      <c r="B13" s="612" t="s">
        <v>107</v>
      </c>
      <c r="C13" s="612"/>
      <c r="E13" s="113">
        <v>58.758562302778422</v>
      </c>
      <c r="F13" s="115">
        <v>30538</v>
      </c>
      <c r="G13" s="114">
        <v>32049</v>
      </c>
      <c r="H13" s="114">
        <v>32514</v>
      </c>
      <c r="I13" s="114">
        <v>32802</v>
      </c>
      <c r="J13" s="140">
        <v>32055</v>
      </c>
      <c r="K13" s="114">
        <v>-1517</v>
      </c>
      <c r="L13" s="116">
        <v>-4.7324910310403991</v>
      </c>
    </row>
    <row r="14" spans="1:17" s="110" customFormat="1" ht="22.5" customHeight="1" x14ac:dyDescent="0.2">
      <c r="A14" s="604" t="s">
        <v>186</v>
      </c>
      <c r="B14" s="605"/>
      <c r="C14" s="605"/>
      <c r="D14" s="606"/>
      <c r="E14" s="113">
        <v>20.041560840452551</v>
      </c>
      <c r="F14" s="115">
        <v>10416</v>
      </c>
      <c r="G14" s="114">
        <v>11142</v>
      </c>
      <c r="H14" s="114">
        <v>11357</v>
      </c>
      <c r="I14" s="114">
        <v>11681</v>
      </c>
      <c r="J14" s="140">
        <v>11072</v>
      </c>
      <c r="K14" s="114">
        <v>-656</v>
      </c>
      <c r="L14" s="116">
        <v>-5.9248554913294802</v>
      </c>
    </row>
    <row r="15" spans="1:17" s="110" customFormat="1" ht="15" customHeight="1" x14ac:dyDescent="0.2">
      <c r="A15" s="120"/>
      <c r="B15" s="119"/>
      <c r="C15" s="258" t="s">
        <v>106</v>
      </c>
      <c r="E15" s="113">
        <v>44.326036866359445</v>
      </c>
      <c r="F15" s="115">
        <v>4617</v>
      </c>
      <c r="G15" s="114">
        <v>4836</v>
      </c>
      <c r="H15" s="114">
        <v>4965</v>
      </c>
      <c r="I15" s="114">
        <v>5063</v>
      </c>
      <c r="J15" s="140">
        <v>4858</v>
      </c>
      <c r="K15" s="114">
        <v>-241</v>
      </c>
      <c r="L15" s="116">
        <v>-4.9608892548373813</v>
      </c>
    </row>
    <row r="16" spans="1:17" s="110" customFormat="1" ht="15" customHeight="1" x14ac:dyDescent="0.2">
      <c r="A16" s="120"/>
      <c r="B16" s="119"/>
      <c r="C16" s="258" t="s">
        <v>107</v>
      </c>
      <c r="E16" s="113">
        <v>55.673963133640555</v>
      </c>
      <c r="F16" s="115">
        <v>5799</v>
      </c>
      <c r="G16" s="114">
        <v>6306</v>
      </c>
      <c r="H16" s="114">
        <v>6392</v>
      </c>
      <c r="I16" s="114">
        <v>6618</v>
      </c>
      <c r="J16" s="140">
        <v>6214</v>
      </c>
      <c r="K16" s="114">
        <v>-415</v>
      </c>
      <c r="L16" s="116">
        <v>-6.678467975539105</v>
      </c>
    </row>
    <row r="17" spans="1:12" s="110" customFormat="1" ht="15" customHeight="1" x14ac:dyDescent="0.2">
      <c r="A17" s="120"/>
      <c r="B17" s="121" t="s">
        <v>109</v>
      </c>
      <c r="C17" s="258"/>
      <c r="E17" s="113">
        <v>43.088586161779418</v>
      </c>
      <c r="F17" s="115">
        <v>22394</v>
      </c>
      <c r="G17" s="114">
        <v>23385</v>
      </c>
      <c r="H17" s="114">
        <v>23763</v>
      </c>
      <c r="I17" s="114">
        <v>23861</v>
      </c>
      <c r="J17" s="140">
        <v>23538</v>
      </c>
      <c r="K17" s="114">
        <v>-1144</v>
      </c>
      <c r="L17" s="116">
        <v>-4.8602260175036109</v>
      </c>
    </row>
    <row r="18" spans="1:12" s="110" customFormat="1" ht="15" customHeight="1" x14ac:dyDescent="0.2">
      <c r="A18" s="120"/>
      <c r="B18" s="119"/>
      <c r="C18" s="258" t="s">
        <v>106</v>
      </c>
      <c r="E18" s="113">
        <v>36.630347414486025</v>
      </c>
      <c r="F18" s="115">
        <v>8203</v>
      </c>
      <c r="G18" s="114">
        <v>8509</v>
      </c>
      <c r="H18" s="114">
        <v>8630</v>
      </c>
      <c r="I18" s="114">
        <v>8585</v>
      </c>
      <c r="J18" s="140">
        <v>8403</v>
      </c>
      <c r="K18" s="114">
        <v>-200</v>
      </c>
      <c r="L18" s="116">
        <v>-2.3801023444008091</v>
      </c>
    </row>
    <row r="19" spans="1:12" s="110" customFormat="1" ht="15" customHeight="1" x14ac:dyDescent="0.2">
      <c r="A19" s="120"/>
      <c r="B19" s="119"/>
      <c r="C19" s="258" t="s">
        <v>107</v>
      </c>
      <c r="E19" s="113">
        <v>63.369652585513975</v>
      </c>
      <c r="F19" s="115">
        <v>14191</v>
      </c>
      <c r="G19" s="114">
        <v>14876</v>
      </c>
      <c r="H19" s="114">
        <v>15133</v>
      </c>
      <c r="I19" s="114">
        <v>15276</v>
      </c>
      <c r="J19" s="140">
        <v>15135</v>
      </c>
      <c r="K19" s="114">
        <v>-944</v>
      </c>
      <c r="L19" s="116">
        <v>-6.237198546415593</v>
      </c>
    </row>
    <row r="20" spans="1:12" s="110" customFormat="1" ht="15" customHeight="1" x14ac:dyDescent="0.2">
      <c r="A20" s="120"/>
      <c r="B20" s="121" t="s">
        <v>110</v>
      </c>
      <c r="C20" s="258"/>
      <c r="E20" s="113">
        <v>19.371969522050335</v>
      </c>
      <c r="F20" s="115">
        <v>10068</v>
      </c>
      <c r="G20" s="114">
        <v>10376</v>
      </c>
      <c r="H20" s="114">
        <v>10592</v>
      </c>
      <c r="I20" s="114">
        <v>10594</v>
      </c>
      <c r="J20" s="140">
        <v>10462</v>
      </c>
      <c r="K20" s="114">
        <v>-394</v>
      </c>
      <c r="L20" s="116">
        <v>-3.7660103230739819</v>
      </c>
    </row>
    <row r="21" spans="1:12" s="110" customFormat="1" ht="15" customHeight="1" x14ac:dyDescent="0.2">
      <c r="A21" s="120"/>
      <c r="B21" s="119"/>
      <c r="C21" s="258" t="s">
        <v>106</v>
      </c>
      <c r="E21" s="113">
        <v>35.468812077870481</v>
      </c>
      <c r="F21" s="115">
        <v>3571</v>
      </c>
      <c r="G21" s="114">
        <v>3668</v>
      </c>
      <c r="H21" s="114">
        <v>3776</v>
      </c>
      <c r="I21" s="114">
        <v>3811</v>
      </c>
      <c r="J21" s="140">
        <v>3788</v>
      </c>
      <c r="K21" s="114">
        <v>-217</v>
      </c>
      <c r="L21" s="116">
        <v>-5.728616684266103</v>
      </c>
    </row>
    <row r="22" spans="1:12" s="110" customFormat="1" ht="15" customHeight="1" x14ac:dyDescent="0.2">
      <c r="A22" s="120"/>
      <c r="B22" s="119"/>
      <c r="C22" s="258" t="s">
        <v>107</v>
      </c>
      <c r="E22" s="113">
        <v>64.531187922129519</v>
      </c>
      <c r="F22" s="115">
        <v>6497</v>
      </c>
      <c r="G22" s="114">
        <v>6708</v>
      </c>
      <c r="H22" s="114">
        <v>6816</v>
      </c>
      <c r="I22" s="114">
        <v>6783</v>
      </c>
      <c r="J22" s="140">
        <v>6674</v>
      </c>
      <c r="K22" s="114">
        <v>-177</v>
      </c>
      <c r="L22" s="116">
        <v>-2.6520827090200778</v>
      </c>
    </row>
    <row r="23" spans="1:12" s="110" customFormat="1" ht="15" customHeight="1" x14ac:dyDescent="0.2">
      <c r="A23" s="120"/>
      <c r="B23" s="121" t="s">
        <v>111</v>
      </c>
      <c r="C23" s="258"/>
      <c r="E23" s="113">
        <v>17.497883475717693</v>
      </c>
      <c r="F23" s="115">
        <v>9094</v>
      </c>
      <c r="G23" s="114">
        <v>9243</v>
      </c>
      <c r="H23" s="114">
        <v>9321</v>
      </c>
      <c r="I23" s="114">
        <v>9276</v>
      </c>
      <c r="J23" s="140">
        <v>9006</v>
      </c>
      <c r="K23" s="114">
        <v>88</v>
      </c>
      <c r="L23" s="116">
        <v>0.97712636020430821</v>
      </c>
    </row>
    <row r="24" spans="1:12" s="110" customFormat="1" ht="15" customHeight="1" x14ac:dyDescent="0.2">
      <c r="A24" s="120"/>
      <c r="B24" s="119"/>
      <c r="C24" s="258" t="s">
        <v>106</v>
      </c>
      <c r="E24" s="113">
        <v>55.45414559049923</v>
      </c>
      <c r="F24" s="115">
        <v>5043</v>
      </c>
      <c r="G24" s="114">
        <v>5084</v>
      </c>
      <c r="H24" s="114">
        <v>5148</v>
      </c>
      <c r="I24" s="114">
        <v>5151</v>
      </c>
      <c r="J24" s="140">
        <v>4974</v>
      </c>
      <c r="K24" s="114">
        <v>69</v>
      </c>
      <c r="L24" s="116">
        <v>1.3872135102533172</v>
      </c>
    </row>
    <row r="25" spans="1:12" s="110" customFormat="1" ht="15" customHeight="1" x14ac:dyDescent="0.2">
      <c r="A25" s="120"/>
      <c r="B25" s="119"/>
      <c r="C25" s="258" t="s">
        <v>107</v>
      </c>
      <c r="E25" s="113">
        <v>44.54585440950077</v>
      </c>
      <c r="F25" s="115">
        <v>4051</v>
      </c>
      <c r="G25" s="114">
        <v>4159</v>
      </c>
      <c r="H25" s="114">
        <v>4173</v>
      </c>
      <c r="I25" s="114">
        <v>4125</v>
      </c>
      <c r="J25" s="140">
        <v>4032</v>
      </c>
      <c r="K25" s="114">
        <v>19</v>
      </c>
      <c r="L25" s="116">
        <v>0.47123015873015872</v>
      </c>
    </row>
    <row r="26" spans="1:12" s="110" customFormat="1" ht="15" customHeight="1" x14ac:dyDescent="0.2">
      <c r="A26" s="120"/>
      <c r="C26" s="121" t="s">
        <v>187</v>
      </c>
      <c r="D26" s="110" t="s">
        <v>188</v>
      </c>
      <c r="E26" s="113">
        <v>1.7528669283460325</v>
      </c>
      <c r="F26" s="115">
        <v>911</v>
      </c>
      <c r="G26" s="114">
        <v>925</v>
      </c>
      <c r="H26" s="114">
        <v>1007</v>
      </c>
      <c r="I26" s="114">
        <v>857</v>
      </c>
      <c r="J26" s="140">
        <v>839</v>
      </c>
      <c r="K26" s="114">
        <v>72</v>
      </c>
      <c r="L26" s="116">
        <v>8.5816448152562579</v>
      </c>
    </row>
    <row r="27" spans="1:12" s="110" customFormat="1" ht="15" customHeight="1" x14ac:dyDescent="0.2">
      <c r="A27" s="120"/>
      <c r="B27" s="119"/>
      <c r="D27" s="259" t="s">
        <v>106</v>
      </c>
      <c r="E27" s="113">
        <v>50.713501646542262</v>
      </c>
      <c r="F27" s="115">
        <v>462</v>
      </c>
      <c r="G27" s="114">
        <v>479</v>
      </c>
      <c r="H27" s="114">
        <v>515</v>
      </c>
      <c r="I27" s="114">
        <v>422</v>
      </c>
      <c r="J27" s="140">
        <v>428</v>
      </c>
      <c r="K27" s="114">
        <v>34</v>
      </c>
      <c r="L27" s="116">
        <v>7.94392523364486</v>
      </c>
    </row>
    <row r="28" spans="1:12" s="110" customFormat="1" ht="15" customHeight="1" x14ac:dyDescent="0.2">
      <c r="A28" s="120"/>
      <c r="B28" s="119"/>
      <c r="D28" s="259" t="s">
        <v>107</v>
      </c>
      <c r="E28" s="113">
        <v>49.286498353457738</v>
      </c>
      <c r="F28" s="115">
        <v>449</v>
      </c>
      <c r="G28" s="114">
        <v>446</v>
      </c>
      <c r="H28" s="114">
        <v>492</v>
      </c>
      <c r="I28" s="114">
        <v>435</v>
      </c>
      <c r="J28" s="140">
        <v>411</v>
      </c>
      <c r="K28" s="114">
        <v>38</v>
      </c>
      <c r="L28" s="116">
        <v>9.2457420924574212</v>
      </c>
    </row>
    <row r="29" spans="1:12" s="110" customFormat="1" ht="24" customHeight="1" x14ac:dyDescent="0.2">
      <c r="A29" s="604" t="s">
        <v>189</v>
      </c>
      <c r="B29" s="605"/>
      <c r="C29" s="605"/>
      <c r="D29" s="606"/>
      <c r="E29" s="113">
        <v>91.618563842068809</v>
      </c>
      <c r="F29" s="115">
        <v>47616</v>
      </c>
      <c r="G29" s="114">
        <v>49548</v>
      </c>
      <c r="H29" s="114">
        <v>50440</v>
      </c>
      <c r="I29" s="114">
        <v>50869</v>
      </c>
      <c r="J29" s="140">
        <v>49861</v>
      </c>
      <c r="K29" s="114">
        <v>-2245</v>
      </c>
      <c r="L29" s="116">
        <v>-4.5025169972523615</v>
      </c>
    </row>
    <row r="30" spans="1:12" s="110" customFormat="1" ht="15" customHeight="1" x14ac:dyDescent="0.2">
      <c r="A30" s="120"/>
      <c r="B30" s="119"/>
      <c r="C30" s="258" t="s">
        <v>106</v>
      </c>
      <c r="E30" s="113">
        <v>41.204637096774192</v>
      </c>
      <c r="F30" s="115">
        <v>19620</v>
      </c>
      <c r="G30" s="114">
        <v>20192</v>
      </c>
      <c r="H30" s="114">
        <v>20619</v>
      </c>
      <c r="I30" s="114">
        <v>20739</v>
      </c>
      <c r="J30" s="140">
        <v>20294</v>
      </c>
      <c r="K30" s="114">
        <v>-674</v>
      </c>
      <c r="L30" s="116">
        <v>-3.3211786734995563</v>
      </c>
    </row>
    <row r="31" spans="1:12" s="110" customFormat="1" ht="15" customHeight="1" x14ac:dyDescent="0.2">
      <c r="A31" s="120"/>
      <c r="B31" s="119"/>
      <c r="C31" s="258" t="s">
        <v>107</v>
      </c>
      <c r="E31" s="113">
        <v>58.795362903225808</v>
      </c>
      <c r="F31" s="115">
        <v>27996</v>
      </c>
      <c r="G31" s="114">
        <v>29356</v>
      </c>
      <c r="H31" s="114">
        <v>29821</v>
      </c>
      <c r="I31" s="114">
        <v>30130</v>
      </c>
      <c r="J31" s="140">
        <v>29567</v>
      </c>
      <c r="K31" s="114">
        <v>-1571</v>
      </c>
      <c r="L31" s="116">
        <v>-5.3133561064700512</v>
      </c>
    </row>
    <row r="32" spans="1:12" s="110" customFormat="1" ht="15" customHeight="1" x14ac:dyDescent="0.2">
      <c r="A32" s="120"/>
      <c r="B32" s="119" t="s">
        <v>117</v>
      </c>
      <c r="C32" s="258"/>
      <c r="E32" s="113">
        <v>8.2679134918802433</v>
      </c>
      <c r="F32" s="114">
        <v>4297</v>
      </c>
      <c r="G32" s="114">
        <v>4534</v>
      </c>
      <c r="H32" s="114">
        <v>4526</v>
      </c>
      <c r="I32" s="114">
        <v>4471</v>
      </c>
      <c r="J32" s="140">
        <v>4154</v>
      </c>
      <c r="K32" s="114">
        <v>143</v>
      </c>
      <c r="L32" s="116">
        <v>3.4424650938854118</v>
      </c>
    </row>
    <row r="33" spans="1:12" s="110" customFormat="1" ht="15" customHeight="1" x14ac:dyDescent="0.2">
      <c r="A33" s="120"/>
      <c r="B33" s="119"/>
      <c r="C33" s="258" t="s">
        <v>106</v>
      </c>
      <c r="E33" s="113">
        <v>41.912962531999071</v>
      </c>
      <c r="F33" s="114">
        <v>1801</v>
      </c>
      <c r="G33" s="114">
        <v>1891</v>
      </c>
      <c r="H33" s="114">
        <v>1882</v>
      </c>
      <c r="I33" s="114">
        <v>1850</v>
      </c>
      <c r="J33" s="140">
        <v>1713</v>
      </c>
      <c r="K33" s="114">
        <v>88</v>
      </c>
      <c r="L33" s="116">
        <v>5.137186223000584</v>
      </c>
    </row>
    <row r="34" spans="1:12" s="110" customFormat="1" ht="15" customHeight="1" x14ac:dyDescent="0.2">
      <c r="A34" s="120"/>
      <c r="B34" s="119"/>
      <c r="C34" s="258" t="s">
        <v>107</v>
      </c>
      <c r="E34" s="113">
        <v>58.087037468000929</v>
      </c>
      <c r="F34" s="114">
        <v>2496</v>
      </c>
      <c r="G34" s="114">
        <v>2643</v>
      </c>
      <c r="H34" s="114">
        <v>2644</v>
      </c>
      <c r="I34" s="114">
        <v>2621</v>
      </c>
      <c r="J34" s="140">
        <v>2441</v>
      </c>
      <c r="K34" s="114">
        <v>55</v>
      </c>
      <c r="L34" s="116">
        <v>2.2531749283080704</v>
      </c>
    </row>
    <row r="35" spans="1:12" s="110" customFormat="1" ht="24" customHeight="1" x14ac:dyDescent="0.2">
      <c r="A35" s="604" t="s">
        <v>192</v>
      </c>
      <c r="B35" s="605"/>
      <c r="C35" s="605"/>
      <c r="D35" s="606"/>
      <c r="E35" s="113">
        <v>20.397521742476719</v>
      </c>
      <c r="F35" s="114">
        <v>10601</v>
      </c>
      <c r="G35" s="114">
        <v>11064</v>
      </c>
      <c r="H35" s="114">
        <v>11254</v>
      </c>
      <c r="I35" s="114">
        <v>11742</v>
      </c>
      <c r="J35" s="114">
        <v>11180</v>
      </c>
      <c r="K35" s="318">
        <v>-579</v>
      </c>
      <c r="L35" s="319">
        <v>-5.178890876565295</v>
      </c>
    </row>
    <row r="36" spans="1:12" s="110" customFormat="1" ht="15" customHeight="1" x14ac:dyDescent="0.2">
      <c r="A36" s="120"/>
      <c r="B36" s="119"/>
      <c r="C36" s="258" t="s">
        <v>106</v>
      </c>
      <c r="E36" s="113">
        <v>38.222809168946327</v>
      </c>
      <c r="F36" s="114">
        <v>4052</v>
      </c>
      <c r="G36" s="114">
        <v>4127</v>
      </c>
      <c r="H36" s="114">
        <v>4270</v>
      </c>
      <c r="I36" s="114">
        <v>4483</v>
      </c>
      <c r="J36" s="114">
        <v>4246</v>
      </c>
      <c r="K36" s="318">
        <v>-194</v>
      </c>
      <c r="L36" s="116">
        <v>-4.5690061234102686</v>
      </c>
    </row>
    <row r="37" spans="1:12" s="110" customFormat="1" ht="15" customHeight="1" x14ac:dyDescent="0.2">
      <c r="A37" s="120"/>
      <c r="B37" s="119"/>
      <c r="C37" s="258" t="s">
        <v>107</v>
      </c>
      <c r="E37" s="113">
        <v>61.777190831053673</v>
      </c>
      <c r="F37" s="114">
        <v>6549</v>
      </c>
      <c r="G37" s="114">
        <v>6937</v>
      </c>
      <c r="H37" s="114">
        <v>6984</v>
      </c>
      <c r="I37" s="114">
        <v>7259</v>
      </c>
      <c r="J37" s="140">
        <v>6934</v>
      </c>
      <c r="K37" s="114">
        <v>-385</v>
      </c>
      <c r="L37" s="116">
        <v>-5.5523507355062014</v>
      </c>
    </row>
    <row r="38" spans="1:12" s="110" customFormat="1" ht="15" customHeight="1" x14ac:dyDescent="0.2">
      <c r="A38" s="120"/>
      <c r="B38" s="119" t="s">
        <v>329</v>
      </c>
      <c r="C38" s="258"/>
      <c r="E38" s="113">
        <v>54.621719387362425</v>
      </c>
      <c r="F38" s="114">
        <v>28388</v>
      </c>
      <c r="G38" s="114">
        <v>29267</v>
      </c>
      <c r="H38" s="114">
        <v>29736</v>
      </c>
      <c r="I38" s="114">
        <v>29567</v>
      </c>
      <c r="J38" s="140">
        <v>28962</v>
      </c>
      <c r="K38" s="114">
        <v>-574</v>
      </c>
      <c r="L38" s="116">
        <v>-1.9819073268420688</v>
      </c>
    </row>
    <row r="39" spans="1:12" s="110" customFormat="1" ht="15" customHeight="1" x14ac:dyDescent="0.2">
      <c r="A39" s="120"/>
      <c r="B39" s="119"/>
      <c r="C39" s="258" t="s">
        <v>106</v>
      </c>
      <c r="E39" s="113">
        <v>43.606453431027198</v>
      </c>
      <c r="F39" s="115">
        <v>12379</v>
      </c>
      <c r="G39" s="114">
        <v>12697</v>
      </c>
      <c r="H39" s="114">
        <v>12920</v>
      </c>
      <c r="I39" s="114">
        <v>12811</v>
      </c>
      <c r="J39" s="140">
        <v>12490</v>
      </c>
      <c r="K39" s="114">
        <v>-111</v>
      </c>
      <c r="L39" s="116">
        <v>-0.88871096877501998</v>
      </c>
    </row>
    <row r="40" spans="1:12" s="110" customFormat="1" ht="15" customHeight="1" x14ac:dyDescent="0.2">
      <c r="A40" s="120"/>
      <c r="B40" s="119"/>
      <c r="C40" s="258" t="s">
        <v>107</v>
      </c>
      <c r="E40" s="113">
        <v>56.393546568972802</v>
      </c>
      <c r="F40" s="115">
        <v>16009</v>
      </c>
      <c r="G40" s="114">
        <v>16570</v>
      </c>
      <c r="H40" s="114">
        <v>16816</v>
      </c>
      <c r="I40" s="114">
        <v>16756</v>
      </c>
      <c r="J40" s="140">
        <v>16472</v>
      </c>
      <c r="K40" s="114">
        <v>-463</v>
      </c>
      <c r="L40" s="116">
        <v>-2.8108305002428362</v>
      </c>
    </row>
    <row r="41" spans="1:12" s="110" customFormat="1" ht="15" customHeight="1" x14ac:dyDescent="0.2">
      <c r="A41" s="120"/>
      <c r="B41" s="320" t="s">
        <v>516</v>
      </c>
      <c r="C41" s="258"/>
      <c r="E41" s="113">
        <v>6.2822288924805667</v>
      </c>
      <c r="F41" s="115">
        <v>3265</v>
      </c>
      <c r="G41" s="114">
        <v>3368</v>
      </c>
      <c r="H41" s="114">
        <v>3362</v>
      </c>
      <c r="I41" s="114">
        <v>3379</v>
      </c>
      <c r="J41" s="140">
        <v>3278</v>
      </c>
      <c r="K41" s="114">
        <v>-13</v>
      </c>
      <c r="L41" s="116">
        <v>-0.39658328248932273</v>
      </c>
    </row>
    <row r="42" spans="1:12" s="110" customFormat="1" ht="15" customHeight="1" x14ac:dyDescent="0.2">
      <c r="A42" s="120"/>
      <c r="B42" s="119"/>
      <c r="C42" s="268" t="s">
        <v>106</v>
      </c>
      <c r="D42" s="182"/>
      <c r="E42" s="113">
        <v>43.24655436447167</v>
      </c>
      <c r="F42" s="115">
        <v>1412</v>
      </c>
      <c r="G42" s="114">
        <v>1445</v>
      </c>
      <c r="H42" s="114">
        <v>1468</v>
      </c>
      <c r="I42" s="114">
        <v>1459</v>
      </c>
      <c r="J42" s="140">
        <v>1442</v>
      </c>
      <c r="K42" s="114">
        <v>-30</v>
      </c>
      <c r="L42" s="116">
        <v>-2.0804438280166435</v>
      </c>
    </row>
    <row r="43" spans="1:12" s="110" customFormat="1" ht="15" customHeight="1" x14ac:dyDescent="0.2">
      <c r="A43" s="120"/>
      <c r="B43" s="119"/>
      <c r="C43" s="268" t="s">
        <v>107</v>
      </c>
      <c r="D43" s="182"/>
      <c r="E43" s="113">
        <v>56.75344563552833</v>
      </c>
      <c r="F43" s="115">
        <v>1853</v>
      </c>
      <c r="G43" s="114">
        <v>1923</v>
      </c>
      <c r="H43" s="114">
        <v>1894</v>
      </c>
      <c r="I43" s="114">
        <v>1920</v>
      </c>
      <c r="J43" s="140">
        <v>1836</v>
      </c>
      <c r="K43" s="114">
        <v>17</v>
      </c>
      <c r="L43" s="116">
        <v>0.92592592592592593</v>
      </c>
    </row>
    <row r="44" spans="1:12" s="110" customFormat="1" ht="15" customHeight="1" x14ac:dyDescent="0.2">
      <c r="A44" s="120"/>
      <c r="B44" s="119" t="s">
        <v>205</v>
      </c>
      <c r="C44" s="268"/>
      <c r="D44" s="182"/>
      <c r="E44" s="113">
        <v>18.698529977680291</v>
      </c>
      <c r="F44" s="115">
        <v>9718</v>
      </c>
      <c r="G44" s="114">
        <v>10447</v>
      </c>
      <c r="H44" s="114">
        <v>10681</v>
      </c>
      <c r="I44" s="114">
        <v>10724</v>
      </c>
      <c r="J44" s="140">
        <v>10658</v>
      </c>
      <c r="K44" s="114">
        <v>-940</v>
      </c>
      <c r="L44" s="116">
        <v>-8.8196659786076186</v>
      </c>
    </row>
    <row r="45" spans="1:12" s="110" customFormat="1" ht="15" customHeight="1" x14ac:dyDescent="0.2">
      <c r="A45" s="120"/>
      <c r="B45" s="119"/>
      <c r="C45" s="268" t="s">
        <v>106</v>
      </c>
      <c r="D45" s="182"/>
      <c r="E45" s="113">
        <v>36.952047746449885</v>
      </c>
      <c r="F45" s="115">
        <v>3591</v>
      </c>
      <c r="G45" s="114">
        <v>3828</v>
      </c>
      <c r="H45" s="114">
        <v>3861</v>
      </c>
      <c r="I45" s="114">
        <v>3857</v>
      </c>
      <c r="J45" s="140">
        <v>3845</v>
      </c>
      <c r="K45" s="114">
        <v>-254</v>
      </c>
      <c r="L45" s="116">
        <v>-6.6059817945383612</v>
      </c>
    </row>
    <row r="46" spans="1:12" s="110" customFormat="1" ht="15" customHeight="1" x14ac:dyDescent="0.2">
      <c r="A46" s="123"/>
      <c r="B46" s="124"/>
      <c r="C46" s="260" t="s">
        <v>107</v>
      </c>
      <c r="D46" s="261"/>
      <c r="E46" s="125">
        <v>63.047952253550115</v>
      </c>
      <c r="F46" s="143">
        <v>6127</v>
      </c>
      <c r="G46" s="144">
        <v>6619</v>
      </c>
      <c r="H46" s="144">
        <v>6820</v>
      </c>
      <c r="I46" s="144">
        <v>6867</v>
      </c>
      <c r="J46" s="145">
        <v>6813</v>
      </c>
      <c r="K46" s="144">
        <v>-686</v>
      </c>
      <c r="L46" s="146">
        <v>-10.068985762512844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51972</v>
      </c>
      <c r="E11" s="114">
        <v>54146</v>
      </c>
      <c r="F11" s="114">
        <v>55033</v>
      </c>
      <c r="G11" s="114">
        <v>55412</v>
      </c>
      <c r="H11" s="140">
        <v>54078</v>
      </c>
      <c r="I11" s="115">
        <v>-2106</v>
      </c>
      <c r="J11" s="116">
        <v>-3.8943747919671585</v>
      </c>
    </row>
    <row r="12" spans="1:15" s="110" customFormat="1" ht="24.95" customHeight="1" x14ac:dyDescent="0.2">
      <c r="A12" s="193" t="s">
        <v>132</v>
      </c>
      <c r="B12" s="194" t="s">
        <v>133</v>
      </c>
      <c r="C12" s="113">
        <v>2.5032709920726544</v>
      </c>
      <c r="D12" s="115">
        <v>1301</v>
      </c>
      <c r="E12" s="114">
        <v>1311</v>
      </c>
      <c r="F12" s="114">
        <v>1341</v>
      </c>
      <c r="G12" s="114">
        <v>1323</v>
      </c>
      <c r="H12" s="140">
        <v>1239</v>
      </c>
      <c r="I12" s="115">
        <v>62</v>
      </c>
      <c r="J12" s="116">
        <v>5.0040355125100886</v>
      </c>
    </row>
    <row r="13" spans="1:15" s="110" customFormat="1" ht="24.95" customHeight="1" x14ac:dyDescent="0.2">
      <c r="A13" s="193" t="s">
        <v>134</v>
      </c>
      <c r="B13" s="199" t="s">
        <v>214</v>
      </c>
      <c r="C13" s="113">
        <v>0.61186792888478414</v>
      </c>
      <c r="D13" s="115">
        <v>318</v>
      </c>
      <c r="E13" s="114">
        <v>323</v>
      </c>
      <c r="F13" s="114">
        <v>341</v>
      </c>
      <c r="G13" s="114">
        <v>346</v>
      </c>
      <c r="H13" s="140">
        <v>329</v>
      </c>
      <c r="I13" s="115">
        <v>-11</v>
      </c>
      <c r="J13" s="116">
        <v>-3.3434650455927053</v>
      </c>
    </row>
    <row r="14" spans="1:15" s="287" customFormat="1" ht="24.95" customHeight="1" x14ac:dyDescent="0.2">
      <c r="A14" s="193" t="s">
        <v>215</v>
      </c>
      <c r="B14" s="199" t="s">
        <v>137</v>
      </c>
      <c r="C14" s="113">
        <v>7.8003540367890398</v>
      </c>
      <c r="D14" s="115">
        <v>4054</v>
      </c>
      <c r="E14" s="114">
        <v>4141</v>
      </c>
      <c r="F14" s="114">
        <v>4233</v>
      </c>
      <c r="G14" s="114">
        <v>4276</v>
      </c>
      <c r="H14" s="140">
        <v>4194</v>
      </c>
      <c r="I14" s="115">
        <v>-140</v>
      </c>
      <c r="J14" s="116">
        <v>-3.3381020505484025</v>
      </c>
      <c r="K14" s="110"/>
      <c r="L14" s="110"/>
      <c r="M14" s="110"/>
      <c r="N14" s="110"/>
      <c r="O14" s="110"/>
    </row>
    <row r="15" spans="1:15" s="110" customFormat="1" ht="24.95" customHeight="1" x14ac:dyDescent="0.2">
      <c r="A15" s="193" t="s">
        <v>216</v>
      </c>
      <c r="B15" s="199" t="s">
        <v>217</v>
      </c>
      <c r="C15" s="113">
        <v>3.3595012699145692</v>
      </c>
      <c r="D15" s="115">
        <v>1746</v>
      </c>
      <c r="E15" s="114">
        <v>1827</v>
      </c>
      <c r="F15" s="114">
        <v>1855</v>
      </c>
      <c r="G15" s="114">
        <v>1834</v>
      </c>
      <c r="H15" s="140">
        <v>1760</v>
      </c>
      <c r="I15" s="115">
        <v>-14</v>
      </c>
      <c r="J15" s="116">
        <v>-0.79545454545454541</v>
      </c>
    </row>
    <row r="16" spans="1:15" s="287" customFormat="1" ht="24.95" customHeight="1" x14ac:dyDescent="0.2">
      <c r="A16" s="193" t="s">
        <v>218</v>
      </c>
      <c r="B16" s="199" t="s">
        <v>141</v>
      </c>
      <c r="C16" s="113">
        <v>3.2151927961209883</v>
      </c>
      <c r="D16" s="115">
        <v>1671</v>
      </c>
      <c r="E16" s="114">
        <v>1672</v>
      </c>
      <c r="F16" s="114">
        <v>1722</v>
      </c>
      <c r="G16" s="114">
        <v>1756</v>
      </c>
      <c r="H16" s="140">
        <v>1745</v>
      </c>
      <c r="I16" s="115">
        <v>-74</v>
      </c>
      <c r="J16" s="116">
        <v>-4.240687679083095</v>
      </c>
      <c r="K16" s="110"/>
      <c r="L16" s="110"/>
      <c r="M16" s="110"/>
      <c r="N16" s="110"/>
      <c r="O16" s="110"/>
    </row>
    <row r="17" spans="1:15" s="110" customFormat="1" ht="24.95" customHeight="1" x14ac:dyDescent="0.2">
      <c r="A17" s="193" t="s">
        <v>142</v>
      </c>
      <c r="B17" s="199" t="s">
        <v>220</v>
      </c>
      <c r="C17" s="113">
        <v>1.2256599707534825</v>
      </c>
      <c r="D17" s="115">
        <v>637</v>
      </c>
      <c r="E17" s="114">
        <v>642</v>
      </c>
      <c r="F17" s="114">
        <v>656</v>
      </c>
      <c r="G17" s="114">
        <v>686</v>
      </c>
      <c r="H17" s="140">
        <v>689</v>
      </c>
      <c r="I17" s="115">
        <v>-52</v>
      </c>
      <c r="J17" s="116">
        <v>-7.5471698113207548</v>
      </c>
    </row>
    <row r="18" spans="1:15" s="287" customFormat="1" ht="24.95" customHeight="1" x14ac:dyDescent="0.2">
      <c r="A18" s="201" t="s">
        <v>144</v>
      </c>
      <c r="B18" s="202" t="s">
        <v>145</v>
      </c>
      <c r="C18" s="113">
        <v>4.7910413299468946</v>
      </c>
      <c r="D18" s="115">
        <v>2490</v>
      </c>
      <c r="E18" s="114">
        <v>2482</v>
      </c>
      <c r="F18" s="114">
        <v>2504</v>
      </c>
      <c r="G18" s="114">
        <v>2487</v>
      </c>
      <c r="H18" s="140">
        <v>2434</v>
      </c>
      <c r="I18" s="115">
        <v>56</v>
      </c>
      <c r="J18" s="116">
        <v>2.3007395234182417</v>
      </c>
      <c r="K18" s="110"/>
      <c r="L18" s="110"/>
      <c r="M18" s="110"/>
      <c r="N18" s="110"/>
      <c r="O18" s="110"/>
    </row>
    <row r="19" spans="1:15" s="110" customFormat="1" ht="24.95" customHeight="1" x14ac:dyDescent="0.2">
      <c r="A19" s="193" t="s">
        <v>146</v>
      </c>
      <c r="B19" s="199" t="s">
        <v>147</v>
      </c>
      <c r="C19" s="113">
        <v>16.018240591087508</v>
      </c>
      <c r="D19" s="115">
        <v>8325</v>
      </c>
      <c r="E19" s="114">
        <v>8636</v>
      </c>
      <c r="F19" s="114">
        <v>8519</v>
      </c>
      <c r="G19" s="114">
        <v>8608</v>
      </c>
      <c r="H19" s="140">
        <v>8590</v>
      </c>
      <c r="I19" s="115">
        <v>-265</v>
      </c>
      <c r="J19" s="116">
        <v>-3.0849825378346916</v>
      </c>
    </row>
    <row r="20" spans="1:15" s="287" customFormat="1" ht="24.95" customHeight="1" x14ac:dyDescent="0.2">
      <c r="A20" s="193" t="s">
        <v>148</v>
      </c>
      <c r="B20" s="199" t="s">
        <v>149</v>
      </c>
      <c r="C20" s="113">
        <v>4.827599476641268</v>
      </c>
      <c r="D20" s="115">
        <v>2509</v>
      </c>
      <c r="E20" s="114">
        <v>2675</v>
      </c>
      <c r="F20" s="114">
        <v>2805</v>
      </c>
      <c r="G20" s="114">
        <v>2925</v>
      </c>
      <c r="H20" s="140">
        <v>3126</v>
      </c>
      <c r="I20" s="115">
        <v>-617</v>
      </c>
      <c r="J20" s="116">
        <v>-19.737683941138837</v>
      </c>
      <c r="K20" s="110"/>
      <c r="L20" s="110"/>
      <c r="M20" s="110"/>
      <c r="N20" s="110"/>
      <c r="O20" s="110"/>
    </row>
    <row r="21" spans="1:15" s="110" customFormat="1" ht="24.95" customHeight="1" x14ac:dyDescent="0.2">
      <c r="A21" s="201" t="s">
        <v>150</v>
      </c>
      <c r="B21" s="202" t="s">
        <v>151</v>
      </c>
      <c r="C21" s="113">
        <v>15.779650581082121</v>
      </c>
      <c r="D21" s="115">
        <v>8201</v>
      </c>
      <c r="E21" s="114">
        <v>9220</v>
      </c>
      <c r="F21" s="114">
        <v>9802</v>
      </c>
      <c r="G21" s="114">
        <v>9864</v>
      </c>
      <c r="H21" s="140">
        <v>8989</v>
      </c>
      <c r="I21" s="115">
        <v>-788</v>
      </c>
      <c r="J21" s="116">
        <v>-8.7662698854155074</v>
      </c>
    </row>
    <row r="22" spans="1:15" s="110" customFormat="1" ht="24.95" customHeight="1" x14ac:dyDescent="0.2">
      <c r="A22" s="201" t="s">
        <v>152</v>
      </c>
      <c r="B22" s="199" t="s">
        <v>153</v>
      </c>
      <c r="C22" s="113">
        <v>4.8853228661587007</v>
      </c>
      <c r="D22" s="115">
        <v>2539</v>
      </c>
      <c r="E22" s="114">
        <v>2571</v>
      </c>
      <c r="F22" s="114">
        <v>2566</v>
      </c>
      <c r="G22" s="114">
        <v>2535</v>
      </c>
      <c r="H22" s="140">
        <v>2601</v>
      </c>
      <c r="I22" s="115">
        <v>-62</v>
      </c>
      <c r="J22" s="116">
        <v>-2.383698577470204</v>
      </c>
    </row>
    <row r="23" spans="1:15" s="110" customFormat="1" ht="24.95" customHeight="1" x14ac:dyDescent="0.2">
      <c r="A23" s="193" t="s">
        <v>154</v>
      </c>
      <c r="B23" s="199" t="s">
        <v>155</v>
      </c>
      <c r="C23" s="113">
        <v>0.90433310243977527</v>
      </c>
      <c r="D23" s="115">
        <v>470</v>
      </c>
      <c r="E23" s="114">
        <v>477</v>
      </c>
      <c r="F23" s="114">
        <v>474</v>
      </c>
      <c r="G23" s="114">
        <v>471</v>
      </c>
      <c r="H23" s="140">
        <v>475</v>
      </c>
      <c r="I23" s="115">
        <v>-5</v>
      </c>
      <c r="J23" s="116">
        <v>-1.0526315789473684</v>
      </c>
    </row>
    <row r="24" spans="1:15" s="110" customFormat="1" ht="24.95" customHeight="1" x14ac:dyDescent="0.2">
      <c r="A24" s="193" t="s">
        <v>156</v>
      </c>
      <c r="B24" s="199" t="s">
        <v>221</v>
      </c>
      <c r="C24" s="113">
        <v>6.084045255137382</v>
      </c>
      <c r="D24" s="115">
        <v>3162</v>
      </c>
      <c r="E24" s="114">
        <v>3232</v>
      </c>
      <c r="F24" s="114">
        <v>3266</v>
      </c>
      <c r="G24" s="114">
        <v>3251</v>
      </c>
      <c r="H24" s="140">
        <v>3240</v>
      </c>
      <c r="I24" s="115">
        <v>-78</v>
      </c>
      <c r="J24" s="116">
        <v>-2.4074074074074074</v>
      </c>
    </row>
    <row r="25" spans="1:15" s="110" customFormat="1" ht="24.95" customHeight="1" x14ac:dyDescent="0.2">
      <c r="A25" s="193" t="s">
        <v>222</v>
      </c>
      <c r="B25" s="204" t="s">
        <v>159</v>
      </c>
      <c r="C25" s="113">
        <v>7.6406526591241439</v>
      </c>
      <c r="D25" s="115">
        <v>3971</v>
      </c>
      <c r="E25" s="114">
        <v>4083</v>
      </c>
      <c r="F25" s="114">
        <v>4084</v>
      </c>
      <c r="G25" s="114">
        <v>4092</v>
      </c>
      <c r="H25" s="140">
        <v>3919</v>
      </c>
      <c r="I25" s="115">
        <v>52</v>
      </c>
      <c r="J25" s="116">
        <v>1.3268690992600154</v>
      </c>
    </row>
    <row r="26" spans="1:15" s="110" customFormat="1" ht="24.95" customHeight="1" x14ac:dyDescent="0.2">
      <c r="A26" s="201">
        <v>782.78300000000002</v>
      </c>
      <c r="B26" s="203" t="s">
        <v>160</v>
      </c>
      <c r="C26" s="113">
        <v>0.14238436080966674</v>
      </c>
      <c r="D26" s="115">
        <v>74</v>
      </c>
      <c r="E26" s="114">
        <v>82</v>
      </c>
      <c r="F26" s="114">
        <v>72</v>
      </c>
      <c r="G26" s="114">
        <v>66</v>
      </c>
      <c r="H26" s="140">
        <v>78</v>
      </c>
      <c r="I26" s="115">
        <v>-4</v>
      </c>
      <c r="J26" s="116">
        <v>-5.1282051282051286</v>
      </c>
    </row>
    <row r="27" spans="1:15" s="110" customFormat="1" ht="24.95" customHeight="1" x14ac:dyDescent="0.2">
      <c r="A27" s="193" t="s">
        <v>161</v>
      </c>
      <c r="B27" s="199" t="s">
        <v>162</v>
      </c>
      <c r="C27" s="113">
        <v>4.233048564611714</v>
      </c>
      <c r="D27" s="115">
        <v>2200</v>
      </c>
      <c r="E27" s="114">
        <v>2235</v>
      </c>
      <c r="F27" s="114">
        <v>2286</v>
      </c>
      <c r="G27" s="114">
        <v>2284</v>
      </c>
      <c r="H27" s="140">
        <v>2161</v>
      </c>
      <c r="I27" s="115">
        <v>39</v>
      </c>
      <c r="J27" s="116">
        <v>1.8047200370198981</v>
      </c>
    </row>
    <row r="28" spans="1:15" s="110" customFormat="1" ht="24.95" customHeight="1" x14ac:dyDescent="0.2">
      <c r="A28" s="193" t="s">
        <v>163</v>
      </c>
      <c r="B28" s="199" t="s">
        <v>164</v>
      </c>
      <c r="C28" s="113">
        <v>2.3916724390056183</v>
      </c>
      <c r="D28" s="115">
        <v>1243</v>
      </c>
      <c r="E28" s="114">
        <v>1264</v>
      </c>
      <c r="F28" s="114">
        <v>1220</v>
      </c>
      <c r="G28" s="114">
        <v>1298</v>
      </c>
      <c r="H28" s="140">
        <v>1255</v>
      </c>
      <c r="I28" s="115">
        <v>-12</v>
      </c>
      <c r="J28" s="116">
        <v>-0.95617529880478092</v>
      </c>
    </row>
    <row r="29" spans="1:15" s="110" customFormat="1" ht="24.95" customHeight="1" x14ac:dyDescent="0.2">
      <c r="A29" s="193">
        <v>86</v>
      </c>
      <c r="B29" s="199" t="s">
        <v>165</v>
      </c>
      <c r="C29" s="113">
        <v>4.7814207650273222</v>
      </c>
      <c r="D29" s="115">
        <v>2485</v>
      </c>
      <c r="E29" s="114">
        <v>2502</v>
      </c>
      <c r="F29" s="114">
        <v>2503</v>
      </c>
      <c r="G29" s="114">
        <v>2536</v>
      </c>
      <c r="H29" s="140">
        <v>2533</v>
      </c>
      <c r="I29" s="115">
        <v>-48</v>
      </c>
      <c r="J29" s="116">
        <v>-1.8949861823924201</v>
      </c>
    </row>
    <row r="30" spans="1:15" s="110" customFormat="1" ht="24.95" customHeight="1" x14ac:dyDescent="0.2">
      <c r="A30" s="193">
        <v>87.88</v>
      </c>
      <c r="B30" s="204" t="s">
        <v>166</v>
      </c>
      <c r="C30" s="113">
        <v>4.0367890402524438</v>
      </c>
      <c r="D30" s="115">
        <v>2098</v>
      </c>
      <c r="E30" s="114">
        <v>2133</v>
      </c>
      <c r="F30" s="114">
        <v>2125</v>
      </c>
      <c r="G30" s="114">
        <v>2125</v>
      </c>
      <c r="H30" s="140">
        <v>2106</v>
      </c>
      <c r="I30" s="115">
        <v>-8</v>
      </c>
      <c r="J30" s="116">
        <v>-0.37986704653371323</v>
      </c>
    </row>
    <row r="31" spans="1:15" s="110" customFormat="1" ht="24.95" customHeight="1" x14ac:dyDescent="0.2">
      <c r="A31" s="193" t="s">
        <v>167</v>
      </c>
      <c r="B31" s="199" t="s">
        <v>168</v>
      </c>
      <c r="C31" s="113">
        <v>12.556761333025475</v>
      </c>
      <c r="D31" s="115">
        <v>6526</v>
      </c>
      <c r="E31" s="114">
        <v>6774</v>
      </c>
      <c r="F31" s="114">
        <v>6887</v>
      </c>
      <c r="G31" s="114">
        <v>6919</v>
      </c>
      <c r="H31" s="140">
        <v>6804</v>
      </c>
      <c r="I31" s="115">
        <v>-278</v>
      </c>
      <c r="J31" s="116">
        <v>-4.0858318636096413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2.5032709920726544</v>
      </c>
      <c r="D34" s="115">
        <v>1301</v>
      </c>
      <c r="E34" s="114">
        <v>1311</v>
      </c>
      <c r="F34" s="114">
        <v>1341</v>
      </c>
      <c r="G34" s="114">
        <v>1323</v>
      </c>
      <c r="H34" s="140">
        <v>1239</v>
      </c>
      <c r="I34" s="115">
        <v>62</v>
      </c>
      <c r="J34" s="116">
        <v>5.0040355125100886</v>
      </c>
    </row>
    <row r="35" spans="1:10" s="110" customFormat="1" ht="24.95" customHeight="1" x14ac:dyDescent="0.2">
      <c r="A35" s="292" t="s">
        <v>171</v>
      </c>
      <c r="B35" s="293" t="s">
        <v>172</v>
      </c>
      <c r="C35" s="113">
        <v>13.203263295620719</v>
      </c>
      <c r="D35" s="115">
        <v>6862</v>
      </c>
      <c r="E35" s="114">
        <v>6946</v>
      </c>
      <c r="F35" s="114">
        <v>7078</v>
      </c>
      <c r="G35" s="114">
        <v>7109</v>
      </c>
      <c r="H35" s="140">
        <v>6957</v>
      </c>
      <c r="I35" s="115">
        <v>-95</v>
      </c>
      <c r="J35" s="116">
        <v>-1.3655311197355182</v>
      </c>
    </row>
    <row r="36" spans="1:10" s="110" customFormat="1" ht="24.95" customHeight="1" x14ac:dyDescent="0.2">
      <c r="A36" s="294" t="s">
        <v>173</v>
      </c>
      <c r="B36" s="295" t="s">
        <v>174</v>
      </c>
      <c r="C36" s="125">
        <v>84.28192103440314</v>
      </c>
      <c r="D36" s="143">
        <v>43803</v>
      </c>
      <c r="E36" s="144">
        <v>45884</v>
      </c>
      <c r="F36" s="144">
        <v>46609</v>
      </c>
      <c r="G36" s="144">
        <v>46974</v>
      </c>
      <c r="H36" s="145">
        <v>45877</v>
      </c>
      <c r="I36" s="143">
        <v>-2074</v>
      </c>
      <c r="J36" s="146">
        <v>-4.5207838350371645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51972</v>
      </c>
      <c r="F11" s="264">
        <v>54146</v>
      </c>
      <c r="G11" s="264">
        <v>55033</v>
      </c>
      <c r="H11" s="264">
        <v>55412</v>
      </c>
      <c r="I11" s="265">
        <v>54078</v>
      </c>
      <c r="J11" s="263">
        <v>-2106</v>
      </c>
      <c r="K11" s="266">
        <v>-3.8943747919671585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42.50942815362118</v>
      </c>
      <c r="E13" s="115">
        <v>22093</v>
      </c>
      <c r="F13" s="114">
        <v>23032</v>
      </c>
      <c r="G13" s="114">
        <v>23705</v>
      </c>
      <c r="H13" s="114">
        <v>24065</v>
      </c>
      <c r="I13" s="140">
        <v>23616</v>
      </c>
      <c r="J13" s="115">
        <v>-1523</v>
      </c>
      <c r="K13" s="116">
        <v>-6.4490176151761514</v>
      </c>
    </row>
    <row r="14" spans="1:15" ht="15.95" customHeight="1" x14ac:dyDescent="0.2">
      <c r="A14" s="306" t="s">
        <v>230</v>
      </c>
      <c r="B14" s="307"/>
      <c r="C14" s="308"/>
      <c r="D14" s="113">
        <v>44.441237589471257</v>
      </c>
      <c r="E14" s="115">
        <v>23097</v>
      </c>
      <c r="F14" s="114">
        <v>24091</v>
      </c>
      <c r="G14" s="114">
        <v>24326</v>
      </c>
      <c r="H14" s="114">
        <v>24298</v>
      </c>
      <c r="I14" s="140">
        <v>23513</v>
      </c>
      <c r="J14" s="115">
        <v>-416</v>
      </c>
      <c r="K14" s="116">
        <v>-1.7692340407434186</v>
      </c>
    </row>
    <row r="15" spans="1:15" ht="15.95" customHeight="1" x14ac:dyDescent="0.2">
      <c r="A15" s="306" t="s">
        <v>231</v>
      </c>
      <c r="B15" s="307"/>
      <c r="C15" s="308"/>
      <c r="D15" s="113">
        <v>4.2157315477564845</v>
      </c>
      <c r="E15" s="115">
        <v>2191</v>
      </c>
      <c r="F15" s="114">
        <v>2258</v>
      </c>
      <c r="G15" s="114">
        <v>2271</v>
      </c>
      <c r="H15" s="114">
        <v>2268</v>
      </c>
      <c r="I15" s="140">
        <v>2267</v>
      </c>
      <c r="J15" s="115">
        <v>-76</v>
      </c>
      <c r="K15" s="116">
        <v>-3.3524481693868551</v>
      </c>
    </row>
    <row r="16" spans="1:15" ht="15.95" customHeight="1" x14ac:dyDescent="0.2">
      <c r="A16" s="306" t="s">
        <v>232</v>
      </c>
      <c r="B16" s="307"/>
      <c r="C16" s="308"/>
      <c r="D16" s="113">
        <v>4.0848918648503041</v>
      </c>
      <c r="E16" s="115">
        <v>2123</v>
      </c>
      <c r="F16" s="114">
        <v>2185</v>
      </c>
      <c r="G16" s="114">
        <v>2147</v>
      </c>
      <c r="H16" s="114">
        <v>2175</v>
      </c>
      <c r="I16" s="140">
        <v>2125</v>
      </c>
      <c r="J16" s="115">
        <v>-2</v>
      </c>
      <c r="K16" s="116">
        <v>-9.4117647058823528E-2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2.116524282305857</v>
      </c>
      <c r="E18" s="115">
        <v>1100</v>
      </c>
      <c r="F18" s="114">
        <v>1085</v>
      </c>
      <c r="G18" s="114">
        <v>1105</v>
      </c>
      <c r="H18" s="114">
        <v>1106</v>
      </c>
      <c r="I18" s="140">
        <v>1055</v>
      </c>
      <c r="J18" s="115">
        <v>45</v>
      </c>
      <c r="K18" s="116">
        <v>4.2654028436018958</v>
      </c>
    </row>
    <row r="19" spans="1:11" ht="14.1" customHeight="1" x14ac:dyDescent="0.2">
      <c r="A19" s="306" t="s">
        <v>235</v>
      </c>
      <c r="B19" s="307" t="s">
        <v>236</v>
      </c>
      <c r="C19" s="308"/>
      <c r="D19" s="113">
        <v>1.6277995843915956</v>
      </c>
      <c r="E19" s="115">
        <v>846</v>
      </c>
      <c r="F19" s="114">
        <v>832</v>
      </c>
      <c r="G19" s="114">
        <v>837</v>
      </c>
      <c r="H19" s="114">
        <v>831</v>
      </c>
      <c r="I19" s="140">
        <v>792</v>
      </c>
      <c r="J19" s="115">
        <v>54</v>
      </c>
      <c r="K19" s="116">
        <v>6.8181818181818183</v>
      </c>
    </row>
    <row r="20" spans="1:11" ht="14.1" customHeight="1" x14ac:dyDescent="0.2">
      <c r="A20" s="306">
        <v>12</v>
      </c>
      <c r="B20" s="307" t="s">
        <v>237</v>
      </c>
      <c r="C20" s="308"/>
      <c r="D20" s="113">
        <v>1.1660124682521358</v>
      </c>
      <c r="E20" s="115">
        <v>606</v>
      </c>
      <c r="F20" s="114">
        <v>596</v>
      </c>
      <c r="G20" s="114">
        <v>657</v>
      </c>
      <c r="H20" s="114">
        <v>675</v>
      </c>
      <c r="I20" s="140">
        <v>628</v>
      </c>
      <c r="J20" s="115">
        <v>-22</v>
      </c>
      <c r="K20" s="116">
        <v>-3.5031847133757963</v>
      </c>
    </row>
    <row r="21" spans="1:11" ht="14.1" customHeight="1" x14ac:dyDescent="0.2">
      <c r="A21" s="306">
        <v>21</v>
      </c>
      <c r="B21" s="307" t="s">
        <v>238</v>
      </c>
      <c r="C21" s="308"/>
      <c r="D21" s="113">
        <v>0.19625952435927038</v>
      </c>
      <c r="E21" s="115">
        <v>102</v>
      </c>
      <c r="F21" s="114">
        <v>100</v>
      </c>
      <c r="G21" s="114">
        <v>112</v>
      </c>
      <c r="H21" s="114">
        <v>113</v>
      </c>
      <c r="I21" s="140">
        <v>109</v>
      </c>
      <c r="J21" s="115">
        <v>-7</v>
      </c>
      <c r="K21" s="116">
        <v>-6.4220183486238529</v>
      </c>
    </row>
    <row r="22" spans="1:11" ht="14.1" customHeight="1" x14ac:dyDescent="0.2">
      <c r="A22" s="306">
        <v>22</v>
      </c>
      <c r="B22" s="307" t="s">
        <v>239</v>
      </c>
      <c r="C22" s="308"/>
      <c r="D22" s="113">
        <v>0.78118987146925267</v>
      </c>
      <c r="E22" s="115">
        <v>406</v>
      </c>
      <c r="F22" s="114">
        <v>405</v>
      </c>
      <c r="G22" s="114">
        <v>398</v>
      </c>
      <c r="H22" s="114">
        <v>386</v>
      </c>
      <c r="I22" s="140">
        <v>386</v>
      </c>
      <c r="J22" s="115">
        <v>20</v>
      </c>
      <c r="K22" s="116">
        <v>5.1813471502590671</v>
      </c>
    </row>
    <row r="23" spans="1:11" ht="14.1" customHeight="1" x14ac:dyDescent="0.2">
      <c r="A23" s="306">
        <v>23</v>
      </c>
      <c r="B23" s="307" t="s">
        <v>240</v>
      </c>
      <c r="C23" s="308"/>
      <c r="D23" s="113">
        <v>0.28861694758716233</v>
      </c>
      <c r="E23" s="115">
        <v>150</v>
      </c>
      <c r="F23" s="114">
        <v>157</v>
      </c>
      <c r="G23" s="114">
        <v>170</v>
      </c>
      <c r="H23" s="114">
        <v>182</v>
      </c>
      <c r="I23" s="140">
        <v>181</v>
      </c>
      <c r="J23" s="115">
        <v>-31</v>
      </c>
      <c r="K23" s="116">
        <v>-17.127071823204421</v>
      </c>
    </row>
    <row r="24" spans="1:11" ht="14.1" customHeight="1" x14ac:dyDescent="0.2">
      <c r="A24" s="306">
        <v>24</v>
      </c>
      <c r="B24" s="307" t="s">
        <v>241</v>
      </c>
      <c r="C24" s="308"/>
      <c r="D24" s="113">
        <v>1.0082352035711537</v>
      </c>
      <c r="E24" s="115">
        <v>524</v>
      </c>
      <c r="F24" s="114">
        <v>528</v>
      </c>
      <c r="G24" s="114">
        <v>534</v>
      </c>
      <c r="H24" s="114">
        <v>557</v>
      </c>
      <c r="I24" s="140">
        <v>569</v>
      </c>
      <c r="J24" s="115">
        <v>-45</v>
      </c>
      <c r="K24" s="116">
        <v>-7.9086115992970125</v>
      </c>
    </row>
    <row r="25" spans="1:11" ht="14.1" customHeight="1" x14ac:dyDescent="0.2">
      <c r="A25" s="306">
        <v>25</v>
      </c>
      <c r="B25" s="307" t="s">
        <v>242</v>
      </c>
      <c r="C25" s="308"/>
      <c r="D25" s="113">
        <v>1.3083968290618024</v>
      </c>
      <c r="E25" s="115">
        <v>680</v>
      </c>
      <c r="F25" s="114">
        <v>717</v>
      </c>
      <c r="G25" s="114">
        <v>730</v>
      </c>
      <c r="H25" s="114">
        <v>739</v>
      </c>
      <c r="I25" s="140">
        <v>726</v>
      </c>
      <c r="J25" s="115">
        <v>-46</v>
      </c>
      <c r="K25" s="116">
        <v>-6.3360881542699721</v>
      </c>
    </row>
    <row r="26" spans="1:11" ht="14.1" customHeight="1" x14ac:dyDescent="0.2">
      <c r="A26" s="306">
        <v>26</v>
      </c>
      <c r="B26" s="307" t="s">
        <v>243</v>
      </c>
      <c r="C26" s="308"/>
      <c r="D26" s="113">
        <v>0.7869622104209959</v>
      </c>
      <c r="E26" s="115">
        <v>409</v>
      </c>
      <c r="F26" s="114">
        <v>412</v>
      </c>
      <c r="G26" s="114">
        <v>421</v>
      </c>
      <c r="H26" s="114">
        <v>418</v>
      </c>
      <c r="I26" s="140">
        <v>400</v>
      </c>
      <c r="J26" s="115">
        <v>9</v>
      </c>
      <c r="K26" s="116">
        <v>2.25</v>
      </c>
    </row>
    <row r="27" spans="1:11" ht="14.1" customHeight="1" x14ac:dyDescent="0.2">
      <c r="A27" s="306">
        <v>27</v>
      </c>
      <c r="B27" s="307" t="s">
        <v>244</v>
      </c>
      <c r="C27" s="308"/>
      <c r="D27" s="113">
        <v>0.28092049565150468</v>
      </c>
      <c r="E27" s="115">
        <v>146</v>
      </c>
      <c r="F27" s="114">
        <v>140</v>
      </c>
      <c r="G27" s="114">
        <v>139</v>
      </c>
      <c r="H27" s="114">
        <v>149</v>
      </c>
      <c r="I27" s="140">
        <v>162</v>
      </c>
      <c r="J27" s="115">
        <v>-16</v>
      </c>
      <c r="K27" s="116">
        <v>-9.8765432098765427</v>
      </c>
    </row>
    <row r="28" spans="1:11" ht="14.1" customHeight="1" x14ac:dyDescent="0.2">
      <c r="A28" s="306">
        <v>28</v>
      </c>
      <c r="B28" s="307" t="s">
        <v>245</v>
      </c>
      <c r="C28" s="308"/>
      <c r="D28" s="113">
        <v>0.19818363734318478</v>
      </c>
      <c r="E28" s="115">
        <v>103</v>
      </c>
      <c r="F28" s="114">
        <v>117</v>
      </c>
      <c r="G28" s="114">
        <v>119</v>
      </c>
      <c r="H28" s="114">
        <v>125</v>
      </c>
      <c r="I28" s="140">
        <v>126</v>
      </c>
      <c r="J28" s="115">
        <v>-23</v>
      </c>
      <c r="K28" s="116">
        <v>-18.253968253968253</v>
      </c>
    </row>
    <row r="29" spans="1:11" ht="14.1" customHeight="1" x14ac:dyDescent="0.2">
      <c r="A29" s="306">
        <v>29</v>
      </c>
      <c r="B29" s="307" t="s">
        <v>246</v>
      </c>
      <c r="C29" s="308"/>
      <c r="D29" s="113">
        <v>3.5980912799199567</v>
      </c>
      <c r="E29" s="115">
        <v>1870</v>
      </c>
      <c r="F29" s="114">
        <v>2107</v>
      </c>
      <c r="G29" s="114">
        <v>2171</v>
      </c>
      <c r="H29" s="114">
        <v>2194</v>
      </c>
      <c r="I29" s="140">
        <v>2114</v>
      </c>
      <c r="J29" s="115">
        <v>-244</v>
      </c>
      <c r="K29" s="116">
        <v>-11.542100283822139</v>
      </c>
    </row>
    <row r="30" spans="1:11" ht="14.1" customHeight="1" x14ac:dyDescent="0.2">
      <c r="A30" s="306" t="s">
        <v>247</v>
      </c>
      <c r="B30" s="307" t="s">
        <v>248</v>
      </c>
      <c r="C30" s="308"/>
      <c r="D30" s="113">
        <v>0.70807357808050486</v>
      </c>
      <c r="E30" s="115">
        <v>368</v>
      </c>
      <c r="F30" s="114">
        <v>387</v>
      </c>
      <c r="G30" s="114">
        <v>395</v>
      </c>
      <c r="H30" s="114">
        <v>389</v>
      </c>
      <c r="I30" s="140">
        <v>368</v>
      </c>
      <c r="J30" s="115">
        <v>0</v>
      </c>
      <c r="K30" s="116">
        <v>0</v>
      </c>
    </row>
    <row r="31" spans="1:11" ht="14.1" customHeight="1" x14ac:dyDescent="0.2">
      <c r="A31" s="306" t="s">
        <v>249</v>
      </c>
      <c r="B31" s="307" t="s">
        <v>250</v>
      </c>
      <c r="C31" s="308"/>
      <c r="D31" s="113">
        <v>2.8707765720003078</v>
      </c>
      <c r="E31" s="115">
        <v>1492</v>
      </c>
      <c r="F31" s="114">
        <v>1709</v>
      </c>
      <c r="G31" s="114">
        <v>1755</v>
      </c>
      <c r="H31" s="114">
        <v>1790</v>
      </c>
      <c r="I31" s="140">
        <v>1729</v>
      </c>
      <c r="J31" s="115">
        <v>-237</v>
      </c>
      <c r="K31" s="116">
        <v>-13.707345286292655</v>
      </c>
    </row>
    <row r="32" spans="1:11" ht="14.1" customHeight="1" x14ac:dyDescent="0.2">
      <c r="A32" s="306">
        <v>31</v>
      </c>
      <c r="B32" s="307" t="s">
        <v>251</v>
      </c>
      <c r="C32" s="308"/>
      <c r="D32" s="113">
        <v>0.15970137766489648</v>
      </c>
      <c r="E32" s="115">
        <v>83</v>
      </c>
      <c r="F32" s="114">
        <v>90</v>
      </c>
      <c r="G32" s="114">
        <v>92</v>
      </c>
      <c r="H32" s="114">
        <v>91</v>
      </c>
      <c r="I32" s="140">
        <v>97</v>
      </c>
      <c r="J32" s="115">
        <v>-14</v>
      </c>
      <c r="K32" s="116">
        <v>-14.43298969072165</v>
      </c>
    </row>
    <row r="33" spans="1:11" ht="14.1" customHeight="1" x14ac:dyDescent="0.2">
      <c r="A33" s="306">
        <v>32</v>
      </c>
      <c r="B33" s="307" t="s">
        <v>252</v>
      </c>
      <c r="C33" s="308"/>
      <c r="D33" s="113">
        <v>1.343030862772262</v>
      </c>
      <c r="E33" s="115">
        <v>698</v>
      </c>
      <c r="F33" s="114">
        <v>677</v>
      </c>
      <c r="G33" s="114">
        <v>716</v>
      </c>
      <c r="H33" s="114">
        <v>718</v>
      </c>
      <c r="I33" s="140">
        <v>685</v>
      </c>
      <c r="J33" s="115">
        <v>13</v>
      </c>
      <c r="K33" s="116">
        <v>1.8978102189781021</v>
      </c>
    </row>
    <row r="34" spans="1:11" ht="14.1" customHeight="1" x14ac:dyDescent="0.2">
      <c r="A34" s="306">
        <v>33</v>
      </c>
      <c r="B34" s="307" t="s">
        <v>253</v>
      </c>
      <c r="C34" s="308"/>
      <c r="D34" s="113">
        <v>0.53682752251212196</v>
      </c>
      <c r="E34" s="115">
        <v>279</v>
      </c>
      <c r="F34" s="114">
        <v>281</v>
      </c>
      <c r="G34" s="114">
        <v>301</v>
      </c>
      <c r="H34" s="114">
        <v>315</v>
      </c>
      <c r="I34" s="140">
        <v>292</v>
      </c>
      <c r="J34" s="115">
        <v>-13</v>
      </c>
      <c r="K34" s="116">
        <v>-4.4520547945205475</v>
      </c>
    </row>
    <row r="35" spans="1:11" ht="14.1" customHeight="1" x14ac:dyDescent="0.2">
      <c r="A35" s="306">
        <v>34</v>
      </c>
      <c r="B35" s="307" t="s">
        <v>254</v>
      </c>
      <c r="C35" s="308"/>
      <c r="D35" s="113">
        <v>4.7083044716385745</v>
      </c>
      <c r="E35" s="115">
        <v>2447</v>
      </c>
      <c r="F35" s="114">
        <v>2472</v>
      </c>
      <c r="G35" s="114">
        <v>2570</v>
      </c>
      <c r="H35" s="114">
        <v>2615</v>
      </c>
      <c r="I35" s="140">
        <v>2473</v>
      </c>
      <c r="J35" s="115">
        <v>-26</v>
      </c>
      <c r="K35" s="116">
        <v>-1.0513546300040437</v>
      </c>
    </row>
    <row r="36" spans="1:11" ht="14.1" customHeight="1" x14ac:dyDescent="0.2">
      <c r="A36" s="306">
        <v>41</v>
      </c>
      <c r="B36" s="307" t="s">
        <v>255</v>
      </c>
      <c r="C36" s="308"/>
      <c r="D36" s="113">
        <v>6.5419841453090127E-2</v>
      </c>
      <c r="E36" s="115">
        <v>34</v>
      </c>
      <c r="F36" s="114">
        <v>39</v>
      </c>
      <c r="G36" s="114">
        <v>38</v>
      </c>
      <c r="H36" s="114">
        <v>37</v>
      </c>
      <c r="I36" s="140">
        <v>37</v>
      </c>
      <c r="J36" s="115">
        <v>-3</v>
      </c>
      <c r="K36" s="116">
        <v>-8.1081081081081088</v>
      </c>
    </row>
    <row r="37" spans="1:11" ht="14.1" customHeight="1" x14ac:dyDescent="0.2">
      <c r="A37" s="306">
        <v>42</v>
      </c>
      <c r="B37" s="307" t="s">
        <v>256</v>
      </c>
      <c r="C37" s="308"/>
      <c r="D37" s="113">
        <v>3.8482259678288312E-2</v>
      </c>
      <c r="E37" s="115">
        <v>20</v>
      </c>
      <c r="F37" s="114">
        <v>17</v>
      </c>
      <c r="G37" s="114">
        <v>15</v>
      </c>
      <c r="H37" s="114">
        <v>13</v>
      </c>
      <c r="I37" s="140">
        <v>15</v>
      </c>
      <c r="J37" s="115">
        <v>5</v>
      </c>
      <c r="K37" s="116">
        <v>33.333333333333336</v>
      </c>
    </row>
    <row r="38" spans="1:11" ht="14.1" customHeight="1" x14ac:dyDescent="0.2">
      <c r="A38" s="306">
        <v>43</v>
      </c>
      <c r="B38" s="307" t="s">
        <v>257</v>
      </c>
      <c r="C38" s="308"/>
      <c r="D38" s="113">
        <v>0.26552759178018931</v>
      </c>
      <c r="E38" s="115">
        <v>138</v>
      </c>
      <c r="F38" s="114">
        <v>138</v>
      </c>
      <c r="G38" s="114">
        <v>133</v>
      </c>
      <c r="H38" s="114">
        <v>134</v>
      </c>
      <c r="I38" s="140">
        <v>137</v>
      </c>
      <c r="J38" s="115">
        <v>1</v>
      </c>
      <c r="K38" s="116">
        <v>0.72992700729927007</v>
      </c>
    </row>
    <row r="39" spans="1:11" ht="14.1" customHeight="1" x14ac:dyDescent="0.2">
      <c r="A39" s="306">
        <v>51</v>
      </c>
      <c r="B39" s="307" t="s">
        <v>258</v>
      </c>
      <c r="C39" s="308"/>
      <c r="D39" s="113">
        <v>9.2415146617409381</v>
      </c>
      <c r="E39" s="115">
        <v>4803</v>
      </c>
      <c r="F39" s="114">
        <v>4904</v>
      </c>
      <c r="G39" s="114">
        <v>5009</v>
      </c>
      <c r="H39" s="114">
        <v>5162</v>
      </c>
      <c r="I39" s="140">
        <v>5344</v>
      </c>
      <c r="J39" s="115">
        <v>-541</v>
      </c>
      <c r="K39" s="116">
        <v>-10.123502994011975</v>
      </c>
    </row>
    <row r="40" spans="1:11" ht="14.1" customHeight="1" x14ac:dyDescent="0.2">
      <c r="A40" s="306" t="s">
        <v>259</v>
      </c>
      <c r="B40" s="307" t="s">
        <v>260</v>
      </c>
      <c r="C40" s="308"/>
      <c r="D40" s="113">
        <v>8.9625182790733469</v>
      </c>
      <c r="E40" s="115">
        <v>4658</v>
      </c>
      <c r="F40" s="114">
        <v>4758</v>
      </c>
      <c r="G40" s="114">
        <v>4856</v>
      </c>
      <c r="H40" s="114">
        <v>5044</v>
      </c>
      <c r="I40" s="140">
        <v>5227</v>
      </c>
      <c r="J40" s="115">
        <v>-569</v>
      </c>
      <c r="K40" s="116">
        <v>-10.885785345322365</v>
      </c>
    </row>
    <row r="41" spans="1:11" ht="14.1" customHeight="1" x14ac:dyDescent="0.2">
      <c r="A41" s="306"/>
      <c r="B41" s="307" t="s">
        <v>261</v>
      </c>
      <c r="C41" s="308"/>
      <c r="D41" s="113">
        <v>2.8553836681289924</v>
      </c>
      <c r="E41" s="115">
        <v>1484</v>
      </c>
      <c r="F41" s="114">
        <v>1505</v>
      </c>
      <c r="G41" s="114">
        <v>1513</v>
      </c>
      <c r="H41" s="114">
        <v>1562</v>
      </c>
      <c r="I41" s="140">
        <v>1539</v>
      </c>
      <c r="J41" s="115">
        <v>-55</v>
      </c>
      <c r="K41" s="116">
        <v>-3.5737491877842755</v>
      </c>
    </row>
    <row r="42" spans="1:11" ht="14.1" customHeight="1" x14ac:dyDescent="0.2">
      <c r="A42" s="306">
        <v>52</v>
      </c>
      <c r="B42" s="307" t="s">
        <v>262</v>
      </c>
      <c r="C42" s="308"/>
      <c r="D42" s="113">
        <v>5.5279766027861159</v>
      </c>
      <c r="E42" s="115">
        <v>2873</v>
      </c>
      <c r="F42" s="114">
        <v>2930</v>
      </c>
      <c r="G42" s="114">
        <v>2980</v>
      </c>
      <c r="H42" s="114">
        <v>2954</v>
      </c>
      <c r="I42" s="140">
        <v>2950</v>
      </c>
      <c r="J42" s="115">
        <v>-77</v>
      </c>
      <c r="K42" s="116">
        <v>-2.6101694915254239</v>
      </c>
    </row>
    <row r="43" spans="1:11" ht="14.1" customHeight="1" x14ac:dyDescent="0.2">
      <c r="A43" s="306" t="s">
        <v>263</v>
      </c>
      <c r="B43" s="307" t="s">
        <v>264</v>
      </c>
      <c r="C43" s="308"/>
      <c r="D43" s="113">
        <v>5.3144000615716154</v>
      </c>
      <c r="E43" s="115">
        <v>2762</v>
      </c>
      <c r="F43" s="114">
        <v>2810</v>
      </c>
      <c r="G43" s="114">
        <v>2842</v>
      </c>
      <c r="H43" s="114">
        <v>2820</v>
      </c>
      <c r="I43" s="140">
        <v>2825</v>
      </c>
      <c r="J43" s="115">
        <v>-63</v>
      </c>
      <c r="K43" s="116">
        <v>-2.2300884955752212</v>
      </c>
    </row>
    <row r="44" spans="1:11" ht="14.1" customHeight="1" x14ac:dyDescent="0.2">
      <c r="A44" s="306">
        <v>53</v>
      </c>
      <c r="B44" s="307" t="s">
        <v>265</v>
      </c>
      <c r="C44" s="308"/>
      <c r="D44" s="113">
        <v>2.1819441237589472</v>
      </c>
      <c r="E44" s="115">
        <v>1134</v>
      </c>
      <c r="F44" s="114">
        <v>1145</v>
      </c>
      <c r="G44" s="114">
        <v>1129</v>
      </c>
      <c r="H44" s="114">
        <v>1093</v>
      </c>
      <c r="I44" s="140">
        <v>1036</v>
      </c>
      <c r="J44" s="115">
        <v>98</v>
      </c>
      <c r="K44" s="116">
        <v>9.4594594594594597</v>
      </c>
    </row>
    <row r="45" spans="1:11" ht="14.1" customHeight="1" x14ac:dyDescent="0.2">
      <c r="A45" s="306" t="s">
        <v>266</v>
      </c>
      <c r="B45" s="307" t="s">
        <v>267</v>
      </c>
      <c r="C45" s="308"/>
      <c r="D45" s="113">
        <v>2.1569306549680598</v>
      </c>
      <c r="E45" s="115">
        <v>1121</v>
      </c>
      <c r="F45" s="114">
        <v>1130</v>
      </c>
      <c r="G45" s="114">
        <v>1113</v>
      </c>
      <c r="H45" s="114">
        <v>1079</v>
      </c>
      <c r="I45" s="140">
        <v>1023</v>
      </c>
      <c r="J45" s="115">
        <v>98</v>
      </c>
      <c r="K45" s="116">
        <v>9.5796676441837736</v>
      </c>
    </row>
    <row r="46" spans="1:11" ht="14.1" customHeight="1" x14ac:dyDescent="0.2">
      <c r="A46" s="306">
        <v>54</v>
      </c>
      <c r="B46" s="307" t="s">
        <v>268</v>
      </c>
      <c r="C46" s="308"/>
      <c r="D46" s="113">
        <v>13.226352651427693</v>
      </c>
      <c r="E46" s="115">
        <v>6874</v>
      </c>
      <c r="F46" s="114">
        <v>7021</v>
      </c>
      <c r="G46" s="114">
        <v>7154</v>
      </c>
      <c r="H46" s="114">
        <v>7158</v>
      </c>
      <c r="I46" s="140">
        <v>7009</v>
      </c>
      <c r="J46" s="115">
        <v>-135</v>
      </c>
      <c r="K46" s="116">
        <v>-1.9260950206876872</v>
      </c>
    </row>
    <row r="47" spans="1:11" ht="14.1" customHeight="1" x14ac:dyDescent="0.2">
      <c r="A47" s="306">
        <v>61</v>
      </c>
      <c r="B47" s="307" t="s">
        <v>269</v>
      </c>
      <c r="C47" s="308"/>
      <c r="D47" s="113">
        <v>0.53490340952820747</v>
      </c>
      <c r="E47" s="115">
        <v>278</v>
      </c>
      <c r="F47" s="114">
        <v>296</v>
      </c>
      <c r="G47" s="114">
        <v>293</v>
      </c>
      <c r="H47" s="114">
        <v>286</v>
      </c>
      <c r="I47" s="140">
        <v>287</v>
      </c>
      <c r="J47" s="115">
        <v>-9</v>
      </c>
      <c r="K47" s="116">
        <v>-3.1358885017421603</v>
      </c>
    </row>
    <row r="48" spans="1:11" ht="14.1" customHeight="1" x14ac:dyDescent="0.2">
      <c r="A48" s="306">
        <v>62</v>
      </c>
      <c r="B48" s="307" t="s">
        <v>270</v>
      </c>
      <c r="C48" s="308"/>
      <c r="D48" s="113">
        <v>10.430616485800046</v>
      </c>
      <c r="E48" s="115">
        <v>5421</v>
      </c>
      <c r="F48" s="114">
        <v>5726</v>
      </c>
      <c r="G48" s="114">
        <v>5613</v>
      </c>
      <c r="H48" s="114">
        <v>5635</v>
      </c>
      <c r="I48" s="140">
        <v>5571</v>
      </c>
      <c r="J48" s="115">
        <v>-150</v>
      </c>
      <c r="K48" s="116">
        <v>-2.6925148088314486</v>
      </c>
    </row>
    <row r="49" spans="1:11" ht="14.1" customHeight="1" x14ac:dyDescent="0.2">
      <c r="A49" s="306">
        <v>63</v>
      </c>
      <c r="B49" s="307" t="s">
        <v>271</v>
      </c>
      <c r="C49" s="308"/>
      <c r="D49" s="113">
        <v>11.833294851073655</v>
      </c>
      <c r="E49" s="115">
        <v>6150</v>
      </c>
      <c r="F49" s="114">
        <v>7029</v>
      </c>
      <c r="G49" s="114">
        <v>7472</v>
      </c>
      <c r="H49" s="114">
        <v>7472</v>
      </c>
      <c r="I49" s="140">
        <v>6751</v>
      </c>
      <c r="J49" s="115">
        <v>-601</v>
      </c>
      <c r="K49" s="116">
        <v>-8.9023848318767591</v>
      </c>
    </row>
    <row r="50" spans="1:11" ht="14.1" customHeight="1" x14ac:dyDescent="0.2">
      <c r="A50" s="306" t="s">
        <v>272</v>
      </c>
      <c r="B50" s="307" t="s">
        <v>273</v>
      </c>
      <c r="C50" s="308"/>
      <c r="D50" s="113">
        <v>0.87547140768105902</v>
      </c>
      <c r="E50" s="115">
        <v>455</v>
      </c>
      <c r="F50" s="114">
        <v>562</v>
      </c>
      <c r="G50" s="114">
        <v>621</v>
      </c>
      <c r="H50" s="114">
        <v>620</v>
      </c>
      <c r="I50" s="140">
        <v>563</v>
      </c>
      <c r="J50" s="115">
        <v>-108</v>
      </c>
      <c r="K50" s="116">
        <v>-19.182948490230906</v>
      </c>
    </row>
    <row r="51" spans="1:11" ht="14.1" customHeight="1" x14ac:dyDescent="0.2">
      <c r="A51" s="306" t="s">
        <v>274</v>
      </c>
      <c r="B51" s="307" t="s">
        <v>275</v>
      </c>
      <c r="C51" s="308"/>
      <c r="D51" s="113">
        <v>10.457554067574849</v>
      </c>
      <c r="E51" s="115">
        <v>5435</v>
      </c>
      <c r="F51" s="114">
        <v>6139</v>
      </c>
      <c r="G51" s="114">
        <v>6492</v>
      </c>
      <c r="H51" s="114">
        <v>6504</v>
      </c>
      <c r="I51" s="140">
        <v>5873</v>
      </c>
      <c r="J51" s="115">
        <v>-438</v>
      </c>
      <c r="K51" s="116">
        <v>-7.4578579942107952</v>
      </c>
    </row>
    <row r="52" spans="1:11" ht="14.1" customHeight="1" x14ac:dyDescent="0.2">
      <c r="A52" s="306">
        <v>71</v>
      </c>
      <c r="B52" s="307" t="s">
        <v>276</v>
      </c>
      <c r="C52" s="308"/>
      <c r="D52" s="113">
        <v>10.190102362810745</v>
      </c>
      <c r="E52" s="115">
        <v>5296</v>
      </c>
      <c r="F52" s="114">
        <v>5407</v>
      </c>
      <c r="G52" s="114">
        <v>5402</v>
      </c>
      <c r="H52" s="114">
        <v>5383</v>
      </c>
      <c r="I52" s="140">
        <v>5353</v>
      </c>
      <c r="J52" s="115">
        <v>-57</v>
      </c>
      <c r="K52" s="116">
        <v>-1.0648234634784233</v>
      </c>
    </row>
    <row r="53" spans="1:11" ht="14.1" customHeight="1" x14ac:dyDescent="0.2">
      <c r="A53" s="306" t="s">
        <v>277</v>
      </c>
      <c r="B53" s="307" t="s">
        <v>278</v>
      </c>
      <c r="C53" s="308"/>
      <c r="D53" s="113">
        <v>0.74270761179096434</v>
      </c>
      <c r="E53" s="115">
        <v>386</v>
      </c>
      <c r="F53" s="114">
        <v>391</v>
      </c>
      <c r="G53" s="114">
        <v>385</v>
      </c>
      <c r="H53" s="114">
        <v>383</v>
      </c>
      <c r="I53" s="140">
        <v>380</v>
      </c>
      <c r="J53" s="115">
        <v>6</v>
      </c>
      <c r="K53" s="116">
        <v>1.5789473684210527</v>
      </c>
    </row>
    <row r="54" spans="1:11" ht="14.1" customHeight="1" x14ac:dyDescent="0.2">
      <c r="A54" s="306" t="s">
        <v>279</v>
      </c>
      <c r="B54" s="307" t="s">
        <v>280</v>
      </c>
      <c r="C54" s="308"/>
      <c r="D54" s="113">
        <v>8.2986992996228732</v>
      </c>
      <c r="E54" s="115">
        <v>4313</v>
      </c>
      <c r="F54" s="114">
        <v>4412</v>
      </c>
      <c r="G54" s="114">
        <v>4397</v>
      </c>
      <c r="H54" s="114">
        <v>4421</v>
      </c>
      <c r="I54" s="140">
        <v>4409</v>
      </c>
      <c r="J54" s="115">
        <v>-96</v>
      </c>
      <c r="K54" s="116">
        <v>-2.1773644817418916</v>
      </c>
    </row>
    <row r="55" spans="1:11" ht="14.1" customHeight="1" x14ac:dyDescent="0.2">
      <c r="A55" s="306">
        <v>72</v>
      </c>
      <c r="B55" s="307" t="s">
        <v>281</v>
      </c>
      <c r="C55" s="308"/>
      <c r="D55" s="113">
        <v>1.0140075425228969</v>
      </c>
      <c r="E55" s="115">
        <v>527</v>
      </c>
      <c r="F55" s="114">
        <v>528</v>
      </c>
      <c r="G55" s="114">
        <v>530</v>
      </c>
      <c r="H55" s="114">
        <v>528</v>
      </c>
      <c r="I55" s="140">
        <v>528</v>
      </c>
      <c r="J55" s="115">
        <v>-1</v>
      </c>
      <c r="K55" s="116">
        <v>-0.18939393939393939</v>
      </c>
    </row>
    <row r="56" spans="1:11" ht="14.1" customHeight="1" x14ac:dyDescent="0.2">
      <c r="A56" s="306" t="s">
        <v>282</v>
      </c>
      <c r="B56" s="307" t="s">
        <v>283</v>
      </c>
      <c r="C56" s="308"/>
      <c r="D56" s="113">
        <v>0.14623258677749557</v>
      </c>
      <c r="E56" s="115">
        <v>76</v>
      </c>
      <c r="F56" s="114">
        <v>79</v>
      </c>
      <c r="G56" s="114">
        <v>78</v>
      </c>
      <c r="H56" s="114">
        <v>77</v>
      </c>
      <c r="I56" s="140">
        <v>74</v>
      </c>
      <c r="J56" s="115">
        <v>2</v>
      </c>
      <c r="K56" s="116">
        <v>2.7027027027027026</v>
      </c>
    </row>
    <row r="57" spans="1:11" ht="14.1" customHeight="1" x14ac:dyDescent="0.2">
      <c r="A57" s="306" t="s">
        <v>284</v>
      </c>
      <c r="B57" s="307" t="s">
        <v>285</v>
      </c>
      <c r="C57" s="308"/>
      <c r="D57" s="113">
        <v>0.61956438082044174</v>
      </c>
      <c r="E57" s="115">
        <v>322</v>
      </c>
      <c r="F57" s="114">
        <v>322</v>
      </c>
      <c r="G57" s="114">
        <v>321</v>
      </c>
      <c r="H57" s="114">
        <v>321</v>
      </c>
      <c r="I57" s="140">
        <v>323</v>
      </c>
      <c r="J57" s="115">
        <v>-1</v>
      </c>
      <c r="K57" s="116">
        <v>-0.30959752321981426</v>
      </c>
    </row>
    <row r="58" spans="1:11" ht="14.1" customHeight="1" x14ac:dyDescent="0.2">
      <c r="A58" s="306">
        <v>73</v>
      </c>
      <c r="B58" s="307" t="s">
        <v>286</v>
      </c>
      <c r="C58" s="308"/>
      <c r="D58" s="113">
        <v>0.91780189332717621</v>
      </c>
      <c r="E58" s="115">
        <v>477</v>
      </c>
      <c r="F58" s="114">
        <v>481</v>
      </c>
      <c r="G58" s="114">
        <v>492</v>
      </c>
      <c r="H58" s="114">
        <v>513</v>
      </c>
      <c r="I58" s="140">
        <v>491</v>
      </c>
      <c r="J58" s="115">
        <v>-14</v>
      </c>
      <c r="K58" s="116">
        <v>-2.8513238289205702</v>
      </c>
    </row>
    <row r="59" spans="1:11" ht="14.1" customHeight="1" x14ac:dyDescent="0.2">
      <c r="A59" s="306" t="s">
        <v>287</v>
      </c>
      <c r="B59" s="307" t="s">
        <v>288</v>
      </c>
      <c r="C59" s="308"/>
      <c r="D59" s="113">
        <v>0.72731470791964903</v>
      </c>
      <c r="E59" s="115">
        <v>378</v>
      </c>
      <c r="F59" s="114">
        <v>376</v>
      </c>
      <c r="G59" s="114">
        <v>387</v>
      </c>
      <c r="H59" s="114">
        <v>402</v>
      </c>
      <c r="I59" s="140">
        <v>379</v>
      </c>
      <c r="J59" s="115">
        <v>-1</v>
      </c>
      <c r="K59" s="116">
        <v>-0.26385224274406333</v>
      </c>
    </row>
    <row r="60" spans="1:11" ht="14.1" customHeight="1" x14ac:dyDescent="0.2">
      <c r="A60" s="306">
        <v>81</v>
      </c>
      <c r="B60" s="307" t="s">
        <v>289</v>
      </c>
      <c r="C60" s="308"/>
      <c r="D60" s="113">
        <v>3.0304779496652046</v>
      </c>
      <c r="E60" s="115">
        <v>1575</v>
      </c>
      <c r="F60" s="114">
        <v>1610</v>
      </c>
      <c r="G60" s="114">
        <v>1607</v>
      </c>
      <c r="H60" s="114">
        <v>1630</v>
      </c>
      <c r="I60" s="140">
        <v>1623</v>
      </c>
      <c r="J60" s="115">
        <v>-48</v>
      </c>
      <c r="K60" s="116">
        <v>-2.957486136783734</v>
      </c>
    </row>
    <row r="61" spans="1:11" ht="14.1" customHeight="1" x14ac:dyDescent="0.2">
      <c r="A61" s="306" t="s">
        <v>290</v>
      </c>
      <c r="B61" s="307" t="s">
        <v>291</v>
      </c>
      <c r="C61" s="308"/>
      <c r="D61" s="113">
        <v>1.0294004463942124</v>
      </c>
      <c r="E61" s="115">
        <v>535</v>
      </c>
      <c r="F61" s="114">
        <v>538</v>
      </c>
      <c r="G61" s="114">
        <v>552</v>
      </c>
      <c r="H61" s="114">
        <v>549</v>
      </c>
      <c r="I61" s="140">
        <v>553</v>
      </c>
      <c r="J61" s="115">
        <v>-18</v>
      </c>
      <c r="K61" s="116">
        <v>-3.2549728752260396</v>
      </c>
    </row>
    <row r="62" spans="1:11" ht="14.1" customHeight="1" x14ac:dyDescent="0.2">
      <c r="A62" s="306" t="s">
        <v>292</v>
      </c>
      <c r="B62" s="307" t="s">
        <v>293</v>
      </c>
      <c r="C62" s="308"/>
      <c r="D62" s="113">
        <v>0.92742245824674829</v>
      </c>
      <c r="E62" s="115">
        <v>482</v>
      </c>
      <c r="F62" s="114">
        <v>489</v>
      </c>
      <c r="G62" s="114">
        <v>470</v>
      </c>
      <c r="H62" s="114">
        <v>473</v>
      </c>
      <c r="I62" s="140">
        <v>464</v>
      </c>
      <c r="J62" s="115">
        <v>18</v>
      </c>
      <c r="K62" s="116">
        <v>3.8793103448275863</v>
      </c>
    </row>
    <row r="63" spans="1:11" ht="14.1" customHeight="1" x14ac:dyDescent="0.2">
      <c r="A63" s="306"/>
      <c r="B63" s="307" t="s">
        <v>294</v>
      </c>
      <c r="C63" s="308"/>
      <c r="D63" s="113">
        <v>0.74463172477487882</v>
      </c>
      <c r="E63" s="115">
        <v>387</v>
      </c>
      <c r="F63" s="114">
        <v>390</v>
      </c>
      <c r="G63" s="114">
        <v>372</v>
      </c>
      <c r="H63" s="114">
        <v>376</v>
      </c>
      <c r="I63" s="140">
        <v>372</v>
      </c>
      <c r="J63" s="115">
        <v>15</v>
      </c>
      <c r="K63" s="116">
        <v>4.032258064516129</v>
      </c>
    </row>
    <row r="64" spans="1:11" ht="14.1" customHeight="1" x14ac:dyDescent="0.2">
      <c r="A64" s="306" t="s">
        <v>295</v>
      </c>
      <c r="B64" s="307" t="s">
        <v>296</v>
      </c>
      <c r="C64" s="308"/>
      <c r="D64" s="113">
        <v>7.8888632340491038E-2</v>
      </c>
      <c r="E64" s="115">
        <v>41</v>
      </c>
      <c r="F64" s="114">
        <v>49</v>
      </c>
      <c r="G64" s="114">
        <v>48</v>
      </c>
      <c r="H64" s="114">
        <v>47</v>
      </c>
      <c r="I64" s="140">
        <v>47</v>
      </c>
      <c r="J64" s="115">
        <v>-6</v>
      </c>
      <c r="K64" s="116">
        <v>-12.76595744680851</v>
      </c>
    </row>
    <row r="65" spans="1:11" ht="14.1" customHeight="1" x14ac:dyDescent="0.2">
      <c r="A65" s="306" t="s">
        <v>297</v>
      </c>
      <c r="B65" s="307" t="s">
        <v>298</v>
      </c>
      <c r="C65" s="308"/>
      <c r="D65" s="113">
        <v>0.63688139767567153</v>
      </c>
      <c r="E65" s="115">
        <v>331</v>
      </c>
      <c r="F65" s="114">
        <v>358</v>
      </c>
      <c r="G65" s="114">
        <v>360</v>
      </c>
      <c r="H65" s="114">
        <v>377</v>
      </c>
      <c r="I65" s="140">
        <v>379</v>
      </c>
      <c r="J65" s="115">
        <v>-48</v>
      </c>
      <c r="K65" s="116">
        <v>-12.664907651715039</v>
      </c>
    </row>
    <row r="66" spans="1:11" ht="14.1" customHeight="1" x14ac:dyDescent="0.2">
      <c r="A66" s="306">
        <v>82</v>
      </c>
      <c r="B66" s="307" t="s">
        <v>299</v>
      </c>
      <c r="C66" s="308"/>
      <c r="D66" s="113">
        <v>1.5085045793889018</v>
      </c>
      <c r="E66" s="115">
        <v>784</v>
      </c>
      <c r="F66" s="114">
        <v>806</v>
      </c>
      <c r="G66" s="114">
        <v>807</v>
      </c>
      <c r="H66" s="114">
        <v>821</v>
      </c>
      <c r="I66" s="140">
        <v>820</v>
      </c>
      <c r="J66" s="115">
        <v>-36</v>
      </c>
      <c r="K66" s="116">
        <v>-4.3902439024390247</v>
      </c>
    </row>
    <row r="67" spans="1:11" ht="14.1" customHeight="1" x14ac:dyDescent="0.2">
      <c r="A67" s="306" t="s">
        <v>300</v>
      </c>
      <c r="B67" s="307" t="s">
        <v>301</v>
      </c>
      <c r="C67" s="308"/>
      <c r="D67" s="113">
        <v>0.55222042638343727</v>
      </c>
      <c r="E67" s="115">
        <v>287</v>
      </c>
      <c r="F67" s="114">
        <v>272</v>
      </c>
      <c r="G67" s="114">
        <v>266</v>
      </c>
      <c r="H67" s="114">
        <v>265</v>
      </c>
      <c r="I67" s="140">
        <v>267</v>
      </c>
      <c r="J67" s="115">
        <v>20</v>
      </c>
      <c r="K67" s="116">
        <v>7.4906367041198498</v>
      </c>
    </row>
    <row r="68" spans="1:11" ht="14.1" customHeight="1" x14ac:dyDescent="0.2">
      <c r="A68" s="306" t="s">
        <v>302</v>
      </c>
      <c r="B68" s="307" t="s">
        <v>303</v>
      </c>
      <c r="C68" s="308"/>
      <c r="D68" s="113">
        <v>0.66574309243438778</v>
      </c>
      <c r="E68" s="115">
        <v>346</v>
      </c>
      <c r="F68" s="114">
        <v>378</v>
      </c>
      <c r="G68" s="114">
        <v>387</v>
      </c>
      <c r="H68" s="114">
        <v>404</v>
      </c>
      <c r="I68" s="140">
        <v>400</v>
      </c>
      <c r="J68" s="115">
        <v>-54</v>
      </c>
      <c r="K68" s="116">
        <v>-13.5</v>
      </c>
    </row>
    <row r="69" spans="1:11" ht="14.1" customHeight="1" x14ac:dyDescent="0.2">
      <c r="A69" s="306">
        <v>83</v>
      </c>
      <c r="B69" s="307" t="s">
        <v>304</v>
      </c>
      <c r="C69" s="308"/>
      <c r="D69" s="113">
        <v>3.528823212499038</v>
      </c>
      <c r="E69" s="115">
        <v>1834</v>
      </c>
      <c r="F69" s="114">
        <v>1891</v>
      </c>
      <c r="G69" s="114">
        <v>1878</v>
      </c>
      <c r="H69" s="114">
        <v>1901</v>
      </c>
      <c r="I69" s="140">
        <v>1892</v>
      </c>
      <c r="J69" s="115">
        <v>-58</v>
      </c>
      <c r="K69" s="116">
        <v>-3.06553911205074</v>
      </c>
    </row>
    <row r="70" spans="1:11" ht="14.1" customHeight="1" x14ac:dyDescent="0.2">
      <c r="A70" s="306" t="s">
        <v>305</v>
      </c>
      <c r="B70" s="307" t="s">
        <v>306</v>
      </c>
      <c r="C70" s="308"/>
      <c r="D70" s="113">
        <v>1.6528130531824829</v>
      </c>
      <c r="E70" s="115">
        <v>859</v>
      </c>
      <c r="F70" s="114">
        <v>906</v>
      </c>
      <c r="G70" s="114">
        <v>895</v>
      </c>
      <c r="H70" s="114">
        <v>906</v>
      </c>
      <c r="I70" s="140">
        <v>900</v>
      </c>
      <c r="J70" s="115">
        <v>-41</v>
      </c>
      <c r="K70" s="116">
        <v>-4.5555555555555554</v>
      </c>
    </row>
    <row r="71" spans="1:11" ht="14.1" customHeight="1" x14ac:dyDescent="0.2">
      <c r="A71" s="306"/>
      <c r="B71" s="307" t="s">
        <v>307</v>
      </c>
      <c r="C71" s="308"/>
      <c r="D71" s="113">
        <v>0.79850688832448247</v>
      </c>
      <c r="E71" s="115">
        <v>415</v>
      </c>
      <c r="F71" s="114">
        <v>420</v>
      </c>
      <c r="G71" s="114">
        <v>404</v>
      </c>
      <c r="H71" s="114">
        <v>400</v>
      </c>
      <c r="I71" s="140">
        <v>411</v>
      </c>
      <c r="J71" s="115">
        <v>4</v>
      </c>
      <c r="K71" s="116">
        <v>0.97323600973236013</v>
      </c>
    </row>
    <row r="72" spans="1:11" ht="14.1" customHeight="1" x14ac:dyDescent="0.2">
      <c r="A72" s="306">
        <v>84</v>
      </c>
      <c r="B72" s="307" t="s">
        <v>308</v>
      </c>
      <c r="C72" s="308"/>
      <c r="D72" s="113">
        <v>2.2800738859385823</v>
      </c>
      <c r="E72" s="115">
        <v>1185</v>
      </c>
      <c r="F72" s="114">
        <v>1217</v>
      </c>
      <c r="G72" s="114">
        <v>1149</v>
      </c>
      <c r="H72" s="114">
        <v>1196</v>
      </c>
      <c r="I72" s="140">
        <v>1161</v>
      </c>
      <c r="J72" s="115">
        <v>24</v>
      </c>
      <c r="K72" s="116">
        <v>2.0671834625322996</v>
      </c>
    </row>
    <row r="73" spans="1:11" ht="14.1" customHeight="1" x14ac:dyDescent="0.2">
      <c r="A73" s="306" t="s">
        <v>309</v>
      </c>
      <c r="B73" s="307" t="s">
        <v>310</v>
      </c>
      <c r="C73" s="308"/>
      <c r="D73" s="113">
        <v>0.25590702686061728</v>
      </c>
      <c r="E73" s="115">
        <v>133</v>
      </c>
      <c r="F73" s="114">
        <v>126</v>
      </c>
      <c r="G73" s="114">
        <v>122</v>
      </c>
      <c r="H73" s="114">
        <v>118</v>
      </c>
      <c r="I73" s="140">
        <v>123</v>
      </c>
      <c r="J73" s="115">
        <v>10</v>
      </c>
      <c r="K73" s="116">
        <v>8.1300813008130088</v>
      </c>
    </row>
    <row r="74" spans="1:11" ht="14.1" customHeight="1" x14ac:dyDescent="0.2">
      <c r="A74" s="306" t="s">
        <v>311</v>
      </c>
      <c r="B74" s="307" t="s">
        <v>312</v>
      </c>
      <c r="C74" s="308"/>
      <c r="D74" s="113">
        <v>3.8482259678288312E-2</v>
      </c>
      <c r="E74" s="115">
        <v>20</v>
      </c>
      <c r="F74" s="114">
        <v>18</v>
      </c>
      <c r="G74" s="114">
        <v>19</v>
      </c>
      <c r="H74" s="114">
        <v>21</v>
      </c>
      <c r="I74" s="140">
        <v>20</v>
      </c>
      <c r="J74" s="115">
        <v>0</v>
      </c>
      <c r="K74" s="116">
        <v>0</v>
      </c>
    </row>
    <row r="75" spans="1:11" ht="14.1" customHeight="1" x14ac:dyDescent="0.2">
      <c r="A75" s="306" t="s">
        <v>313</v>
      </c>
      <c r="B75" s="307" t="s">
        <v>314</v>
      </c>
      <c r="C75" s="308"/>
      <c r="D75" s="113">
        <v>0.99861463865158162</v>
      </c>
      <c r="E75" s="115">
        <v>519</v>
      </c>
      <c r="F75" s="114">
        <v>530</v>
      </c>
      <c r="G75" s="114">
        <v>474</v>
      </c>
      <c r="H75" s="114">
        <v>542</v>
      </c>
      <c r="I75" s="140">
        <v>506</v>
      </c>
      <c r="J75" s="115">
        <v>13</v>
      </c>
      <c r="K75" s="116">
        <v>2.5691699604743081</v>
      </c>
    </row>
    <row r="76" spans="1:11" ht="14.1" customHeight="1" x14ac:dyDescent="0.2">
      <c r="A76" s="306">
        <v>91</v>
      </c>
      <c r="B76" s="307" t="s">
        <v>315</v>
      </c>
      <c r="C76" s="308"/>
      <c r="D76" s="113">
        <v>0.14623258677749557</v>
      </c>
      <c r="E76" s="115">
        <v>76</v>
      </c>
      <c r="F76" s="114">
        <v>79</v>
      </c>
      <c r="G76" s="114">
        <v>82</v>
      </c>
      <c r="H76" s="114">
        <v>86</v>
      </c>
      <c r="I76" s="140">
        <v>92</v>
      </c>
      <c r="J76" s="115">
        <v>-16</v>
      </c>
      <c r="K76" s="116">
        <v>-17.391304347826086</v>
      </c>
    </row>
    <row r="77" spans="1:11" ht="14.1" customHeight="1" x14ac:dyDescent="0.2">
      <c r="A77" s="306">
        <v>92</v>
      </c>
      <c r="B77" s="307" t="s">
        <v>316</v>
      </c>
      <c r="C77" s="308"/>
      <c r="D77" s="113">
        <v>0.17509428153621182</v>
      </c>
      <c r="E77" s="115">
        <v>91</v>
      </c>
      <c r="F77" s="114">
        <v>83</v>
      </c>
      <c r="G77" s="114">
        <v>90</v>
      </c>
      <c r="H77" s="114">
        <v>79</v>
      </c>
      <c r="I77" s="140">
        <v>80</v>
      </c>
      <c r="J77" s="115">
        <v>11</v>
      </c>
      <c r="K77" s="116">
        <v>13.75</v>
      </c>
    </row>
    <row r="78" spans="1:11" ht="14.1" customHeight="1" x14ac:dyDescent="0.2">
      <c r="A78" s="306">
        <v>93</v>
      </c>
      <c r="B78" s="307" t="s">
        <v>317</v>
      </c>
      <c r="C78" s="308"/>
      <c r="D78" s="113">
        <v>6.9268067420918955E-2</v>
      </c>
      <c r="E78" s="115">
        <v>36</v>
      </c>
      <c r="F78" s="114">
        <v>32</v>
      </c>
      <c r="G78" s="114">
        <v>32</v>
      </c>
      <c r="H78" s="114">
        <v>33</v>
      </c>
      <c r="I78" s="140">
        <v>30</v>
      </c>
      <c r="J78" s="115">
        <v>6</v>
      </c>
      <c r="K78" s="116">
        <v>20</v>
      </c>
    </row>
    <row r="79" spans="1:11" ht="14.1" customHeight="1" x14ac:dyDescent="0.2">
      <c r="A79" s="306">
        <v>94</v>
      </c>
      <c r="B79" s="307" t="s">
        <v>318</v>
      </c>
      <c r="C79" s="308"/>
      <c r="D79" s="113">
        <v>0.5579927653351805</v>
      </c>
      <c r="E79" s="115">
        <v>290</v>
      </c>
      <c r="F79" s="114">
        <v>298</v>
      </c>
      <c r="G79" s="114">
        <v>304</v>
      </c>
      <c r="H79" s="114">
        <v>303</v>
      </c>
      <c r="I79" s="140">
        <v>306</v>
      </c>
      <c r="J79" s="115">
        <v>-16</v>
      </c>
      <c r="K79" s="116">
        <v>-5.2287581699346406</v>
      </c>
    </row>
    <row r="80" spans="1:11" ht="14.1" customHeight="1" x14ac:dyDescent="0.2">
      <c r="A80" s="306" t="s">
        <v>319</v>
      </c>
      <c r="B80" s="307" t="s">
        <v>320</v>
      </c>
      <c r="C80" s="308"/>
      <c r="D80" s="113">
        <v>9.6205649195720781E-3</v>
      </c>
      <c r="E80" s="115">
        <v>5</v>
      </c>
      <c r="F80" s="114">
        <v>5</v>
      </c>
      <c r="G80" s="114">
        <v>5</v>
      </c>
      <c r="H80" s="114">
        <v>6</v>
      </c>
      <c r="I80" s="140">
        <v>5</v>
      </c>
      <c r="J80" s="115">
        <v>0</v>
      </c>
      <c r="K80" s="116">
        <v>0</v>
      </c>
    </row>
    <row r="81" spans="1:11" ht="14.1" customHeight="1" x14ac:dyDescent="0.2">
      <c r="A81" s="310" t="s">
        <v>321</v>
      </c>
      <c r="B81" s="311" t="s">
        <v>334</v>
      </c>
      <c r="C81" s="312"/>
      <c r="D81" s="125">
        <v>4.7487108443007777</v>
      </c>
      <c r="E81" s="143">
        <v>2468</v>
      </c>
      <c r="F81" s="144">
        <v>2580</v>
      </c>
      <c r="G81" s="144">
        <v>2584</v>
      </c>
      <c r="H81" s="144">
        <v>2606</v>
      </c>
      <c r="I81" s="145">
        <v>2557</v>
      </c>
      <c r="J81" s="143">
        <v>-89</v>
      </c>
      <c r="K81" s="146">
        <v>-3.4806413766132187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13607</v>
      </c>
      <c r="G12" s="536">
        <v>10592</v>
      </c>
      <c r="H12" s="536">
        <v>18604</v>
      </c>
      <c r="I12" s="536">
        <v>13077</v>
      </c>
      <c r="J12" s="537">
        <v>14317</v>
      </c>
      <c r="K12" s="538">
        <v>-710</v>
      </c>
      <c r="L12" s="349">
        <v>-4.9591394845288814</v>
      </c>
    </row>
    <row r="13" spans="1:17" s="110" customFormat="1" ht="15" customHeight="1" x14ac:dyDescent="0.2">
      <c r="A13" s="350" t="s">
        <v>345</v>
      </c>
      <c r="B13" s="351" t="s">
        <v>346</v>
      </c>
      <c r="C13" s="347"/>
      <c r="D13" s="347"/>
      <c r="E13" s="348"/>
      <c r="F13" s="536">
        <v>7875</v>
      </c>
      <c r="G13" s="536">
        <v>5579</v>
      </c>
      <c r="H13" s="536">
        <v>10334</v>
      </c>
      <c r="I13" s="536">
        <v>7113</v>
      </c>
      <c r="J13" s="537">
        <v>8088</v>
      </c>
      <c r="K13" s="538">
        <v>-213</v>
      </c>
      <c r="L13" s="349">
        <v>-2.6335311572700295</v>
      </c>
    </row>
    <row r="14" spans="1:17" s="110" customFormat="1" ht="22.5" customHeight="1" x14ac:dyDescent="0.2">
      <c r="A14" s="350"/>
      <c r="B14" s="351" t="s">
        <v>347</v>
      </c>
      <c r="C14" s="347"/>
      <c r="D14" s="347"/>
      <c r="E14" s="348"/>
      <c r="F14" s="536">
        <v>5732</v>
      </c>
      <c r="G14" s="536">
        <v>5013</v>
      </c>
      <c r="H14" s="536">
        <v>8270</v>
      </c>
      <c r="I14" s="536">
        <v>5964</v>
      </c>
      <c r="J14" s="537">
        <v>6229</v>
      </c>
      <c r="K14" s="538">
        <v>-497</v>
      </c>
      <c r="L14" s="349">
        <v>-7.9788087975598012</v>
      </c>
    </row>
    <row r="15" spans="1:17" s="110" customFormat="1" ht="15" customHeight="1" x14ac:dyDescent="0.2">
      <c r="A15" s="350" t="s">
        <v>348</v>
      </c>
      <c r="B15" s="351" t="s">
        <v>108</v>
      </c>
      <c r="C15" s="347"/>
      <c r="D15" s="347"/>
      <c r="E15" s="348"/>
      <c r="F15" s="536">
        <v>3143</v>
      </c>
      <c r="G15" s="536">
        <v>2843</v>
      </c>
      <c r="H15" s="536">
        <v>7587</v>
      </c>
      <c r="I15" s="536">
        <v>3490</v>
      </c>
      <c r="J15" s="537">
        <v>3165</v>
      </c>
      <c r="K15" s="538">
        <v>-22</v>
      </c>
      <c r="L15" s="349">
        <v>-0.69510268562401267</v>
      </c>
    </row>
    <row r="16" spans="1:17" s="110" customFormat="1" ht="15" customHeight="1" x14ac:dyDescent="0.2">
      <c r="A16" s="350"/>
      <c r="B16" s="351" t="s">
        <v>109</v>
      </c>
      <c r="C16" s="347"/>
      <c r="D16" s="347"/>
      <c r="E16" s="348"/>
      <c r="F16" s="536">
        <v>8905</v>
      </c>
      <c r="G16" s="536">
        <v>6720</v>
      </c>
      <c r="H16" s="536">
        <v>9478</v>
      </c>
      <c r="I16" s="536">
        <v>8321</v>
      </c>
      <c r="J16" s="537">
        <v>9365</v>
      </c>
      <c r="K16" s="538">
        <v>-460</v>
      </c>
      <c r="L16" s="349">
        <v>-4.9119060331019755</v>
      </c>
    </row>
    <row r="17" spans="1:12" s="110" customFormat="1" ht="15" customHeight="1" x14ac:dyDescent="0.2">
      <c r="A17" s="350"/>
      <c r="B17" s="351" t="s">
        <v>110</v>
      </c>
      <c r="C17" s="347"/>
      <c r="D17" s="347"/>
      <c r="E17" s="348"/>
      <c r="F17" s="536">
        <v>1373</v>
      </c>
      <c r="G17" s="536">
        <v>887</v>
      </c>
      <c r="H17" s="536">
        <v>1299</v>
      </c>
      <c r="I17" s="536">
        <v>1074</v>
      </c>
      <c r="J17" s="537">
        <v>1566</v>
      </c>
      <c r="K17" s="538">
        <v>-193</v>
      </c>
      <c r="L17" s="349">
        <v>-12.324393358876117</v>
      </c>
    </row>
    <row r="18" spans="1:12" s="110" customFormat="1" ht="15" customHeight="1" x14ac:dyDescent="0.2">
      <c r="A18" s="350"/>
      <c r="B18" s="351" t="s">
        <v>111</v>
      </c>
      <c r="C18" s="347"/>
      <c r="D18" s="347"/>
      <c r="E18" s="348"/>
      <c r="F18" s="536">
        <v>186</v>
      </c>
      <c r="G18" s="536">
        <v>142</v>
      </c>
      <c r="H18" s="536">
        <v>240</v>
      </c>
      <c r="I18" s="536">
        <v>192</v>
      </c>
      <c r="J18" s="537">
        <v>221</v>
      </c>
      <c r="K18" s="538">
        <v>-35</v>
      </c>
      <c r="L18" s="349">
        <v>-15.837104072398191</v>
      </c>
    </row>
    <row r="19" spans="1:12" s="110" customFormat="1" ht="15" customHeight="1" x14ac:dyDescent="0.2">
      <c r="A19" s="118" t="s">
        <v>113</v>
      </c>
      <c r="B19" s="119" t="s">
        <v>181</v>
      </c>
      <c r="C19" s="347"/>
      <c r="D19" s="347"/>
      <c r="E19" s="348"/>
      <c r="F19" s="536">
        <v>9154</v>
      </c>
      <c r="G19" s="536">
        <v>6723</v>
      </c>
      <c r="H19" s="536">
        <v>13512</v>
      </c>
      <c r="I19" s="536">
        <v>8548</v>
      </c>
      <c r="J19" s="537">
        <v>9844</v>
      </c>
      <c r="K19" s="538">
        <v>-690</v>
      </c>
      <c r="L19" s="349">
        <v>-7.009345794392523</v>
      </c>
    </row>
    <row r="20" spans="1:12" s="110" customFormat="1" ht="15" customHeight="1" x14ac:dyDescent="0.2">
      <c r="A20" s="118"/>
      <c r="B20" s="119" t="s">
        <v>182</v>
      </c>
      <c r="C20" s="347"/>
      <c r="D20" s="347"/>
      <c r="E20" s="348"/>
      <c r="F20" s="536">
        <v>4453</v>
      </c>
      <c r="G20" s="536">
        <v>3869</v>
      </c>
      <c r="H20" s="536">
        <v>5092</v>
      </c>
      <c r="I20" s="536">
        <v>4529</v>
      </c>
      <c r="J20" s="537">
        <v>4473</v>
      </c>
      <c r="K20" s="538">
        <v>-20</v>
      </c>
      <c r="L20" s="349">
        <v>-0.44712720769058795</v>
      </c>
    </row>
    <row r="21" spans="1:12" s="110" customFormat="1" ht="15" customHeight="1" x14ac:dyDescent="0.2">
      <c r="A21" s="118" t="s">
        <v>113</v>
      </c>
      <c r="B21" s="119" t="s">
        <v>116</v>
      </c>
      <c r="C21" s="347"/>
      <c r="D21" s="347"/>
      <c r="E21" s="348"/>
      <c r="F21" s="536">
        <v>10176</v>
      </c>
      <c r="G21" s="536">
        <v>7841</v>
      </c>
      <c r="H21" s="536">
        <v>14450</v>
      </c>
      <c r="I21" s="536">
        <v>9477</v>
      </c>
      <c r="J21" s="537">
        <v>10772</v>
      </c>
      <c r="K21" s="538">
        <v>-596</v>
      </c>
      <c r="L21" s="349">
        <v>-5.5328629780913481</v>
      </c>
    </row>
    <row r="22" spans="1:12" s="110" customFormat="1" ht="15" customHeight="1" x14ac:dyDescent="0.2">
      <c r="A22" s="118"/>
      <c r="B22" s="119" t="s">
        <v>117</v>
      </c>
      <c r="C22" s="347"/>
      <c r="D22" s="347"/>
      <c r="E22" s="348"/>
      <c r="F22" s="536">
        <v>3425</v>
      </c>
      <c r="G22" s="536">
        <v>2747</v>
      </c>
      <c r="H22" s="536">
        <v>4142</v>
      </c>
      <c r="I22" s="536">
        <v>3592</v>
      </c>
      <c r="J22" s="537">
        <v>3537</v>
      </c>
      <c r="K22" s="538">
        <v>-112</v>
      </c>
      <c r="L22" s="349">
        <v>-3.166525303929884</v>
      </c>
    </row>
    <row r="23" spans="1:12" s="110" customFormat="1" ht="15" customHeight="1" x14ac:dyDescent="0.2">
      <c r="A23" s="352" t="s">
        <v>348</v>
      </c>
      <c r="B23" s="353" t="s">
        <v>193</v>
      </c>
      <c r="C23" s="354"/>
      <c r="D23" s="354"/>
      <c r="E23" s="355"/>
      <c r="F23" s="539">
        <v>305</v>
      </c>
      <c r="G23" s="539">
        <v>599</v>
      </c>
      <c r="H23" s="539">
        <v>3898</v>
      </c>
      <c r="I23" s="539">
        <v>247</v>
      </c>
      <c r="J23" s="540">
        <v>346</v>
      </c>
      <c r="K23" s="541">
        <v>-41</v>
      </c>
      <c r="L23" s="356">
        <v>-11.84971098265896</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36.4</v>
      </c>
      <c r="G25" s="542">
        <v>40</v>
      </c>
      <c r="H25" s="542">
        <v>39.700000000000003</v>
      </c>
      <c r="I25" s="542">
        <v>40.200000000000003</v>
      </c>
      <c r="J25" s="542">
        <v>35.4</v>
      </c>
      <c r="K25" s="543" t="s">
        <v>350</v>
      </c>
      <c r="L25" s="364">
        <v>1</v>
      </c>
    </row>
    <row r="26" spans="1:12" s="110" customFormat="1" ht="15" customHeight="1" x14ac:dyDescent="0.2">
      <c r="A26" s="365" t="s">
        <v>105</v>
      </c>
      <c r="B26" s="366" t="s">
        <v>346</v>
      </c>
      <c r="C26" s="362"/>
      <c r="D26" s="362"/>
      <c r="E26" s="363"/>
      <c r="F26" s="542">
        <v>35</v>
      </c>
      <c r="G26" s="542">
        <v>37.700000000000003</v>
      </c>
      <c r="H26" s="542">
        <v>37.299999999999997</v>
      </c>
      <c r="I26" s="542">
        <v>39.1</v>
      </c>
      <c r="J26" s="544">
        <v>34.700000000000003</v>
      </c>
      <c r="K26" s="543" t="s">
        <v>350</v>
      </c>
      <c r="L26" s="364">
        <v>0.29999999999999716</v>
      </c>
    </row>
    <row r="27" spans="1:12" s="110" customFormat="1" ht="15" customHeight="1" x14ac:dyDescent="0.2">
      <c r="A27" s="365"/>
      <c r="B27" s="366" t="s">
        <v>347</v>
      </c>
      <c r="C27" s="362"/>
      <c r="D27" s="362"/>
      <c r="E27" s="363"/>
      <c r="F27" s="542">
        <v>38.200000000000003</v>
      </c>
      <c r="G27" s="542">
        <v>42.4</v>
      </c>
      <c r="H27" s="542">
        <v>42.6</v>
      </c>
      <c r="I27" s="542">
        <v>41.5</v>
      </c>
      <c r="J27" s="542">
        <v>36.299999999999997</v>
      </c>
      <c r="K27" s="543" t="s">
        <v>350</v>
      </c>
      <c r="L27" s="364">
        <v>1.9000000000000057</v>
      </c>
    </row>
    <row r="28" spans="1:12" s="110" customFormat="1" ht="15" customHeight="1" x14ac:dyDescent="0.2">
      <c r="A28" s="365" t="s">
        <v>113</v>
      </c>
      <c r="B28" s="366" t="s">
        <v>108</v>
      </c>
      <c r="C28" s="362"/>
      <c r="D28" s="362"/>
      <c r="E28" s="363"/>
      <c r="F28" s="542">
        <v>45.7</v>
      </c>
      <c r="G28" s="542">
        <v>48.7</v>
      </c>
      <c r="H28" s="542">
        <v>48.2</v>
      </c>
      <c r="I28" s="542">
        <v>50.6</v>
      </c>
      <c r="J28" s="542">
        <v>45</v>
      </c>
      <c r="K28" s="543" t="s">
        <v>350</v>
      </c>
      <c r="L28" s="364">
        <v>0.70000000000000284</v>
      </c>
    </row>
    <row r="29" spans="1:12" s="110" customFormat="1" ht="11.25" x14ac:dyDescent="0.2">
      <c r="A29" s="365"/>
      <c r="B29" s="366" t="s">
        <v>109</v>
      </c>
      <c r="C29" s="362"/>
      <c r="D29" s="362"/>
      <c r="E29" s="363"/>
      <c r="F29" s="542">
        <v>34.700000000000003</v>
      </c>
      <c r="G29" s="542">
        <v>38.5</v>
      </c>
      <c r="H29" s="542">
        <v>37.700000000000003</v>
      </c>
      <c r="I29" s="542">
        <v>37.299999999999997</v>
      </c>
      <c r="J29" s="544">
        <v>34.4</v>
      </c>
      <c r="K29" s="543" t="s">
        <v>350</v>
      </c>
      <c r="L29" s="364">
        <v>0.30000000000000426</v>
      </c>
    </row>
    <row r="30" spans="1:12" s="110" customFormat="1" ht="15" customHeight="1" x14ac:dyDescent="0.2">
      <c r="A30" s="365"/>
      <c r="B30" s="366" t="s">
        <v>110</v>
      </c>
      <c r="C30" s="362"/>
      <c r="D30" s="362"/>
      <c r="E30" s="363"/>
      <c r="F30" s="542">
        <v>28.3</v>
      </c>
      <c r="G30" s="542">
        <v>29.6</v>
      </c>
      <c r="H30" s="542">
        <v>30.7</v>
      </c>
      <c r="I30" s="542">
        <v>32.5</v>
      </c>
      <c r="J30" s="542">
        <v>25.3</v>
      </c>
      <c r="K30" s="543" t="s">
        <v>350</v>
      </c>
      <c r="L30" s="364">
        <v>3</v>
      </c>
    </row>
    <row r="31" spans="1:12" s="110" customFormat="1" ht="15" customHeight="1" x14ac:dyDescent="0.2">
      <c r="A31" s="365"/>
      <c r="B31" s="366" t="s">
        <v>111</v>
      </c>
      <c r="C31" s="362"/>
      <c r="D31" s="362"/>
      <c r="E31" s="363"/>
      <c r="F31" s="542">
        <v>37.6</v>
      </c>
      <c r="G31" s="542">
        <v>32.4</v>
      </c>
      <c r="H31" s="542">
        <v>36.200000000000003</v>
      </c>
      <c r="I31" s="542">
        <v>31.9</v>
      </c>
      <c r="J31" s="542">
        <v>30.8</v>
      </c>
      <c r="K31" s="543" t="s">
        <v>350</v>
      </c>
      <c r="L31" s="364">
        <v>6.8000000000000007</v>
      </c>
    </row>
    <row r="32" spans="1:12" s="110" customFormat="1" ht="15" customHeight="1" x14ac:dyDescent="0.2">
      <c r="A32" s="367" t="s">
        <v>113</v>
      </c>
      <c r="B32" s="368" t="s">
        <v>181</v>
      </c>
      <c r="C32" s="362"/>
      <c r="D32" s="362"/>
      <c r="E32" s="363"/>
      <c r="F32" s="542">
        <v>33.4</v>
      </c>
      <c r="G32" s="542">
        <v>36.5</v>
      </c>
      <c r="H32" s="542">
        <v>36.9</v>
      </c>
      <c r="I32" s="542">
        <v>39.1</v>
      </c>
      <c r="J32" s="544">
        <v>34</v>
      </c>
      <c r="K32" s="543" t="s">
        <v>350</v>
      </c>
      <c r="L32" s="364">
        <v>-0.60000000000000142</v>
      </c>
    </row>
    <row r="33" spans="1:12" s="110" customFormat="1" ht="15" customHeight="1" x14ac:dyDescent="0.2">
      <c r="A33" s="367"/>
      <c r="B33" s="368" t="s">
        <v>182</v>
      </c>
      <c r="C33" s="362"/>
      <c r="D33" s="362"/>
      <c r="E33" s="363"/>
      <c r="F33" s="542">
        <v>42.3</v>
      </c>
      <c r="G33" s="542">
        <v>45.3</v>
      </c>
      <c r="H33" s="542">
        <v>44.8</v>
      </c>
      <c r="I33" s="542">
        <v>42.1</v>
      </c>
      <c r="J33" s="542">
        <v>38.4</v>
      </c>
      <c r="K33" s="543" t="s">
        <v>350</v>
      </c>
      <c r="L33" s="364">
        <v>3.8999999999999986</v>
      </c>
    </row>
    <row r="34" spans="1:12" s="369" customFormat="1" ht="15" customHeight="1" x14ac:dyDescent="0.2">
      <c r="A34" s="367" t="s">
        <v>113</v>
      </c>
      <c r="B34" s="368" t="s">
        <v>116</v>
      </c>
      <c r="C34" s="362"/>
      <c r="D34" s="362"/>
      <c r="E34" s="363"/>
      <c r="F34" s="542">
        <v>33.200000000000003</v>
      </c>
      <c r="G34" s="542">
        <v>37.1</v>
      </c>
      <c r="H34" s="542">
        <v>37</v>
      </c>
      <c r="I34" s="542">
        <v>37.799999999999997</v>
      </c>
      <c r="J34" s="542">
        <v>32.200000000000003</v>
      </c>
      <c r="K34" s="543" t="s">
        <v>350</v>
      </c>
      <c r="L34" s="364">
        <v>1</v>
      </c>
    </row>
    <row r="35" spans="1:12" s="369" customFormat="1" ht="11.25" x14ac:dyDescent="0.2">
      <c r="A35" s="370"/>
      <c r="B35" s="371" t="s">
        <v>117</v>
      </c>
      <c r="C35" s="372"/>
      <c r="D35" s="372"/>
      <c r="E35" s="373"/>
      <c r="F35" s="545">
        <v>45.6</v>
      </c>
      <c r="G35" s="545">
        <v>47.8</v>
      </c>
      <c r="H35" s="545">
        <v>47.3</v>
      </c>
      <c r="I35" s="545">
        <v>46.5</v>
      </c>
      <c r="J35" s="546">
        <v>45.2</v>
      </c>
      <c r="K35" s="547" t="s">
        <v>350</v>
      </c>
      <c r="L35" s="374">
        <v>0.39999999999999858</v>
      </c>
    </row>
    <row r="36" spans="1:12" s="369" customFormat="1" ht="15.95" customHeight="1" x14ac:dyDescent="0.2">
      <c r="A36" s="375" t="s">
        <v>351</v>
      </c>
      <c r="B36" s="376"/>
      <c r="C36" s="377"/>
      <c r="D36" s="376"/>
      <c r="E36" s="378"/>
      <c r="F36" s="548">
        <v>13159</v>
      </c>
      <c r="G36" s="548">
        <v>9872</v>
      </c>
      <c r="H36" s="548">
        <v>14079</v>
      </c>
      <c r="I36" s="548">
        <v>12721</v>
      </c>
      <c r="J36" s="548">
        <v>13825</v>
      </c>
      <c r="K36" s="549">
        <v>-666</v>
      </c>
      <c r="L36" s="380">
        <v>-4.8173598553345389</v>
      </c>
    </row>
    <row r="37" spans="1:12" s="369" customFormat="1" ht="15.95" customHeight="1" x14ac:dyDescent="0.2">
      <c r="A37" s="381"/>
      <c r="B37" s="382" t="s">
        <v>113</v>
      </c>
      <c r="C37" s="382" t="s">
        <v>352</v>
      </c>
      <c r="D37" s="382"/>
      <c r="E37" s="383"/>
      <c r="F37" s="548">
        <v>4788</v>
      </c>
      <c r="G37" s="548">
        <v>3944</v>
      </c>
      <c r="H37" s="548">
        <v>5584</v>
      </c>
      <c r="I37" s="548">
        <v>5113</v>
      </c>
      <c r="J37" s="548">
        <v>4897</v>
      </c>
      <c r="K37" s="549">
        <v>-109</v>
      </c>
      <c r="L37" s="380">
        <v>-2.225852562793547</v>
      </c>
    </row>
    <row r="38" spans="1:12" s="369" customFormat="1" ht="15.95" customHeight="1" x14ac:dyDescent="0.2">
      <c r="A38" s="381"/>
      <c r="B38" s="384" t="s">
        <v>105</v>
      </c>
      <c r="C38" s="384" t="s">
        <v>106</v>
      </c>
      <c r="D38" s="385"/>
      <c r="E38" s="383"/>
      <c r="F38" s="548">
        <v>7627</v>
      </c>
      <c r="G38" s="548">
        <v>5243</v>
      </c>
      <c r="H38" s="548">
        <v>7794</v>
      </c>
      <c r="I38" s="548">
        <v>6943</v>
      </c>
      <c r="J38" s="550">
        <v>7826</v>
      </c>
      <c r="K38" s="549">
        <v>-199</v>
      </c>
      <c r="L38" s="380">
        <v>-2.5428060311781242</v>
      </c>
    </row>
    <row r="39" spans="1:12" s="369" customFormat="1" ht="15.95" customHeight="1" x14ac:dyDescent="0.2">
      <c r="A39" s="381"/>
      <c r="B39" s="385"/>
      <c r="C39" s="382" t="s">
        <v>353</v>
      </c>
      <c r="D39" s="385"/>
      <c r="E39" s="383"/>
      <c r="F39" s="548">
        <v>2673</v>
      </c>
      <c r="G39" s="548">
        <v>1979</v>
      </c>
      <c r="H39" s="548">
        <v>2909</v>
      </c>
      <c r="I39" s="548">
        <v>2715</v>
      </c>
      <c r="J39" s="548">
        <v>2719</v>
      </c>
      <c r="K39" s="549">
        <v>-46</v>
      </c>
      <c r="L39" s="380">
        <v>-1.6917984553144538</v>
      </c>
    </row>
    <row r="40" spans="1:12" s="369" customFormat="1" ht="15.95" customHeight="1" x14ac:dyDescent="0.2">
      <c r="A40" s="381"/>
      <c r="B40" s="384"/>
      <c r="C40" s="384" t="s">
        <v>107</v>
      </c>
      <c r="D40" s="385"/>
      <c r="E40" s="383"/>
      <c r="F40" s="548">
        <v>5532</v>
      </c>
      <c r="G40" s="548">
        <v>4629</v>
      </c>
      <c r="H40" s="548">
        <v>6285</v>
      </c>
      <c r="I40" s="548">
        <v>5778</v>
      </c>
      <c r="J40" s="548">
        <v>5999</v>
      </c>
      <c r="K40" s="549">
        <v>-467</v>
      </c>
      <c r="L40" s="380">
        <v>-7.7846307717952996</v>
      </c>
    </row>
    <row r="41" spans="1:12" s="369" customFormat="1" ht="24" customHeight="1" x14ac:dyDescent="0.2">
      <c r="A41" s="381"/>
      <c r="B41" s="385"/>
      <c r="C41" s="382" t="s">
        <v>353</v>
      </c>
      <c r="D41" s="385"/>
      <c r="E41" s="383"/>
      <c r="F41" s="548">
        <v>2115</v>
      </c>
      <c r="G41" s="548">
        <v>1965</v>
      </c>
      <c r="H41" s="548">
        <v>2675</v>
      </c>
      <c r="I41" s="548">
        <v>2398</v>
      </c>
      <c r="J41" s="550">
        <v>2178</v>
      </c>
      <c r="K41" s="549">
        <v>-63</v>
      </c>
      <c r="L41" s="380">
        <v>-2.8925619834710745</v>
      </c>
    </row>
    <row r="42" spans="1:12" s="110" customFormat="1" ht="15" customHeight="1" x14ac:dyDescent="0.2">
      <c r="A42" s="381"/>
      <c r="B42" s="384" t="s">
        <v>113</v>
      </c>
      <c r="C42" s="384" t="s">
        <v>354</v>
      </c>
      <c r="D42" s="385"/>
      <c r="E42" s="383"/>
      <c r="F42" s="548">
        <v>2778</v>
      </c>
      <c r="G42" s="548">
        <v>2237</v>
      </c>
      <c r="H42" s="548">
        <v>3572</v>
      </c>
      <c r="I42" s="548">
        <v>3203</v>
      </c>
      <c r="J42" s="548">
        <v>2763</v>
      </c>
      <c r="K42" s="549">
        <v>15</v>
      </c>
      <c r="L42" s="380">
        <v>0.54288816503800219</v>
      </c>
    </row>
    <row r="43" spans="1:12" s="110" customFormat="1" ht="15" customHeight="1" x14ac:dyDescent="0.2">
      <c r="A43" s="381"/>
      <c r="B43" s="385"/>
      <c r="C43" s="382" t="s">
        <v>353</v>
      </c>
      <c r="D43" s="385"/>
      <c r="E43" s="383"/>
      <c r="F43" s="548">
        <v>1269</v>
      </c>
      <c r="G43" s="548">
        <v>1090</v>
      </c>
      <c r="H43" s="548">
        <v>1721</v>
      </c>
      <c r="I43" s="548">
        <v>1622</v>
      </c>
      <c r="J43" s="548">
        <v>1243</v>
      </c>
      <c r="K43" s="549">
        <v>26</v>
      </c>
      <c r="L43" s="380">
        <v>2.091713596138375</v>
      </c>
    </row>
    <row r="44" spans="1:12" s="110" customFormat="1" ht="15" customHeight="1" x14ac:dyDescent="0.2">
      <c r="A44" s="381"/>
      <c r="B44" s="384"/>
      <c r="C44" s="366" t="s">
        <v>109</v>
      </c>
      <c r="D44" s="385"/>
      <c r="E44" s="383"/>
      <c r="F44" s="548">
        <v>8822</v>
      </c>
      <c r="G44" s="548">
        <v>6608</v>
      </c>
      <c r="H44" s="548">
        <v>8971</v>
      </c>
      <c r="I44" s="548">
        <v>8253</v>
      </c>
      <c r="J44" s="550">
        <v>9275</v>
      </c>
      <c r="K44" s="549">
        <v>-453</v>
      </c>
      <c r="L44" s="380">
        <v>-4.8840970350404316</v>
      </c>
    </row>
    <row r="45" spans="1:12" s="110" customFormat="1" ht="15" customHeight="1" x14ac:dyDescent="0.2">
      <c r="A45" s="381"/>
      <c r="B45" s="385"/>
      <c r="C45" s="382" t="s">
        <v>353</v>
      </c>
      <c r="D45" s="385"/>
      <c r="E45" s="383"/>
      <c r="F45" s="548">
        <v>3061</v>
      </c>
      <c r="G45" s="548">
        <v>2546</v>
      </c>
      <c r="H45" s="548">
        <v>3378</v>
      </c>
      <c r="I45" s="548">
        <v>3081</v>
      </c>
      <c r="J45" s="548">
        <v>3190</v>
      </c>
      <c r="K45" s="549">
        <v>-129</v>
      </c>
      <c r="L45" s="380">
        <v>-4.0438871473354228</v>
      </c>
    </row>
    <row r="46" spans="1:12" s="110" customFormat="1" ht="15" customHeight="1" x14ac:dyDescent="0.2">
      <c r="A46" s="381"/>
      <c r="B46" s="384"/>
      <c r="C46" s="366" t="s">
        <v>110</v>
      </c>
      <c r="D46" s="385"/>
      <c r="E46" s="383"/>
      <c r="F46" s="548">
        <v>1373</v>
      </c>
      <c r="G46" s="548">
        <v>885</v>
      </c>
      <c r="H46" s="548">
        <v>1296</v>
      </c>
      <c r="I46" s="548">
        <v>1074</v>
      </c>
      <c r="J46" s="548">
        <v>1566</v>
      </c>
      <c r="K46" s="549">
        <v>-193</v>
      </c>
      <c r="L46" s="380">
        <v>-12.324393358876117</v>
      </c>
    </row>
    <row r="47" spans="1:12" s="110" customFormat="1" ht="15" customHeight="1" x14ac:dyDescent="0.2">
      <c r="A47" s="381"/>
      <c r="B47" s="385"/>
      <c r="C47" s="382" t="s">
        <v>353</v>
      </c>
      <c r="D47" s="385"/>
      <c r="E47" s="383"/>
      <c r="F47" s="548">
        <v>388</v>
      </c>
      <c r="G47" s="548">
        <v>262</v>
      </c>
      <c r="H47" s="548">
        <v>398</v>
      </c>
      <c r="I47" s="548">
        <v>349</v>
      </c>
      <c r="J47" s="550">
        <v>396</v>
      </c>
      <c r="K47" s="549">
        <v>-8</v>
      </c>
      <c r="L47" s="380">
        <v>-2.0202020202020203</v>
      </c>
    </row>
    <row r="48" spans="1:12" s="110" customFormat="1" ht="15" customHeight="1" x14ac:dyDescent="0.2">
      <c r="A48" s="381"/>
      <c r="B48" s="385"/>
      <c r="C48" s="366" t="s">
        <v>111</v>
      </c>
      <c r="D48" s="386"/>
      <c r="E48" s="387"/>
      <c r="F48" s="548">
        <v>186</v>
      </c>
      <c r="G48" s="548">
        <v>142</v>
      </c>
      <c r="H48" s="548">
        <v>240</v>
      </c>
      <c r="I48" s="548">
        <v>191</v>
      </c>
      <c r="J48" s="548">
        <v>221</v>
      </c>
      <c r="K48" s="549">
        <v>-35</v>
      </c>
      <c r="L48" s="380">
        <v>-15.837104072398191</v>
      </c>
    </row>
    <row r="49" spans="1:12" s="110" customFormat="1" ht="15" customHeight="1" x14ac:dyDescent="0.2">
      <c r="A49" s="381"/>
      <c r="B49" s="385"/>
      <c r="C49" s="382" t="s">
        <v>353</v>
      </c>
      <c r="D49" s="385"/>
      <c r="E49" s="383"/>
      <c r="F49" s="548">
        <v>70</v>
      </c>
      <c r="G49" s="548">
        <v>46</v>
      </c>
      <c r="H49" s="548">
        <v>87</v>
      </c>
      <c r="I49" s="548">
        <v>61</v>
      </c>
      <c r="J49" s="548">
        <v>68</v>
      </c>
      <c r="K49" s="549">
        <v>2</v>
      </c>
      <c r="L49" s="380">
        <v>2.9411764705882355</v>
      </c>
    </row>
    <row r="50" spans="1:12" s="110" customFormat="1" ht="15" customHeight="1" x14ac:dyDescent="0.2">
      <c r="A50" s="381"/>
      <c r="B50" s="384" t="s">
        <v>113</v>
      </c>
      <c r="C50" s="382" t="s">
        <v>181</v>
      </c>
      <c r="D50" s="385"/>
      <c r="E50" s="383"/>
      <c r="F50" s="548">
        <v>8731</v>
      </c>
      <c r="G50" s="548">
        <v>6042</v>
      </c>
      <c r="H50" s="548">
        <v>9122</v>
      </c>
      <c r="I50" s="548">
        <v>8211</v>
      </c>
      <c r="J50" s="550">
        <v>9380</v>
      </c>
      <c r="K50" s="549">
        <v>-649</v>
      </c>
      <c r="L50" s="380">
        <v>-6.9189765458422174</v>
      </c>
    </row>
    <row r="51" spans="1:12" s="110" customFormat="1" ht="15" customHeight="1" x14ac:dyDescent="0.2">
      <c r="A51" s="381"/>
      <c r="B51" s="385"/>
      <c r="C51" s="382" t="s">
        <v>353</v>
      </c>
      <c r="D51" s="385"/>
      <c r="E51" s="383"/>
      <c r="F51" s="548">
        <v>2914</v>
      </c>
      <c r="G51" s="548">
        <v>2208</v>
      </c>
      <c r="H51" s="548">
        <v>3362</v>
      </c>
      <c r="I51" s="548">
        <v>3214</v>
      </c>
      <c r="J51" s="548">
        <v>3191</v>
      </c>
      <c r="K51" s="549">
        <v>-277</v>
      </c>
      <c r="L51" s="380">
        <v>-8.6806643685365081</v>
      </c>
    </row>
    <row r="52" spans="1:12" s="110" customFormat="1" ht="15" customHeight="1" x14ac:dyDescent="0.2">
      <c r="A52" s="381"/>
      <c r="B52" s="384"/>
      <c r="C52" s="382" t="s">
        <v>182</v>
      </c>
      <c r="D52" s="385"/>
      <c r="E52" s="383"/>
      <c r="F52" s="548">
        <v>4428</v>
      </c>
      <c r="G52" s="548">
        <v>3830</v>
      </c>
      <c r="H52" s="548">
        <v>4957</v>
      </c>
      <c r="I52" s="548">
        <v>4510</v>
      </c>
      <c r="J52" s="548">
        <v>4445</v>
      </c>
      <c r="K52" s="549">
        <v>-17</v>
      </c>
      <c r="L52" s="380">
        <v>-0.38245219347581555</v>
      </c>
    </row>
    <row r="53" spans="1:12" s="269" customFormat="1" ht="11.25" customHeight="1" x14ac:dyDescent="0.2">
      <c r="A53" s="381"/>
      <c r="B53" s="385"/>
      <c r="C53" s="382" t="s">
        <v>353</v>
      </c>
      <c r="D53" s="385"/>
      <c r="E53" s="383"/>
      <c r="F53" s="548">
        <v>1874</v>
      </c>
      <c r="G53" s="548">
        <v>1736</v>
      </c>
      <c r="H53" s="548">
        <v>2222</v>
      </c>
      <c r="I53" s="548">
        <v>1899</v>
      </c>
      <c r="J53" s="550">
        <v>1706</v>
      </c>
      <c r="K53" s="549">
        <v>168</v>
      </c>
      <c r="L53" s="380">
        <v>9.847596717467761</v>
      </c>
    </row>
    <row r="54" spans="1:12" s="151" customFormat="1" ht="12.75" customHeight="1" x14ac:dyDescent="0.2">
      <c r="A54" s="381"/>
      <c r="B54" s="384" t="s">
        <v>113</v>
      </c>
      <c r="C54" s="384" t="s">
        <v>116</v>
      </c>
      <c r="D54" s="385"/>
      <c r="E54" s="383"/>
      <c r="F54" s="548">
        <v>9814</v>
      </c>
      <c r="G54" s="548">
        <v>7228</v>
      </c>
      <c r="H54" s="548">
        <v>10413</v>
      </c>
      <c r="I54" s="548">
        <v>9172</v>
      </c>
      <c r="J54" s="548">
        <v>10372</v>
      </c>
      <c r="K54" s="549">
        <v>-558</v>
      </c>
      <c r="L54" s="380">
        <v>-5.3798688777477821</v>
      </c>
    </row>
    <row r="55" spans="1:12" ht="11.25" x14ac:dyDescent="0.2">
      <c r="A55" s="381"/>
      <c r="B55" s="385"/>
      <c r="C55" s="382" t="s">
        <v>353</v>
      </c>
      <c r="D55" s="385"/>
      <c r="E55" s="383"/>
      <c r="F55" s="548">
        <v>3262</v>
      </c>
      <c r="G55" s="548">
        <v>2681</v>
      </c>
      <c r="H55" s="548">
        <v>3852</v>
      </c>
      <c r="I55" s="548">
        <v>3467</v>
      </c>
      <c r="J55" s="548">
        <v>3337</v>
      </c>
      <c r="K55" s="549">
        <v>-75</v>
      </c>
      <c r="L55" s="380">
        <v>-2.2475277195085406</v>
      </c>
    </row>
    <row r="56" spans="1:12" ht="14.25" customHeight="1" x14ac:dyDescent="0.2">
      <c r="A56" s="381"/>
      <c r="B56" s="385"/>
      <c r="C56" s="384" t="s">
        <v>117</v>
      </c>
      <c r="D56" s="385"/>
      <c r="E56" s="383"/>
      <c r="F56" s="548">
        <v>3339</v>
      </c>
      <c r="G56" s="548">
        <v>2640</v>
      </c>
      <c r="H56" s="548">
        <v>3656</v>
      </c>
      <c r="I56" s="548">
        <v>3541</v>
      </c>
      <c r="J56" s="548">
        <v>3446</v>
      </c>
      <c r="K56" s="549">
        <v>-107</v>
      </c>
      <c r="L56" s="380">
        <v>-3.1050493325594895</v>
      </c>
    </row>
    <row r="57" spans="1:12" ht="18.75" customHeight="1" x14ac:dyDescent="0.2">
      <c r="A57" s="388"/>
      <c r="B57" s="389"/>
      <c r="C57" s="390" t="s">
        <v>353</v>
      </c>
      <c r="D57" s="389"/>
      <c r="E57" s="391"/>
      <c r="F57" s="551">
        <v>1524</v>
      </c>
      <c r="G57" s="552">
        <v>1262</v>
      </c>
      <c r="H57" s="552">
        <v>1731</v>
      </c>
      <c r="I57" s="552">
        <v>1645</v>
      </c>
      <c r="J57" s="552">
        <v>1559</v>
      </c>
      <c r="K57" s="553">
        <f t="shared" ref="K57" si="0">IF(OR(F57=".",J57=".")=TRUE,".",IF(OR(F57="*",J57="*")=TRUE,"*",IF(AND(F57="-",J57="-")=TRUE,"-",IF(AND(ISNUMBER(J57),ISNUMBER(F57))=TRUE,IF(F57-J57=0,0,F57-J57),IF(ISNUMBER(F57)=TRUE,F57,-J57)))))</f>
        <v>-35</v>
      </c>
      <c r="L57" s="392">
        <f t="shared" ref="L57" si="1">IF(K57 =".",".",IF(K57 ="*","*",IF(K57="-","-",IF(K57=0,0,IF(OR(J57="-",J57=".",F57="-",F57=".")=TRUE,"X",IF(J57=0,"0,0",IF(ABS(K57*100/J57)&gt;250,".X",(K57*100/J57))))))))</f>
        <v>-2.2450288646568315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13607</v>
      </c>
      <c r="E11" s="114">
        <v>10592</v>
      </c>
      <c r="F11" s="114">
        <v>18604</v>
      </c>
      <c r="G11" s="114">
        <v>13077</v>
      </c>
      <c r="H11" s="140">
        <v>14317</v>
      </c>
      <c r="I11" s="115">
        <v>-710</v>
      </c>
      <c r="J11" s="116">
        <v>-4.9591394845288814</v>
      </c>
    </row>
    <row r="12" spans="1:15" s="110" customFormat="1" ht="24.95" customHeight="1" x14ac:dyDescent="0.2">
      <c r="A12" s="193" t="s">
        <v>132</v>
      </c>
      <c r="B12" s="194" t="s">
        <v>133</v>
      </c>
      <c r="C12" s="113">
        <v>4.1816711986477548</v>
      </c>
      <c r="D12" s="115">
        <v>569</v>
      </c>
      <c r="E12" s="114">
        <v>407</v>
      </c>
      <c r="F12" s="114">
        <v>751</v>
      </c>
      <c r="G12" s="114">
        <v>559</v>
      </c>
      <c r="H12" s="140">
        <v>566</v>
      </c>
      <c r="I12" s="115">
        <v>3</v>
      </c>
      <c r="J12" s="116">
        <v>0.53003533568904593</v>
      </c>
    </row>
    <row r="13" spans="1:15" s="110" customFormat="1" ht="24.95" customHeight="1" x14ac:dyDescent="0.2">
      <c r="A13" s="193" t="s">
        <v>134</v>
      </c>
      <c r="B13" s="199" t="s">
        <v>214</v>
      </c>
      <c r="C13" s="113">
        <v>1.4404350701844639</v>
      </c>
      <c r="D13" s="115">
        <v>196</v>
      </c>
      <c r="E13" s="114">
        <v>541</v>
      </c>
      <c r="F13" s="114">
        <v>635</v>
      </c>
      <c r="G13" s="114">
        <v>165</v>
      </c>
      <c r="H13" s="140">
        <v>228</v>
      </c>
      <c r="I13" s="115">
        <v>-32</v>
      </c>
      <c r="J13" s="116">
        <v>-14.035087719298245</v>
      </c>
    </row>
    <row r="14" spans="1:15" s="287" customFormat="1" ht="24.95" customHeight="1" x14ac:dyDescent="0.2">
      <c r="A14" s="193" t="s">
        <v>215</v>
      </c>
      <c r="B14" s="199" t="s">
        <v>137</v>
      </c>
      <c r="C14" s="113">
        <v>16.043213052105536</v>
      </c>
      <c r="D14" s="115">
        <v>2183</v>
      </c>
      <c r="E14" s="114">
        <v>1245</v>
      </c>
      <c r="F14" s="114">
        <v>2556</v>
      </c>
      <c r="G14" s="114">
        <v>1610</v>
      </c>
      <c r="H14" s="140">
        <v>2358</v>
      </c>
      <c r="I14" s="115">
        <v>-175</v>
      </c>
      <c r="J14" s="116">
        <v>-7.4215436810856659</v>
      </c>
      <c r="K14" s="110"/>
      <c r="L14" s="110"/>
      <c r="M14" s="110"/>
      <c r="N14" s="110"/>
      <c r="O14" s="110"/>
    </row>
    <row r="15" spans="1:15" s="110" customFormat="1" ht="24.95" customHeight="1" x14ac:dyDescent="0.2">
      <c r="A15" s="193" t="s">
        <v>216</v>
      </c>
      <c r="B15" s="199" t="s">
        <v>217</v>
      </c>
      <c r="C15" s="113">
        <v>4.9239362093040349</v>
      </c>
      <c r="D15" s="115">
        <v>670</v>
      </c>
      <c r="E15" s="114">
        <v>525</v>
      </c>
      <c r="F15" s="114">
        <v>892</v>
      </c>
      <c r="G15" s="114">
        <v>641</v>
      </c>
      <c r="H15" s="140">
        <v>707</v>
      </c>
      <c r="I15" s="115">
        <v>-37</v>
      </c>
      <c r="J15" s="116">
        <v>-5.2333804809052333</v>
      </c>
    </row>
    <row r="16" spans="1:15" s="287" customFormat="1" ht="24.95" customHeight="1" x14ac:dyDescent="0.2">
      <c r="A16" s="193" t="s">
        <v>218</v>
      </c>
      <c r="B16" s="199" t="s">
        <v>141</v>
      </c>
      <c r="C16" s="113">
        <v>7.9885353127066949</v>
      </c>
      <c r="D16" s="115">
        <v>1087</v>
      </c>
      <c r="E16" s="114">
        <v>494</v>
      </c>
      <c r="F16" s="114">
        <v>1192</v>
      </c>
      <c r="G16" s="114">
        <v>595</v>
      </c>
      <c r="H16" s="140">
        <v>1177</v>
      </c>
      <c r="I16" s="115">
        <v>-90</v>
      </c>
      <c r="J16" s="116">
        <v>-7.6465590484282071</v>
      </c>
      <c r="K16" s="110"/>
      <c r="L16" s="110"/>
      <c r="M16" s="110"/>
      <c r="N16" s="110"/>
      <c r="O16" s="110"/>
    </row>
    <row r="17" spans="1:15" s="110" customFormat="1" ht="24.95" customHeight="1" x14ac:dyDescent="0.2">
      <c r="A17" s="193" t="s">
        <v>142</v>
      </c>
      <c r="B17" s="199" t="s">
        <v>220</v>
      </c>
      <c r="C17" s="113">
        <v>3.130741530094804</v>
      </c>
      <c r="D17" s="115">
        <v>426</v>
      </c>
      <c r="E17" s="114">
        <v>226</v>
      </c>
      <c r="F17" s="114">
        <v>472</v>
      </c>
      <c r="G17" s="114">
        <v>374</v>
      </c>
      <c r="H17" s="140">
        <v>474</v>
      </c>
      <c r="I17" s="115">
        <v>-48</v>
      </c>
      <c r="J17" s="116">
        <v>-10.126582278481013</v>
      </c>
    </row>
    <row r="18" spans="1:15" s="287" customFormat="1" ht="24.95" customHeight="1" x14ac:dyDescent="0.2">
      <c r="A18" s="201" t="s">
        <v>144</v>
      </c>
      <c r="B18" s="202" t="s">
        <v>145</v>
      </c>
      <c r="C18" s="113">
        <v>9.5318586021900487</v>
      </c>
      <c r="D18" s="115">
        <v>1297</v>
      </c>
      <c r="E18" s="114">
        <v>595</v>
      </c>
      <c r="F18" s="114">
        <v>1635</v>
      </c>
      <c r="G18" s="114">
        <v>1127</v>
      </c>
      <c r="H18" s="140">
        <v>1186</v>
      </c>
      <c r="I18" s="115">
        <v>111</v>
      </c>
      <c r="J18" s="116">
        <v>9.3591905564924112</v>
      </c>
      <c r="K18" s="110"/>
      <c r="L18" s="110"/>
      <c r="M18" s="110"/>
      <c r="N18" s="110"/>
      <c r="O18" s="110"/>
    </row>
    <row r="19" spans="1:15" s="110" customFormat="1" ht="24.95" customHeight="1" x14ac:dyDescent="0.2">
      <c r="A19" s="193" t="s">
        <v>146</v>
      </c>
      <c r="B19" s="199" t="s">
        <v>147</v>
      </c>
      <c r="C19" s="113">
        <v>16.542955831557286</v>
      </c>
      <c r="D19" s="115">
        <v>2251</v>
      </c>
      <c r="E19" s="114">
        <v>1565</v>
      </c>
      <c r="F19" s="114">
        <v>2519</v>
      </c>
      <c r="G19" s="114">
        <v>1796</v>
      </c>
      <c r="H19" s="140">
        <v>2104</v>
      </c>
      <c r="I19" s="115">
        <v>147</v>
      </c>
      <c r="J19" s="116">
        <v>6.9866920152091252</v>
      </c>
    </row>
    <row r="20" spans="1:15" s="287" customFormat="1" ht="24.95" customHeight="1" x14ac:dyDescent="0.2">
      <c r="A20" s="193" t="s">
        <v>148</v>
      </c>
      <c r="B20" s="199" t="s">
        <v>149</v>
      </c>
      <c r="C20" s="113">
        <v>5.5633130006614246</v>
      </c>
      <c r="D20" s="115">
        <v>757</v>
      </c>
      <c r="E20" s="114">
        <v>706</v>
      </c>
      <c r="F20" s="114">
        <v>1039</v>
      </c>
      <c r="G20" s="114">
        <v>645</v>
      </c>
      <c r="H20" s="140">
        <v>755</v>
      </c>
      <c r="I20" s="115">
        <v>2</v>
      </c>
      <c r="J20" s="116">
        <v>0.26490066225165565</v>
      </c>
      <c r="K20" s="110"/>
      <c r="L20" s="110"/>
      <c r="M20" s="110"/>
      <c r="N20" s="110"/>
      <c r="O20" s="110"/>
    </row>
    <row r="21" spans="1:15" s="110" customFormat="1" ht="24.95" customHeight="1" x14ac:dyDescent="0.2">
      <c r="A21" s="201" t="s">
        <v>150</v>
      </c>
      <c r="B21" s="202" t="s">
        <v>151</v>
      </c>
      <c r="C21" s="113">
        <v>9.5759535533181452</v>
      </c>
      <c r="D21" s="115">
        <v>1303</v>
      </c>
      <c r="E21" s="114">
        <v>941</v>
      </c>
      <c r="F21" s="114">
        <v>1530</v>
      </c>
      <c r="G21" s="114">
        <v>1940</v>
      </c>
      <c r="H21" s="140">
        <v>1458</v>
      </c>
      <c r="I21" s="115">
        <v>-155</v>
      </c>
      <c r="J21" s="116">
        <v>-10.631001371742112</v>
      </c>
    </row>
    <row r="22" spans="1:15" s="110" customFormat="1" ht="24.95" customHeight="1" x14ac:dyDescent="0.2">
      <c r="A22" s="201" t="s">
        <v>152</v>
      </c>
      <c r="B22" s="199" t="s">
        <v>153</v>
      </c>
      <c r="C22" s="113">
        <v>0.69817005952818401</v>
      </c>
      <c r="D22" s="115">
        <v>95</v>
      </c>
      <c r="E22" s="114">
        <v>70</v>
      </c>
      <c r="F22" s="114">
        <v>125</v>
      </c>
      <c r="G22" s="114">
        <v>93</v>
      </c>
      <c r="H22" s="140">
        <v>100</v>
      </c>
      <c r="I22" s="115">
        <v>-5</v>
      </c>
      <c r="J22" s="116">
        <v>-5</v>
      </c>
    </row>
    <row r="23" spans="1:15" s="110" customFormat="1" ht="24.95" customHeight="1" x14ac:dyDescent="0.2">
      <c r="A23" s="193" t="s">
        <v>154</v>
      </c>
      <c r="B23" s="199" t="s">
        <v>155</v>
      </c>
      <c r="C23" s="113">
        <v>0.82310575439112221</v>
      </c>
      <c r="D23" s="115">
        <v>112</v>
      </c>
      <c r="E23" s="114">
        <v>60</v>
      </c>
      <c r="F23" s="114">
        <v>190</v>
      </c>
      <c r="G23" s="114">
        <v>123</v>
      </c>
      <c r="H23" s="140">
        <v>180</v>
      </c>
      <c r="I23" s="115">
        <v>-68</v>
      </c>
      <c r="J23" s="116">
        <v>-37.777777777777779</v>
      </c>
    </row>
    <row r="24" spans="1:15" s="110" customFormat="1" ht="24.95" customHeight="1" x14ac:dyDescent="0.2">
      <c r="A24" s="193" t="s">
        <v>156</v>
      </c>
      <c r="B24" s="199" t="s">
        <v>221</v>
      </c>
      <c r="C24" s="113">
        <v>3.5128977732049682</v>
      </c>
      <c r="D24" s="115">
        <v>478</v>
      </c>
      <c r="E24" s="114">
        <v>389</v>
      </c>
      <c r="F24" s="114">
        <v>766</v>
      </c>
      <c r="G24" s="114">
        <v>467</v>
      </c>
      <c r="H24" s="140">
        <v>550</v>
      </c>
      <c r="I24" s="115">
        <v>-72</v>
      </c>
      <c r="J24" s="116">
        <v>-13.090909090909092</v>
      </c>
    </row>
    <row r="25" spans="1:15" s="110" customFormat="1" ht="24.95" customHeight="1" x14ac:dyDescent="0.2">
      <c r="A25" s="193" t="s">
        <v>222</v>
      </c>
      <c r="B25" s="204" t="s">
        <v>159</v>
      </c>
      <c r="C25" s="113">
        <v>5.5486146836187258</v>
      </c>
      <c r="D25" s="115">
        <v>755</v>
      </c>
      <c r="E25" s="114">
        <v>497</v>
      </c>
      <c r="F25" s="114">
        <v>728</v>
      </c>
      <c r="G25" s="114">
        <v>738</v>
      </c>
      <c r="H25" s="140">
        <v>684</v>
      </c>
      <c r="I25" s="115">
        <v>71</v>
      </c>
      <c r="J25" s="116">
        <v>10.380116959064328</v>
      </c>
    </row>
    <row r="26" spans="1:15" s="110" customFormat="1" ht="24.95" customHeight="1" x14ac:dyDescent="0.2">
      <c r="A26" s="201">
        <v>782.78300000000002</v>
      </c>
      <c r="B26" s="203" t="s">
        <v>160</v>
      </c>
      <c r="C26" s="113">
        <v>4.166972881605056</v>
      </c>
      <c r="D26" s="115">
        <v>567</v>
      </c>
      <c r="E26" s="114">
        <v>569</v>
      </c>
      <c r="F26" s="114">
        <v>799</v>
      </c>
      <c r="G26" s="114">
        <v>724</v>
      </c>
      <c r="H26" s="140">
        <v>698</v>
      </c>
      <c r="I26" s="115">
        <v>-131</v>
      </c>
      <c r="J26" s="116">
        <v>-18.767908309455589</v>
      </c>
    </row>
    <row r="27" spans="1:15" s="110" customFormat="1" ht="24.95" customHeight="1" x14ac:dyDescent="0.2">
      <c r="A27" s="193" t="s">
        <v>161</v>
      </c>
      <c r="B27" s="199" t="s">
        <v>162</v>
      </c>
      <c r="C27" s="113">
        <v>2.9837583596678181</v>
      </c>
      <c r="D27" s="115">
        <v>406</v>
      </c>
      <c r="E27" s="114">
        <v>337</v>
      </c>
      <c r="F27" s="114">
        <v>683</v>
      </c>
      <c r="G27" s="114">
        <v>479</v>
      </c>
      <c r="H27" s="140">
        <v>532</v>
      </c>
      <c r="I27" s="115">
        <v>-126</v>
      </c>
      <c r="J27" s="116">
        <v>-23.684210526315791</v>
      </c>
    </row>
    <row r="28" spans="1:15" s="110" customFormat="1" ht="24.95" customHeight="1" x14ac:dyDescent="0.2">
      <c r="A28" s="193" t="s">
        <v>163</v>
      </c>
      <c r="B28" s="199" t="s">
        <v>164</v>
      </c>
      <c r="C28" s="113">
        <v>3.0425516278386127</v>
      </c>
      <c r="D28" s="115">
        <v>414</v>
      </c>
      <c r="E28" s="114">
        <v>458</v>
      </c>
      <c r="F28" s="114">
        <v>919</v>
      </c>
      <c r="G28" s="114">
        <v>430</v>
      </c>
      <c r="H28" s="140">
        <v>610</v>
      </c>
      <c r="I28" s="115">
        <v>-196</v>
      </c>
      <c r="J28" s="116">
        <v>-32.131147540983605</v>
      </c>
    </row>
    <row r="29" spans="1:15" s="110" customFormat="1" ht="24.95" customHeight="1" x14ac:dyDescent="0.2">
      <c r="A29" s="193">
        <v>86</v>
      </c>
      <c r="B29" s="199" t="s">
        <v>165</v>
      </c>
      <c r="C29" s="113">
        <v>4.4903358565444256</v>
      </c>
      <c r="D29" s="115">
        <v>611</v>
      </c>
      <c r="E29" s="114">
        <v>875</v>
      </c>
      <c r="F29" s="114">
        <v>1162</v>
      </c>
      <c r="G29" s="114">
        <v>684</v>
      </c>
      <c r="H29" s="140">
        <v>723</v>
      </c>
      <c r="I29" s="115">
        <v>-112</v>
      </c>
      <c r="J29" s="116">
        <v>-15.491009681881051</v>
      </c>
    </row>
    <row r="30" spans="1:15" s="110" customFormat="1" ht="24.95" customHeight="1" x14ac:dyDescent="0.2">
      <c r="A30" s="193">
        <v>87.88</v>
      </c>
      <c r="B30" s="204" t="s">
        <v>166</v>
      </c>
      <c r="C30" s="113">
        <v>7.2168736679650181</v>
      </c>
      <c r="D30" s="115">
        <v>982</v>
      </c>
      <c r="E30" s="114">
        <v>862</v>
      </c>
      <c r="F30" s="114">
        <v>1851</v>
      </c>
      <c r="G30" s="114">
        <v>962</v>
      </c>
      <c r="H30" s="140">
        <v>1035</v>
      </c>
      <c r="I30" s="115">
        <v>-53</v>
      </c>
      <c r="J30" s="116">
        <v>-5.120772946859903</v>
      </c>
    </row>
    <row r="31" spans="1:15" s="110" customFormat="1" ht="24.95" customHeight="1" x14ac:dyDescent="0.2">
      <c r="A31" s="193" t="s">
        <v>167</v>
      </c>
      <c r="B31" s="199" t="s">
        <v>168</v>
      </c>
      <c r="C31" s="113">
        <v>4.6373190269714115</v>
      </c>
      <c r="D31" s="115">
        <v>631</v>
      </c>
      <c r="E31" s="114">
        <v>475</v>
      </c>
      <c r="F31" s="114">
        <v>716</v>
      </c>
      <c r="G31" s="114">
        <v>535</v>
      </c>
      <c r="H31" s="140">
        <v>550</v>
      </c>
      <c r="I31" s="115">
        <v>81</v>
      </c>
      <c r="J31" s="116">
        <v>14.727272727272727</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4.1816711986477548</v>
      </c>
      <c r="D34" s="115">
        <v>569</v>
      </c>
      <c r="E34" s="114">
        <v>407</v>
      </c>
      <c r="F34" s="114">
        <v>751</v>
      </c>
      <c r="G34" s="114">
        <v>559</v>
      </c>
      <c r="H34" s="140">
        <v>566</v>
      </c>
      <c r="I34" s="115">
        <v>3</v>
      </c>
      <c r="J34" s="116">
        <v>0.53003533568904593</v>
      </c>
    </row>
    <row r="35" spans="1:10" s="110" customFormat="1" ht="24.95" customHeight="1" x14ac:dyDescent="0.2">
      <c r="A35" s="292" t="s">
        <v>171</v>
      </c>
      <c r="B35" s="293" t="s">
        <v>172</v>
      </c>
      <c r="C35" s="113">
        <v>27.015506724480048</v>
      </c>
      <c r="D35" s="115">
        <v>3676</v>
      </c>
      <c r="E35" s="114">
        <v>2381</v>
      </c>
      <c r="F35" s="114">
        <v>4826</v>
      </c>
      <c r="G35" s="114">
        <v>2902</v>
      </c>
      <c r="H35" s="140">
        <v>3772</v>
      </c>
      <c r="I35" s="115">
        <v>-96</v>
      </c>
      <c r="J35" s="116">
        <v>-2.5450689289501591</v>
      </c>
    </row>
    <row r="36" spans="1:10" s="110" customFormat="1" ht="24.95" customHeight="1" x14ac:dyDescent="0.2">
      <c r="A36" s="294" t="s">
        <v>173</v>
      </c>
      <c r="B36" s="295" t="s">
        <v>174</v>
      </c>
      <c r="C36" s="125">
        <v>68.802822076872204</v>
      </c>
      <c r="D36" s="143">
        <v>9362</v>
      </c>
      <c r="E36" s="144">
        <v>7804</v>
      </c>
      <c r="F36" s="144">
        <v>13027</v>
      </c>
      <c r="G36" s="144">
        <v>9616</v>
      </c>
      <c r="H36" s="145">
        <v>9979</v>
      </c>
      <c r="I36" s="143">
        <v>-617</v>
      </c>
      <c r="J36" s="146">
        <v>-6.1829842669606174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13607</v>
      </c>
      <c r="F11" s="264">
        <v>10592</v>
      </c>
      <c r="G11" s="264">
        <v>18604</v>
      </c>
      <c r="H11" s="264">
        <v>13077</v>
      </c>
      <c r="I11" s="265">
        <v>14317</v>
      </c>
      <c r="J11" s="263">
        <v>-710</v>
      </c>
      <c r="K11" s="266">
        <v>-4.9591394845288814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30.425516278386123</v>
      </c>
      <c r="E13" s="115">
        <v>4140</v>
      </c>
      <c r="F13" s="114">
        <v>3330</v>
      </c>
      <c r="G13" s="114">
        <v>5035</v>
      </c>
      <c r="H13" s="114">
        <v>4606</v>
      </c>
      <c r="I13" s="140">
        <v>4324</v>
      </c>
      <c r="J13" s="115">
        <v>-184</v>
      </c>
      <c r="K13" s="116">
        <v>-4.2553191489361701</v>
      </c>
    </row>
    <row r="14" spans="1:15" ht="15.95" customHeight="1" x14ac:dyDescent="0.2">
      <c r="A14" s="306" t="s">
        <v>230</v>
      </c>
      <c r="B14" s="307"/>
      <c r="C14" s="308"/>
      <c r="D14" s="113">
        <v>54.765929301095028</v>
      </c>
      <c r="E14" s="115">
        <v>7452</v>
      </c>
      <c r="F14" s="114">
        <v>5522</v>
      </c>
      <c r="G14" s="114">
        <v>10990</v>
      </c>
      <c r="H14" s="114">
        <v>6730</v>
      </c>
      <c r="I14" s="140">
        <v>7871</v>
      </c>
      <c r="J14" s="115">
        <v>-419</v>
      </c>
      <c r="K14" s="116">
        <v>-5.3233388387752507</v>
      </c>
    </row>
    <row r="15" spans="1:15" ht="15.95" customHeight="1" x14ac:dyDescent="0.2">
      <c r="A15" s="306" t="s">
        <v>231</v>
      </c>
      <c r="B15" s="307"/>
      <c r="C15" s="308"/>
      <c r="D15" s="113">
        <v>7.0845888145807301</v>
      </c>
      <c r="E15" s="115">
        <v>964</v>
      </c>
      <c r="F15" s="114">
        <v>836</v>
      </c>
      <c r="G15" s="114">
        <v>1165</v>
      </c>
      <c r="H15" s="114">
        <v>742</v>
      </c>
      <c r="I15" s="140">
        <v>966</v>
      </c>
      <c r="J15" s="115">
        <v>-2</v>
      </c>
      <c r="K15" s="116">
        <v>-0.20703933747412009</v>
      </c>
    </row>
    <row r="16" spans="1:15" ht="15.95" customHeight="1" x14ac:dyDescent="0.2">
      <c r="A16" s="306" t="s">
        <v>232</v>
      </c>
      <c r="B16" s="307"/>
      <c r="C16" s="308"/>
      <c r="D16" s="113">
        <v>7.1874770338796212</v>
      </c>
      <c r="E16" s="115">
        <v>978</v>
      </c>
      <c r="F16" s="114">
        <v>879</v>
      </c>
      <c r="G16" s="114">
        <v>1283</v>
      </c>
      <c r="H16" s="114">
        <v>944</v>
      </c>
      <c r="I16" s="140">
        <v>1087</v>
      </c>
      <c r="J16" s="115">
        <v>-109</v>
      </c>
      <c r="K16" s="116">
        <v>-10.027598896044159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4.578525758800617</v>
      </c>
      <c r="E18" s="115">
        <v>623</v>
      </c>
      <c r="F18" s="114">
        <v>476</v>
      </c>
      <c r="G18" s="114">
        <v>843</v>
      </c>
      <c r="H18" s="114">
        <v>657</v>
      </c>
      <c r="I18" s="140">
        <v>582</v>
      </c>
      <c r="J18" s="115">
        <v>41</v>
      </c>
      <c r="K18" s="116">
        <v>7.0446735395189002</v>
      </c>
    </row>
    <row r="19" spans="1:11" ht="14.1" customHeight="1" x14ac:dyDescent="0.2">
      <c r="A19" s="306" t="s">
        <v>235</v>
      </c>
      <c r="B19" s="307" t="s">
        <v>236</v>
      </c>
      <c r="C19" s="308"/>
      <c r="D19" s="113">
        <v>3.9832439185713238</v>
      </c>
      <c r="E19" s="115">
        <v>542</v>
      </c>
      <c r="F19" s="114">
        <v>422</v>
      </c>
      <c r="G19" s="114">
        <v>734</v>
      </c>
      <c r="H19" s="114">
        <v>584</v>
      </c>
      <c r="I19" s="140">
        <v>485</v>
      </c>
      <c r="J19" s="115">
        <v>57</v>
      </c>
      <c r="K19" s="116">
        <v>11.75257731958763</v>
      </c>
    </row>
    <row r="20" spans="1:11" ht="14.1" customHeight="1" x14ac:dyDescent="0.2">
      <c r="A20" s="306">
        <v>12</v>
      </c>
      <c r="B20" s="307" t="s">
        <v>237</v>
      </c>
      <c r="C20" s="308"/>
      <c r="D20" s="113">
        <v>1.4330859116631145</v>
      </c>
      <c r="E20" s="115">
        <v>195</v>
      </c>
      <c r="F20" s="114">
        <v>110</v>
      </c>
      <c r="G20" s="114">
        <v>173</v>
      </c>
      <c r="H20" s="114">
        <v>206</v>
      </c>
      <c r="I20" s="140">
        <v>206</v>
      </c>
      <c r="J20" s="115">
        <v>-11</v>
      </c>
      <c r="K20" s="116">
        <v>-5.3398058252427187</v>
      </c>
    </row>
    <row r="21" spans="1:11" ht="14.1" customHeight="1" x14ac:dyDescent="0.2">
      <c r="A21" s="306">
        <v>21</v>
      </c>
      <c r="B21" s="307" t="s">
        <v>238</v>
      </c>
      <c r="C21" s="308"/>
      <c r="D21" s="113">
        <v>0.52179025501580067</v>
      </c>
      <c r="E21" s="115">
        <v>71</v>
      </c>
      <c r="F21" s="114">
        <v>26</v>
      </c>
      <c r="G21" s="114">
        <v>38</v>
      </c>
      <c r="H21" s="114">
        <v>58</v>
      </c>
      <c r="I21" s="140">
        <v>81</v>
      </c>
      <c r="J21" s="115">
        <v>-10</v>
      </c>
      <c r="K21" s="116">
        <v>-12.345679012345679</v>
      </c>
    </row>
    <row r="22" spans="1:11" ht="14.1" customHeight="1" x14ac:dyDescent="0.2">
      <c r="A22" s="306">
        <v>22</v>
      </c>
      <c r="B22" s="307" t="s">
        <v>239</v>
      </c>
      <c r="C22" s="308"/>
      <c r="D22" s="113">
        <v>2.5869037995149555</v>
      </c>
      <c r="E22" s="115">
        <v>352</v>
      </c>
      <c r="F22" s="114">
        <v>196</v>
      </c>
      <c r="G22" s="114">
        <v>450</v>
      </c>
      <c r="H22" s="114">
        <v>321</v>
      </c>
      <c r="I22" s="140">
        <v>377</v>
      </c>
      <c r="J22" s="115">
        <v>-25</v>
      </c>
      <c r="K22" s="116">
        <v>-6.6312997347480103</v>
      </c>
    </row>
    <row r="23" spans="1:11" ht="14.1" customHeight="1" x14ac:dyDescent="0.2">
      <c r="A23" s="306">
        <v>23</v>
      </c>
      <c r="B23" s="307" t="s">
        <v>240</v>
      </c>
      <c r="C23" s="308"/>
      <c r="D23" s="113">
        <v>1.0362313515102521</v>
      </c>
      <c r="E23" s="115">
        <v>141</v>
      </c>
      <c r="F23" s="114">
        <v>93</v>
      </c>
      <c r="G23" s="114">
        <v>215</v>
      </c>
      <c r="H23" s="114">
        <v>171</v>
      </c>
      <c r="I23" s="140">
        <v>154</v>
      </c>
      <c r="J23" s="115">
        <v>-13</v>
      </c>
      <c r="K23" s="116">
        <v>-8.4415584415584419</v>
      </c>
    </row>
    <row r="24" spans="1:11" ht="14.1" customHeight="1" x14ac:dyDescent="0.2">
      <c r="A24" s="306">
        <v>24</v>
      </c>
      <c r="B24" s="307" t="s">
        <v>241</v>
      </c>
      <c r="C24" s="308"/>
      <c r="D24" s="113">
        <v>4.7181597707062544</v>
      </c>
      <c r="E24" s="115">
        <v>642</v>
      </c>
      <c r="F24" s="114">
        <v>237</v>
      </c>
      <c r="G24" s="114">
        <v>643</v>
      </c>
      <c r="H24" s="114">
        <v>441</v>
      </c>
      <c r="I24" s="140">
        <v>652</v>
      </c>
      <c r="J24" s="115">
        <v>-10</v>
      </c>
      <c r="K24" s="116">
        <v>-1.5337423312883436</v>
      </c>
    </row>
    <row r="25" spans="1:11" ht="14.1" customHeight="1" x14ac:dyDescent="0.2">
      <c r="A25" s="306">
        <v>25</v>
      </c>
      <c r="B25" s="307" t="s">
        <v>242</v>
      </c>
      <c r="C25" s="308"/>
      <c r="D25" s="113">
        <v>5.0856176967737197</v>
      </c>
      <c r="E25" s="115">
        <v>692</v>
      </c>
      <c r="F25" s="114">
        <v>365</v>
      </c>
      <c r="G25" s="114">
        <v>779</v>
      </c>
      <c r="H25" s="114">
        <v>391</v>
      </c>
      <c r="I25" s="140">
        <v>709</v>
      </c>
      <c r="J25" s="115">
        <v>-17</v>
      </c>
      <c r="K25" s="116">
        <v>-2.397743300423131</v>
      </c>
    </row>
    <row r="26" spans="1:11" ht="14.1" customHeight="1" x14ac:dyDescent="0.2">
      <c r="A26" s="306">
        <v>26</v>
      </c>
      <c r="B26" s="307" t="s">
        <v>243</v>
      </c>
      <c r="C26" s="308"/>
      <c r="D26" s="113">
        <v>2.3517307268317778</v>
      </c>
      <c r="E26" s="115">
        <v>320</v>
      </c>
      <c r="F26" s="114">
        <v>427</v>
      </c>
      <c r="G26" s="114">
        <v>716</v>
      </c>
      <c r="H26" s="114">
        <v>161</v>
      </c>
      <c r="I26" s="140">
        <v>295</v>
      </c>
      <c r="J26" s="115">
        <v>25</v>
      </c>
      <c r="K26" s="116">
        <v>8.4745762711864412</v>
      </c>
    </row>
    <row r="27" spans="1:11" ht="14.1" customHeight="1" x14ac:dyDescent="0.2">
      <c r="A27" s="306">
        <v>27</v>
      </c>
      <c r="B27" s="307" t="s">
        <v>244</v>
      </c>
      <c r="C27" s="308"/>
      <c r="D27" s="113">
        <v>1.0950246196810465</v>
      </c>
      <c r="E27" s="115">
        <v>149</v>
      </c>
      <c r="F27" s="114">
        <v>77</v>
      </c>
      <c r="G27" s="114">
        <v>203</v>
      </c>
      <c r="H27" s="114">
        <v>80</v>
      </c>
      <c r="I27" s="140">
        <v>133</v>
      </c>
      <c r="J27" s="115">
        <v>16</v>
      </c>
      <c r="K27" s="116">
        <v>12.030075187969924</v>
      </c>
    </row>
    <row r="28" spans="1:11" ht="14.1" customHeight="1" x14ac:dyDescent="0.2">
      <c r="A28" s="306">
        <v>28</v>
      </c>
      <c r="B28" s="307" t="s">
        <v>245</v>
      </c>
      <c r="C28" s="308"/>
      <c r="D28" s="113">
        <v>0.18372896303373265</v>
      </c>
      <c r="E28" s="115">
        <v>25</v>
      </c>
      <c r="F28" s="114">
        <v>10</v>
      </c>
      <c r="G28" s="114" t="s">
        <v>514</v>
      </c>
      <c r="H28" s="114">
        <v>28</v>
      </c>
      <c r="I28" s="140">
        <v>17</v>
      </c>
      <c r="J28" s="115">
        <v>8</v>
      </c>
      <c r="K28" s="116">
        <v>47.058823529411768</v>
      </c>
    </row>
    <row r="29" spans="1:11" ht="14.1" customHeight="1" x14ac:dyDescent="0.2">
      <c r="A29" s="306">
        <v>29</v>
      </c>
      <c r="B29" s="307" t="s">
        <v>246</v>
      </c>
      <c r="C29" s="308"/>
      <c r="D29" s="113">
        <v>5.4751230984052324</v>
      </c>
      <c r="E29" s="115">
        <v>745</v>
      </c>
      <c r="F29" s="114">
        <v>622</v>
      </c>
      <c r="G29" s="114">
        <v>871</v>
      </c>
      <c r="H29" s="114">
        <v>892</v>
      </c>
      <c r="I29" s="140">
        <v>695</v>
      </c>
      <c r="J29" s="115">
        <v>50</v>
      </c>
      <c r="K29" s="116">
        <v>7.1942446043165464</v>
      </c>
    </row>
    <row r="30" spans="1:11" ht="14.1" customHeight="1" x14ac:dyDescent="0.2">
      <c r="A30" s="306" t="s">
        <v>247</v>
      </c>
      <c r="B30" s="307" t="s">
        <v>248</v>
      </c>
      <c r="C30" s="308"/>
      <c r="D30" s="113">
        <v>1.7123539354743882</v>
      </c>
      <c r="E30" s="115">
        <v>233</v>
      </c>
      <c r="F30" s="114">
        <v>224</v>
      </c>
      <c r="G30" s="114">
        <v>243</v>
      </c>
      <c r="H30" s="114">
        <v>216</v>
      </c>
      <c r="I30" s="140">
        <v>204</v>
      </c>
      <c r="J30" s="115">
        <v>29</v>
      </c>
      <c r="K30" s="116">
        <v>14.215686274509803</v>
      </c>
    </row>
    <row r="31" spans="1:11" ht="14.1" customHeight="1" x14ac:dyDescent="0.2">
      <c r="A31" s="306" t="s">
        <v>249</v>
      </c>
      <c r="B31" s="307" t="s">
        <v>250</v>
      </c>
      <c r="C31" s="308"/>
      <c r="D31" s="113">
        <v>3.5937385169398106</v>
      </c>
      <c r="E31" s="115">
        <v>489</v>
      </c>
      <c r="F31" s="114">
        <v>381</v>
      </c>
      <c r="G31" s="114">
        <v>592</v>
      </c>
      <c r="H31" s="114">
        <v>653</v>
      </c>
      <c r="I31" s="140">
        <v>471</v>
      </c>
      <c r="J31" s="115">
        <v>18</v>
      </c>
      <c r="K31" s="116">
        <v>3.8216560509554141</v>
      </c>
    </row>
    <row r="32" spans="1:11" ht="14.1" customHeight="1" x14ac:dyDescent="0.2">
      <c r="A32" s="306">
        <v>31</v>
      </c>
      <c r="B32" s="307" t="s">
        <v>251</v>
      </c>
      <c r="C32" s="308"/>
      <c r="D32" s="113">
        <v>0.5732343646652458</v>
      </c>
      <c r="E32" s="115">
        <v>78</v>
      </c>
      <c r="F32" s="114">
        <v>58</v>
      </c>
      <c r="G32" s="114">
        <v>63</v>
      </c>
      <c r="H32" s="114">
        <v>66</v>
      </c>
      <c r="I32" s="140">
        <v>65</v>
      </c>
      <c r="J32" s="115">
        <v>13</v>
      </c>
      <c r="K32" s="116">
        <v>20</v>
      </c>
    </row>
    <row r="33" spans="1:11" ht="14.1" customHeight="1" x14ac:dyDescent="0.2">
      <c r="A33" s="306">
        <v>32</v>
      </c>
      <c r="B33" s="307" t="s">
        <v>252</v>
      </c>
      <c r="C33" s="308"/>
      <c r="D33" s="113">
        <v>4.0714338208275151</v>
      </c>
      <c r="E33" s="115">
        <v>554</v>
      </c>
      <c r="F33" s="114">
        <v>269</v>
      </c>
      <c r="G33" s="114">
        <v>693</v>
      </c>
      <c r="H33" s="114">
        <v>552</v>
      </c>
      <c r="I33" s="140">
        <v>590</v>
      </c>
      <c r="J33" s="115">
        <v>-36</v>
      </c>
      <c r="K33" s="116">
        <v>-6.101694915254237</v>
      </c>
    </row>
    <row r="34" spans="1:11" ht="14.1" customHeight="1" x14ac:dyDescent="0.2">
      <c r="A34" s="306">
        <v>33</v>
      </c>
      <c r="B34" s="307" t="s">
        <v>253</v>
      </c>
      <c r="C34" s="308"/>
      <c r="D34" s="113">
        <v>1.9916219592856619</v>
      </c>
      <c r="E34" s="115">
        <v>271</v>
      </c>
      <c r="F34" s="114">
        <v>120</v>
      </c>
      <c r="G34" s="114">
        <v>378</v>
      </c>
      <c r="H34" s="114">
        <v>268</v>
      </c>
      <c r="I34" s="140">
        <v>265</v>
      </c>
      <c r="J34" s="115">
        <v>6</v>
      </c>
      <c r="K34" s="116">
        <v>2.2641509433962264</v>
      </c>
    </row>
    <row r="35" spans="1:11" ht="14.1" customHeight="1" x14ac:dyDescent="0.2">
      <c r="A35" s="306">
        <v>34</v>
      </c>
      <c r="B35" s="307" t="s">
        <v>254</v>
      </c>
      <c r="C35" s="308"/>
      <c r="D35" s="113">
        <v>2.1312559711912984</v>
      </c>
      <c r="E35" s="115">
        <v>290</v>
      </c>
      <c r="F35" s="114">
        <v>172</v>
      </c>
      <c r="G35" s="114">
        <v>404</v>
      </c>
      <c r="H35" s="114">
        <v>237</v>
      </c>
      <c r="I35" s="140">
        <v>340</v>
      </c>
      <c r="J35" s="115">
        <v>-50</v>
      </c>
      <c r="K35" s="116">
        <v>-14.705882352941176</v>
      </c>
    </row>
    <row r="36" spans="1:11" ht="14.1" customHeight="1" x14ac:dyDescent="0.2">
      <c r="A36" s="306">
        <v>41</v>
      </c>
      <c r="B36" s="307" t="s">
        <v>255</v>
      </c>
      <c r="C36" s="308"/>
      <c r="D36" s="113">
        <v>0.17637980451238333</v>
      </c>
      <c r="E36" s="115">
        <v>24</v>
      </c>
      <c r="F36" s="114">
        <v>18</v>
      </c>
      <c r="G36" s="114">
        <v>30</v>
      </c>
      <c r="H36" s="114">
        <v>24</v>
      </c>
      <c r="I36" s="140">
        <v>26</v>
      </c>
      <c r="J36" s="115">
        <v>-2</v>
      </c>
      <c r="K36" s="116">
        <v>-7.6923076923076925</v>
      </c>
    </row>
    <row r="37" spans="1:11" ht="14.1" customHeight="1" x14ac:dyDescent="0.2">
      <c r="A37" s="306">
        <v>42</v>
      </c>
      <c r="B37" s="307" t="s">
        <v>256</v>
      </c>
      <c r="C37" s="308"/>
      <c r="D37" s="113">
        <v>8.8189902256191666E-2</v>
      </c>
      <c r="E37" s="115">
        <v>12</v>
      </c>
      <c r="F37" s="114" t="s">
        <v>514</v>
      </c>
      <c r="G37" s="114">
        <v>23</v>
      </c>
      <c r="H37" s="114">
        <v>15</v>
      </c>
      <c r="I37" s="140">
        <v>16</v>
      </c>
      <c r="J37" s="115">
        <v>-4</v>
      </c>
      <c r="K37" s="116">
        <v>-25</v>
      </c>
    </row>
    <row r="38" spans="1:11" ht="14.1" customHeight="1" x14ac:dyDescent="0.2">
      <c r="A38" s="306">
        <v>43</v>
      </c>
      <c r="B38" s="307" t="s">
        <v>257</v>
      </c>
      <c r="C38" s="308"/>
      <c r="D38" s="113">
        <v>0.66877342544278684</v>
      </c>
      <c r="E38" s="115">
        <v>91</v>
      </c>
      <c r="F38" s="114">
        <v>68</v>
      </c>
      <c r="G38" s="114">
        <v>165</v>
      </c>
      <c r="H38" s="114">
        <v>105</v>
      </c>
      <c r="I38" s="140">
        <v>71</v>
      </c>
      <c r="J38" s="115">
        <v>20</v>
      </c>
      <c r="K38" s="116">
        <v>28.169014084507044</v>
      </c>
    </row>
    <row r="39" spans="1:11" ht="14.1" customHeight="1" x14ac:dyDescent="0.2">
      <c r="A39" s="306">
        <v>51</v>
      </c>
      <c r="B39" s="307" t="s">
        <v>258</v>
      </c>
      <c r="C39" s="308"/>
      <c r="D39" s="113">
        <v>6.5113544499154843</v>
      </c>
      <c r="E39" s="115">
        <v>886</v>
      </c>
      <c r="F39" s="114">
        <v>802</v>
      </c>
      <c r="G39" s="114">
        <v>1198</v>
      </c>
      <c r="H39" s="114">
        <v>894</v>
      </c>
      <c r="I39" s="140">
        <v>948</v>
      </c>
      <c r="J39" s="115">
        <v>-62</v>
      </c>
      <c r="K39" s="116">
        <v>-6.5400843881856536</v>
      </c>
    </row>
    <row r="40" spans="1:11" ht="14.1" customHeight="1" x14ac:dyDescent="0.2">
      <c r="A40" s="306" t="s">
        <v>259</v>
      </c>
      <c r="B40" s="307" t="s">
        <v>260</v>
      </c>
      <c r="C40" s="308"/>
      <c r="D40" s="113">
        <v>6.143896523848019</v>
      </c>
      <c r="E40" s="115">
        <v>836</v>
      </c>
      <c r="F40" s="114">
        <v>775</v>
      </c>
      <c r="G40" s="114">
        <v>1103</v>
      </c>
      <c r="H40" s="114">
        <v>844</v>
      </c>
      <c r="I40" s="140">
        <v>888</v>
      </c>
      <c r="J40" s="115">
        <v>-52</v>
      </c>
      <c r="K40" s="116">
        <v>-5.8558558558558556</v>
      </c>
    </row>
    <row r="41" spans="1:11" ht="14.1" customHeight="1" x14ac:dyDescent="0.2">
      <c r="A41" s="306"/>
      <c r="B41" s="307" t="s">
        <v>261</v>
      </c>
      <c r="C41" s="308"/>
      <c r="D41" s="113">
        <v>4.8724920996545897</v>
      </c>
      <c r="E41" s="115">
        <v>663</v>
      </c>
      <c r="F41" s="114">
        <v>589</v>
      </c>
      <c r="G41" s="114">
        <v>819</v>
      </c>
      <c r="H41" s="114">
        <v>649</v>
      </c>
      <c r="I41" s="140">
        <v>692</v>
      </c>
      <c r="J41" s="115">
        <v>-29</v>
      </c>
      <c r="K41" s="116">
        <v>-4.1907514450867049</v>
      </c>
    </row>
    <row r="42" spans="1:11" ht="14.1" customHeight="1" x14ac:dyDescent="0.2">
      <c r="A42" s="306">
        <v>52</v>
      </c>
      <c r="B42" s="307" t="s">
        <v>262</v>
      </c>
      <c r="C42" s="308"/>
      <c r="D42" s="113">
        <v>5.3354890864995959</v>
      </c>
      <c r="E42" s="115">
        <v>726</v>
      </c>
      <c r="F42" s="114">
        <v>560</v>
      </c>
      <c r="G42" s="114">
        <v>812</v>
      </c>
      <c r="H42" s="114">
        <v>573</v>
      </c>
      <c r="I42" s="140">
        <v>716</v>
      </c>
      <c r="J42" s="115">
        <v>10</v>
      </c>
      <c r="K42" s="116">
        <v>1.3966480446927374</v>
      </c>
    </row>
    <row r="43" spans="1:11" ht="14.1" customHeight="1" x14ac:dyDescent="0.2">
      <c r="A43" s="306" t="s">
        <v>263</v>
      </c>
      <c r="B43" s="307" t="s">
        <v>264</v>
      </c>
      <c r="C43" s="308"/>
      <c r="D43" s="113">
        <v>4.6299698684500621</v>
      </c>
      <c r="E43" s="115">
        <v>630</v>
      </c>
      <c r="F43" s="114">
        <v>513</v>
      </c>
      <c r="G43" s="114">
        <v>714</v>
      </c>
      <c r="H43" s="114">
        <v>483</v>
      </c>
      <c r="I43" s="140">
        <v>622</v>
      </c>
      <c r="J43" s="115">
        <v>8</v>
      </c>
      <c r="K43" s="116">
        <v>1.2861736334405145</v>
      </c>
    </row>
    <row r="44" spans="1:11" ht="14.1" customHeight="1" x14ac:dyDescent="0.2">
      <c r="A44" s="306">
        <v>53</v>
      </c>
      <c r="B44" s="307" t="s">
        <v>265</v>
      </c>
      <c r="C44" s="308"/>
      <c r="D44" s="113">
        <v>1.3448960094069229</v>
      </c>
      <c r="E44" s="115">
        <v>183</v>
      </c>
      <c r="F44" s="114">
        <v>120</v>
      </c>
      <c r="G44" s="114">
        <v>168</v>
      </c>
      <c r="H44" s="114">
        <v>137</v>
      </c>
      <c r="I44" s="140">
        <v>157</v>
      </c>
      <c r="J44" s="115">
        <v>26</v>
      </c>
      <c r="K44" s="116">
        <v>16.560509554140129</v>
      </c>
    </row>
    <row r="45" spans="1:11" ht="14.1" customHeight="1" x14ac:dyDescent="0.2">
      <c r="A45" s="306" t="s">
        <v>266</v>
      </c>
      <c r="B45" s="307" t="s">
        <v>267</v>
      </c>
      <c r="C45" s="308"/>
      <c r="D45" s="113">
        <v>1.300801058278827</v>
      </c>
      <c r="E45" s="115">
        <v>177</v>
      </c>
      <c r="F45" s="114">
        <v>112</v>
      </c>
      <c r="G45" s="114">
        <v>164</v>
      </c>
      <c r="H45" s="114">
        <v>130</v>
      </c>
      <c r="I45" s="140">
        <v>152</v>
      </c>
      <c r="J45" s="115">
        <v>25</v>
      </c>
      <c r="K45" s="116">
        <v>16.44736842105263</v>
      </c>
    </row>
    <row r="46" spans="1:11" ht="14.1" customHeight="1" x14ac:dyDescent="0.2">
      <c r="A46" s="306">
        <v>54</v>
      </c>
      <c r="B46" s="307" t="s">
        <v>268</v>
      </c>
      <c r="C46" s="308"/>
      <c r="D46" s="113">
        <v>3.7848166384948922</v>
      </c>
      <c r="E46" s="115">
        <v>515</v>
      </c>
      <c r="F46" s="114">
        <v>400</v>
      </c>
      <c r="G46" s="114">
        <v>476</v>
      </c>
      <c r="H46" s="114">
        <v>519</v>
      </c>
      <c r="I46" s="140">
        <v>459</v>
      </c>
      <c r="J46" s="115">
        <v>56</v>
      </c>
      <c r="K46" s="116">
        <v>12.200435729847495</v>
      </c>
    </row>
    <row r="47" spans="1:11" ht="14.1" customHeight="1" x14ac:dyDescent="0.2">
      <c r="A47" s="306">
        <v>61</v>
      </c>
      <c r="B47" s="307" t="s">
        <v>269</v>
      </c>
      <c r="C47" s="308"/>
      <c r="D47" s="113">
        <v>2.1606526052766957</v>
      </c>
      <c r="E47" s="115">
        <v>294</v>
      </c>
      <c r="F47" s="114">
        <v>126</v>
      </c>
      <c r="G47" s="114">
        <v>270</v>
      </c>
      <c r="H47" s="114">
        <v>194</v>
      </c>
      <c r="I47" s="140">
        <v>228</v>
      </c>
      <c r="J47" s="115">
        <v>66</v>
      </c>
      <c r="K47" s="116">
        <v>28.94736842105263</v>
      </c>
    </row>
    <row r="48" spans="1:11" ht="14.1" customHeight="1" x14ac:dyDescent="0.2">
      <c r="A48" s="306">
        <v>62</v>
      </c>
      <c r="B48" s="307" t="s">
        <v>270</v>
      </c>
      <c r="C48" s="308"/>
      <c r="D48" s="113">
        <v>8.0840743734842366</v>
      </c>
      <c r="E48" s="115">
        <v>1100</v>
      </c>
      <c r="F48" s="114">
        <v>1009</v>
      </c>
      <c r="G48" s="114">
        <v>1452</v>
      </c>
      <c r="H48" s="114">
        <v>1101</v>
      </c>
      <c r="I48" s="140">
        <v>1195</v>
      </c>
      <c r="J48" s="115">
        <v>-95</v>
      </c>
      <c r="K48" s="116">
        <v>-7.9497907949790791</v>
      </c>
    </row>
    <row r="49" spans="1:11" ht="14.1" customHeight="1" x14ac:dyDescent="0.2">
      <c r="A49" s="306">
        <v>63</v>
      </c>
      <c r="B49" s="307" t="s">
        <v>271</v>
      </c>
      <c r="C49" s="308"/>
      <c r="D49" s="113">
        <v>5.5045197324906301</v>
      </c>
      <c r="E49" s="115">
        <v>749</v>
      </c>
      <c r="F49" s="114">
        <v>624</v>
      </c>
      <c r="G49" s="114">
        <v>1011</v>
      </c>
      <c r="H49" s="114">
        <v>1272</v>
      </c>
      <c r="I49" s="140">
        <v>968</v>
      </c>
      <c r="J49" s="115">
        <v>-219</v>
      </c>
      <c r="K49" s="116">
        <v>-22.623966942148762</v>
      </c>
    </row>
    <row r="50" spans="1:11" ht="14.1" customHeight="1" x14ac:dyDescent="0.2">
      <c r="A50" s="306" t="s">
        <v>272</v>
      </c>
      <c r="B50" s="307" t="s">
        <v>273</v>
      </c>
      <c r="C50" s="308"/>
      <c r="D50" s="113">
        <v>1.1979128389799367</v>
      </c>
      <c r="E50" s="115">
        <v>163</v>
      </c>
      <c r="F50" s="114">
        <v>135</v>
      </c>
      <c r="G50" s="114">
        <v>249</v>
      </c>
      <c r="H50" s="114">
        <v>317</v>
      </c>
      <c r="I50" s="140">
        <v>200</v>
      </c>
      <c r="J50" s="115">
        <v>-37</v>
      </c>
      <c r="K50" s="116">
        <v>-18.5</v>
      </c>
    </row>
    <row r="51" spans="1:11" ht="14.1" customHeight="1" x14ac:dyDescent="0.2">
      <c r="A51" s="306" t="s">
        <v>274</v>
      </c>
      <c r="B51" s="307" t="s">
        <v>275</v>
      </c>
      <c r="C51" s="308"/>
      <c r="D51" s="113">
        <v>3.8656573822297347</v>
      </c>
      <c r="E51" s="115">
        <v>526</v>
      </c>
      <c r="F51" s="114">
        <v>443</v>
      </c>
      <c r="G51" s="114">
        <v>645</v>
      </c>
      <c r="H51" s="114">
        <v>902</v>
      </c>
      <c r="I51" s="140">
        <v>716</v>
      </c>
      <c r="J51" s="115">
        <v>-190</v>
      </c>
      <c r="K51" s="116">
        <v>-26.536312849162012</v>
      </c>
    </row>
    <row r="52" spans="1:11" ht="14.1" customHeight="1" x14ac:dyDescent="0.2">
      <c r="A52" s="306">
        <v>71</v>
      </c>
      <c r="B52" s="307" t="s">
        <v>276</v>
      </c>
      <c r="C52" s="308"/>
      <c r="D52" s="113">
        <v>6.8273682663335045</v>
      </c>
      <c r="E52" s="115">
        <v>929</v>
      </c>
      <c r="F52" s="114">
        <v>713</v>
      </c>
      <c r="G52" s="114">
        <v>1300</v>
      </c>
      <c r="H52" s="114">
        <v>868</v>
      </c>
      <c r="I52" s="140">
        <v>1082</v>
      </c>
      <c r="J52" s="115">
        <v>-153</v>
      </c>
      <c r="K52" s="116">
        <v>-14.140480591497226</v>
      </c>
    </row>
    <row r="53" spans="1:11" ht="14.1" customHeight="1" x14ac:dyDescent="0.2">
      <c r="A53" s="306" t="s">
        <v>277</v>
      </c>
      <c r="B53" s="307" t="s">
        <v>278</v>
      </c>
      <c r="C53" s="308"/>
      <c r="D53" s="113">
        <v>2.0651135444991549</v>
      </c>
      <c r="E53" s="115">
        <v>281</v>
      </c>
      <c r="F53" s="114">
        <v>213</v>
      </c>
      <c r="G53" s="114">
        <v>425</v>
      </c>
      <c r="H53" s="114">
        <v>258</v>
      </c>
      <c r="I53" s="140">
        <v>300</v>
      </c>
      <c r="J53" s="115">
        <v>-19</v>
      </c>
      <c r="K53" s="116">
        <v>-6.333333333333333</v>
      </c>
    </row>
    <row r="54" spans="1:11" ht="14.1" customHeight="1" x14ac:dyDescent="0.2">
      <c r="A54" s="306" t="s">
        <v>279</v>
      </c>
      <c r="B54" s="307" t="s">
        <v>280</v>
      </c>
      <c r="C54" s="308"/>
      <c r="D54" s="113">
        <v>4.1449254060410086</v>
      </c>
      <c r="E54" s="115">
        <v>564</v>
      </c>
      <c r="F54" s="114">
        <v>446</v>
      </c>
      <c r="G54" s="114">
        <v>742</v>
      </c>
      <c r="H54" s="114">
        <v>507</v>
      </c>
      <c r="I54" s="140">
        <v>654</v>
      </c>
      <c r="J54" s="115">
        <v>-90</v>
      </c>
      <c r="K54" s="116">
        <v>-13.761467889908257</v>
      </c>
    </row>
    <row r="55" spans="1:11" ht="14.1" customHeight="1" x14ac:dyDescent="0.2">
      <c r="A55" s="306">
        <v>72</v>
      </c>
      <c r="B55" s="307" t="s">
        <v>281</v>
      </c>
      <c r="C55" s="308"/>
      <c r="D55" s="113">
        <v>1.2199603145439848</v>
      </c>
      <c r="E55" s="115">
        <v>166</v>
      </c>
      <c r="F55" s="114">
        <v>135</v>
      </c>
      <c r="G55" s="114">
        <v>306</v>
      </c>
      <c r="H55" s="114">
        <v>189</v>
      </c>
      <c r="I55" s="140">
        <v>238</v>
      </c>
      <c r="J55" s="115">
        <v>-72</v>
      </c>
      <c r="K55" s="116">
        <v>-30.252100840336134</v>
      </c>
    </row>
    <row r="56" spans="1:11" ht="14.1" customHeight="1" x14ac:dyDescent="0.2">
      <c r="A56" s="306" t="s">
        <v>282</v>
      </c>
      <c r="B56" s="307" t="s">
        <v>283</v>
      </c>
      <c r="C56" s="308"/>
      <c r="D56" s="113">
        <v>0.49974277945175277</v>
      </c>
      <c r="E56" s="115">
        <v>68</v>
      </c>
      <c r="F56" s="114">
        <v>33</v>
      </c>
      <c r="G56" s="114">
        <v>147</v>
      </c>
      <c r="H56" s="114">
        <v>69</v>
      </c>
      <c r="I56" s="140">
        <v>91</v>
      </c>
      <c r="J56" s="115">
        <v>-23</v>
      </c>
      <c r="K56" s="116">
        <v>-25.274725274725274</v>
      </c>
    </row>
    <row r="57" spans="1:11" ht="14.1" customHeight="1" x14ac:dyDescent="0.2">
      <c r="A57" s="306" t="s">
        <v>284</v>
      </c>
      <c r="B57" s="307" t="s">
        <v>285</v>
      </c>
      <c r="C57" s="308"/>
      <c r="D57" s="113">
        <v>0.47769530388770487</v>
      </c>
      <c r="E57" s="115">
        <v>65</v>
      </c>
      <c r="F57" s="114">
        <v>67</v>
      </c>
      <c r="G57" s="114">
        <v>63</v>
      </c>
      <c r="H57" s="114">
        <v>56</v>
      </c>
      <c r="I57" s="140">
        <v>114</v>
      </c>
      <c r="J57" s="115">
        <v>-49</v>
      </c>
      <c r="K57" s="116">
        <v>-42.982456140350877</v>
      </c>
    </row>
    <row r="58" spans="1:11" ht="14.1" customHeight="1" x14ac:dyDescent="0.2">
      <c r="A58" s="306">
        <v>73</v>
      </c>
      <c r="B58" s="307" t="s">
        <v>286</v>
      </c>
      <c r="C58" s="308"/>
      <c r="D58" s="113">
        <v>1.565370765047402</v>
      </c>
      <c r="E58" s="115">
        <v>213</v>
      </c>
      <c r="F58" s="114">
        <v>181</v>
      </c>
      <c r="G58" s="114">
        <v>293</v>
      </c>
      <c r="H58" s="114">
        <v>239</v>
      </c>
      <c r="I58" s="140">
        <v>291</v>
      </c>
      <c r="J58" s="115">
        <v>-78</v>
      </c>
      <c r="K58" s="116">
        <v>-26.804123711340207</v>
      </c>
    </row>
    <row r="59" spans="1:11" ht="14.1" customHeight="1" x14ac:dyDescent="0.2">
      <c r="A59" s="306" t="s">
        <v>287</v>
      </c>
      <c r="B59" s="307" t="s">
        <v>288</v>
      </c>
      <c r="C59" s="308"/>
      <c r="D59" s="113">
        <v>1.1979128389799367</v>
      </c>
      <c r="E59" s="115">
        <v>163</v>
      </c>
      <c r="F59" s="114">
        <v>120</v>
      </c>
      <c r="G59" s="114">
        <v>218</v>
      </c>
      <c r="H59" s="114">
        <v>157</v>
      </c>
      <c r="I59" s="140">
        <v>253</v>
      </c>
      <c r="J59" s="115">
        <v>-90</v>
      </c>
      <c r="K59" s="116">
        <v>-35.573122529644266</v>
      </c>
    </row>
    <row r="60" spans="1:11" ht="14.1" customHeight="1" x14ac:dyDescent="0.2">
      <c r="A60" s="306">
        <v>81</v>
      </c>
      <c r="B60" s="307" t="s">
        <v>289</v>
      </c>
      <c r="C60" s="308"/>
      <c r="D60" s="113">
        <v>6.3790695965311972</v>
      </c>
      <c r="E60" s="115">
        <v>868</v>
      </c>
      <c r="F60" s="114">
        <v>984</v>
      </c>
      <c r="G60" s="114">
        <v>1277</v>
      </c>
      <c r="H60" s="114">
        <v>815</v>
      </c>
      <c r="I60" s="140">
        <v>838</v>
      </c>
      <c r="J60" s="115">
        <v>30</v>
      </c>
      <c r="K60" s="116">
        <v>3.5799522673031028</v>
      </c>
    </row>
    <row r="61" spans="1:11" ht="14.1" customHeight="1" x14ac:dyDescent="0.2">
      <c r="A61" s="306" t="s">
        <v>290</v>
      </c>
      <c r="B61" s="307" t="s">
        <v>291</v>
      </c>
      <c r="C61" s="308"/>
      <c r="D61" s="113">
        <v>1.6609098258249431</v>
      </c>
      <c r="E61" s="115">
        <v>226</v>
      </c>
      <c r="F61" s="114">
        <v>209</v>
      </c>
      <c r="G61" s="114">
        <v>440</v>
      </c>
      <c r="H61" s="114">
        <v>246</v>
      </c>
      <c r="I61" s="140">
        <v>240</v>
      </c>
      <c r="J61" s="115">
        <v>-14</v>
      </c>
      <c r="K61" s="116">
        <v>-5.833333333333333</v>
      </c>
    </row>
    <row r="62" spans="1:11" ht="14.1" customHeight="1" x14ac:dyDescent="0.2">
      <c r="A62" s="306" t="s">
        <v>292</v>
      </c>
      <c r="B62" s="307" t="s">
        <v>293</v>
      </c>
      <c r="C62" s="308"/>
      <c r="D62" s="113">
        <v>2.3443815683104283</v>
      </c>
      <c r="E62" s="115">
        <v>319</v>
      </c>
      <c r="F62" s="114">
        <v>493</v>
      </c>
      <c r="G62" s="114">
        <v>456</v>
      </c>
      <c r="H62" s="114">
        <v>307</v>
      </c>
      <c r="I62" s="140">
        <v>281</v>
      </c>
      <c r="J62" s="115">
        <v>38</v>
      </c>
      <c r="K62" s="116">
        <v>13.523131672597865</v>
      </c>
    </row>
    <row r="63" spans="1:11" ht="14.1" customHeight="1" x14ac:dyDescent="0.2">
      <c r="A63" s="306"/>
      <c r="B63" s="307" t="s">
        <v>294</v>
      </c>
      <c r="C63" s="308"/>
      <c r="D63" s="113">
        <v>2.0651135444991549</v>
      </c>
      <c r="E63" s="115">
        <v>281</v>
      </c>
      <c r="F63" s="114">
        <v>447</v>
      </c>
      <c r="G63" s="114">
        <v>384</v>
      </c>
      <c r="H63" s="114">
        <v>266</v>
      </c>
      <c r="I63" s="140">
        <v>238</v>
      </c>
      <c r="J63" s="115">
        <v>43</v>
      </c>
      <c r="K63" s="116">
        <v>18.067226890756302</v>
      </c>
    </row>
    <row r="64" spans="1:11" ht="14.1" customHeight="1" x14ac:dyDescent="0.2">
      <c r="A64" s="306" t="s">
        <v>295</v>
      </c>
      <c r="B64" s="307" t="s">
        <v>296</v>
      </c>
      <c r="C64" s="308"/>
      <c r="D64" s="113">
        <v>0.79370912030572505</v>
      </c>
      <c r="E64" s="115">
        <v>108</v>
      </c>
      <c r="F64" s="114">
        <v>80</v>
      </c>
      <c r="G64" s="114">
        <v>118</v>
      </c>
      <c r="H64" s="114">
        <v>91</v>
      </c>
      <c r="I64" s="140">
        <v>90</v>
      </c>
      <c r="J64" s="115">
        <v>18</v>
      </c>
      <c r="K64" s="116">
        <v>20</v>
      </c>
    </row>
    <row r="65" spans="1:11" ht="14.1" customHeight="1" x14ac:dyDescent="0.2">
      <c r="A65" s="306" t="s">
        <v>297</v>
      </c>
      <c r="B65" s="307" t="s">
        <v>298</v>
      </c>
      <c r="C65" s="308"/>
      <c r="D65" s="113">
        <v>0.54383773057984863</v>
      </c>
      <c r="E65" s="115">
        <v>74</v>
      </c>
      <c r="F65" s="114">
        <v>118</v>
      </c>
      <c r="G65" s="114">
        <v>140</v>
      </c>
      <c r="H65" s="114">
        <v>77</v>
      </c>
      <c r="I65" s="140">
        <v>115</v>
      </c>
      <c r="J65" s="115">
        <v>-41</v>
      </c>
      <c r="K65" s="116">
        <v>-35.652173913043477</v>
      </c>
    </row>
    <row r="66" spans="1:11" ht="14.1" customHeight="1" x14ac:dyDescent="0.2">
      <c r="A66" s="306">
        <v>82</v>
      </c>
      <c r="B66" s="307" t="s">
        <v>299</v>
      </c>
      <c r="C66" s="308"/>
      <c r="D66" s="113">
        <v>3.2777247005217904</v>
      </c>
      <c r="E66" s="115">
        <v>446</v>
      </c>
      <c r="F66" s="114">
        <v>375</v>
      </c>
      <c r="G66" s="114">
        <v>905</v>
      </c>
      <c r="H66" s="114">
        <v>444</v>
      </c>
      <c r="I66" s="140">
        <v>450</v>
      </c>
      <c r="J66" s="115">
        <v>-4</v>
      </c>
      <c r="K66" s="116">
        <v>-0.88888888888888884</v>
      </c>
    </row>
    <row r="67" spans="1:11" ht="14.1" customHeight="1" x14ac:dyDescent="0.2">
      <c r="A67" s="306" t="s">
        <v>300</v>
      </c>
      <c r="B67" s="307" t="s">
        <v>301</v>
      </c>
      <c r="C67" s="308"/>
      <c r="D67" s="113">
        <v>1.8152421547732784</v>
      </c>
      <c r="E67" s="115">
        <v>247</v>
      </c>
      <c r="F67" s="114">
        <v>245</v>
      </c>
      <c r="G67" s="114">
        <v>566</v>
      </c>
      <c r="H67" s="114">
        <v>287</v>
      </c>
      <c r="I67" s="140">
        <v>267</v>
      </c>
      <c r="J67" s="115">
        <v>-20</v>
      </c>
      <c r="K67" s="116">
        <v>-7.4906367041198498</v>
      </c>
    </row>
    <row r="68" spans="1:11" ht="14.1" customHeight="1" x14ac:dyDescent="0.2">
      <c r="A68" s="306" t="s">
        <v>302</v>
      </c>
      <c r="B68" s="307" t="s">
        <v>303</v>
      </c>
      <c r="C68" s="308"/>
      <c r="D68" s="113">
        <v>0.90394649812596461</v>
      </c>
      <c r="E68" s="115">
        <v>123</v>
      </c>
      <c r="F68" s="114">
        <v>89</v>
      </c>
      <c r="G68" s="114">
        <v>236</v>
      </c>
      <c r="H68" s="114">
        <v>109</v>
      </c>
      <c r="I68" s="140">
        <v>106</v>
      </c>
      <c r="J68" s="115">
        <v>17</v>
      </c>
      <c r="K68" s="116">
        <v>16.037735849056602</v>
      </c>
    </row>
    <row r="69" spans="1:11" ht="14.1" customHeight="1" x14ac:dyDescent="0.2">
      <c r="A69" s="306">
        <v>83</v>
      </c>
      <c r="B69" s="307" t="s">
        <v>304</v>
      </c>
      <c r="C69" s="308"/>
      <c r="D69" s="113">
        <v>5.3060924524141981</v>
      </c>
      <c r="E69" s="115">
        <v>722</v>
      </c>
      <c r="F69" s="114">
        <v>676</v>
      </c>
      <c r="G69" s="114">
        <v>1599</v>
      </c>
      <c r="H69" s="114">
        <v>669</v>
      </c>
      <c r="I69" s="140">
        <v>866</v>
      </c>
      <c r="J69" s="115">
        <v>-144</v>
      </c>
      <c r="K69" s="116">
        <v>-16.628175519630485</v>
      </c>
    </row>
    <row r="70" spans="1:11" ht="14.1" customHeight="1" x14ac:dyDescent="0.2">
      <c r="A70" s="306" t="s">
        <v>305</v>
      </c>
      <c r="B70" s="307" t="s">
        <v>306</v>
      </c>
      <c r="C70" s="308"/>
      <c r="D70" s="113">
        <v>3.8068641140589401</v>
      </c>
      <c r="E70" s="115">
        <v>518</v>
      </c>
      <c r="F70" s="114">
        <v>496</v>
      </c>
      <c r="G70" s="114">
        <v>1338</v>
      </c>
      <c r="H70" s="114">
        <v>431</v>
      </c>
      <c r="I70" s="140">
        <v>608</v>
      </c>
      <c r="J70" s="115">
        <v>-90</v>
      </c>
      <c r="K70" s="116">
        <v>-14.802631578947368</v>
      </c>
    </row>
    <row r="71" spans="1:11" ht="14.1" customHeight="1" x14ac:dyDescent="0.2">
      <c r="A71" s="306"/>
      <c r="B71" s="307" t="s">
        <v>307</v>
      </c>
      <c r="C71" s="308"/>
      <c r="D71" s="113">
        <v>2.0136694348497097</v>
      </c>
      <c r="E71" s="115">
        <v>274</v>
      </c>
      <c r="F71" s="114">
        <v>231</v>
      </c>
      <c r="G71" s="114">
        <v>707</v>
      </c>
      <c r="H71" s="114">
        <v>212</v>
      </c>
      <c r="I71" s="140">
        <v>357</v>
      </c>
      <c r="J71" s="115">
        <v>-83</v>
      </c>
      <c r="K71" s="116">
        <v>-23.249299719887954</v>
      </c>
    </row>
    <row r="72" spans="1:11" ht="14.1" customHeight="1" x14ac:dyDescent="0.2">
      <c r="A72" s="306">
        <v>84</v>
      </c>
      <c r="B72" s="307" t="s">
        <v>308</v>
      </c>
      <c r="C72" s="308"/>
      <c r="D72" s="113">
        <v>1.9769236422429632</v>
      </c>
      <c r="E72" s="115">
        <v>269</v>
      </c>
      <c r="F72" s="114">
        <v>335</v>
      </c>
      <c r="G72" s="114">
        <v>470</v>
      </c>
      <c r="H72" s="114">
        <v>303</v>
      </c>
      <c r="I72" s="140">
        <v>358</v>
      </c>
      <c r="J72" s="115">
        <v>-89</v>
      </c>
      <c r="K72" s="116">
        <v>-24.860335195530727</v>
      </c>
    </row>
    <row r="73" spans="1:11" ht="14.1" customHeight="1" x14ac:dyDescent="0.2">
      <c r="A73" s="306" t="s">
        <v>309</v>
      </c>
      <c r="B73" s="307" t="s">
        <v>310</v>
      </c>
      <c r="C73" s="308"/>
      <c r="D73" s="113">
        <v>0.5732343646652458</v>
      </c>
      <c r="E73" s="115">
        <v>78</v>
      </c>
      <c r="F73" s="114">
        <v>78</v>
      </c>
      <c r="G73" s="114">
        <v>187</v>
      </c>
      <c r="H73" s="114">
        <v>67</v>
      </c>
      <c r="I73" s="140">
        <v>172</v>
      </c>
      <c r="J73" s="115">
        <v>-94</v>
      </c>
      <c r="K73" s="116">
        <v>-54.651162790697676</v>
      </c>
    </row>
    <row r="74" spans="1:11" ht="14.1" customHeight="1" x14ac:dyDescent="0.2">
      <c r="A74" s="306" t="s">
        <v>311</v>
      </c>
      <c r="B74" s="307" t="s">
        <v>312</v>
      </c>
      <c r="C74" s="308"/>
      <c r="D74" s="113">
        <v>0.12493569486293819</v>
      </c>
      <c r="E74" s="115">
        <v>17</v>
      </c>
      <c r="F74" s="114">
        <v>32</v>
      </c>
      <c r="G74" s="114">
        <v>34</v>
      </c>
      <c r="H74" s="114">
        <v>26</v>
      </c>
      <c r="I74" s="140">
        <v>20</v>
      </c>
      <c r="J74" s="115">
        <v>-3</v>
      </c>
      <c r="K74" s="116">
        <v>-15</v>
      </c>
    </row>
    <row r="75" spans="1:11" ht="14.1" customHeight="1" x14ac:dyDescent="0.2">
      <c r="A75" s="306" t="s">
        <v>313</v>
      </c>
      <c r="B75" s="307" t="s">
        <v>314</v>
      </c>
      <c r="C75" s="308"/>
      <c r="D75" s="113">
        <v>0.91129565664731393</v>
      </c>
      <c r="E75" s="115">
        <v>124</v>
      </c>
      <c r="F75" s="114">
        <v>176</v>
      </c>
      <c r="G75" s="114">
        <v>189</v>
      </c>
      <c r="H75" s="114">
        <v>178</v>
      </c>
      <c r="I75" s="140">
        <v>123</v>
      </c>
      <c r="J75" s="115">
        <v>1</v>
      </c>
      <c r="K75" s="116">
        <v>0.81300813008130079</v>
      </c>
    </row>
    <row r="76" spans="1:11" ht="14.1" customHeight="1" x14ac:dyDescent="0.2">
      <c r="A76" s="306">
        <v>91</v>
      </c>
      <c r="B76" s="307" t="s">
        <v>315</v>
      </c>
      <c r="C76" s="308"/>
      <c r="D76" s="113">
        <v>0.43360035275960901</v>
      </c>
      <c r="E76" s="115">
        <v>59</v>
      </c>
      <c r="F76" s="114">
        <v>41</v>
      </c>
      <c r="G76" s="114">
        <v>41</v>
      </c>
      <c r="H76" s="114">
        <v>27</v>
      </c>
      <c r="I76" s="140">
        <v>42</v>
      </c>
      <c r="J76" s="115">
        <v>17</v>
      </c>
      <c r="K76" s="116">
        <v>40.476190476190474</v>
      </c>
    </row>
    <row r="77" spans="1:11" ht="14.1" customHeight="1" x14ac:dyDescent="0.2">
      <c r="A77" s="306">
        <v>92</v>
      </c>
      <c r="B77" s="307" t="s">
        <v>316</v>
      </c>
      <c r="C77" s="308"/>
      <c r="D77" s="113">
        <v>0.49974277945175277</v>
      </c>
      <c r="E77" s="115">
        <v>68</v>
      </c>
      <c r="F77" s="114">
        <v>59</v>
      </c>
      <c r="G77" s="114">
        <v>76</v>
      </c>
      <c r="H77" s="114">
        <v>60</v>
      </c>
      <c r="I77" s="140">
        <v>85</v>
      </c>
      <c r="J77" s="115">
        <v>-17</v>
      </c>
      <c r="K77" s="116">
        <v>-20</v>
      </c>
    </row>
    <row r="78" spans="1:11" ht="14.1" customHeight="1" x14ac:dyDescent="0.2">
      <c r="A78" s="306">
        <v>93</v>
      </c>
      <c r="B78" s="307" t="s">
        <v>317</v>
      </c>
      <c r="C78" s="308"/>
      <c r="D78" s="113">
        <v>0.16903064599103404</v>
      </c>
      <c r="E78" s="115">
        <v>23</v>
      </c>
      <c r="F78" s="114">
        <v>9</v>
      </c>
      <c r="G78" s="114">
        <v>27</v>
      </c>
      <c r="H78" s="114">
        <v>10</v>
      </c>
      <c r="I78" s="140">
        <v>12</v>
      </c>
      <c r="J78" s="115">
        <v>11</v>
      </c>
      <c r="K78" s="116">
        <v>91.666666666666671</v>
      </c>
    </row>
    <row r="79" spans="1:11" ht="14.1" customHeight="1" x14ac:dyDescent="0.2">
      <c r="A79" s="306">
        <v>94</v>
      </c>
      <c r="B79" s="307" t="s">
        <v>318</v>
      </c>
      <c r="C79" s="308"/>
      <c r="D79" s="113">
        <v>0.31601381641802012</v>
      </c>
      <c r="E79" s="115">
        <v>43</v>
      </c>
      <c r="F79" s="114">
        <v>65</v>
      </c>
      <c r="G79" s="114">
        <v>87</v>
      </c>
      <c r="H79" s="114">
        <v>35</v>
      </c>
      <c r="I79" s="140">
        <v>41</v>
      </c>
      <c r="J79" s="115">
        <v>2</v>
      </c>
      <c r="K79" s="116">
        <v>4.8780487804878048</v>
      </c>
    </row>
    <row r="80" spans="1:11" ht="14.1" customHeight="1" x14ac:dyDescent="0.2">
      <c r="A80" s="306" t="s">
        <v>319</v>
      </c>
      <c r="B80" s="307" t="s">
        <v>320</v>
      </c>
      <c r="C80" s="308"/>
      <c r="D80" s="113">
        <v>0</v>
      </c>
      <c r="E80" s="115">
        <v>0</v>
      </c>
      <c r="F80" s="114" t="s">
        <v>514</v>
      </c>
      <c r="G80" s="114" t="s">
        <v>514</v>
      </c>
      <c r="H80" s="114">
        <v>0</v>
      </c>
      <c r="I80" s="140">
        <v>0</v>
      </c>
      <c r="J80" s="115">
        <v>0</v>
      </c>
      <c r="K80" s="116">
        <v>0</v>
      </c>
    </row>
    <row r="81" spans="1:11" ht="14.1" customHeight="1" x14ac:dyDescent="0.2">
      <c r="A81" s="310" t="s">
        <v>321</v>
      </c>
      <c r="B81" s="311" t="s">
        <v>334</v>
      </c>
      <c r="C81" s="312"/>
      <c r="D81" s="125">
        <v>0.53648857205849931</v>
      </c>
      <c r="E81" s="143">
        <v>73</v>
      </c>
      <c r="F81" s="144">
        <v>25</v>
      </c>
      <c r="G81" s="144">
        <v>131</v>
      </c>
      <c r="H81" s="144">
        <v>55</v>
      </c>
      <c r="I81" s="145">
        <v>69</v>
      </c>
      <c r="J81" s="143">
        <v>4</v>
      </c>
      <c r="K81" s="146">
        <v>5.7971014492753623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14619</v>
      </c>
      <c r="E11" s="114">
        <v>13416</v>
      </c>
      <c r="F11" s="114">
        <v>15962</v>
      </c>
      <c r="G11" s="114">
        <v>12939</v>
      </c>
      <c r="H11" s="140">
        <v>14522</v>
      </c>
      <c r="I11" s="115">
        <v>97</v>
      </c>
      <c r="J11" s="116">
        <v>0.66795207271725654</v>
      </c>
    </row>
    <row r="12" spans="1:15" s="110" customFormat="1" ht="24.95" customHeight="1" x14ac:dyDescent="0.2">
      <c r="A12" s="193" t="s">
        <v>132</v>
      </c>
      <c r="B12" s="194" t="s">
        <v>133</v>
      </c>
      <c r="C12" s="113">
        <v>2.2915384089198989</v>
      </c>
      <c r="D12" s="115">
        <v>335</v>
      </c>
      <c r="E12" s="114">
        <v>953</v>
      </c>
      <c r="F12" s="114">
        <v>619</v>
      </c>
      <c r="G12" s="114">
        <v>380</v>
      </c>
      <c r="H12" s="140">
        <v>292</v>
      </c>
      <c r="I12" s="115">
        <v>43</v>
      </c>
      <c r="J12" s="116">
        <v>14.726027397260275</v>
      </c>
    </row>
    <row r="13" spans="1:15" s="110" customFormat="1" ht="24.95" customHeight="1" x14ac:dyDescent="0.2">
      <c r="A13" s="193" t="s">
        <v>134</v>
      </c>
      <c r="B13" s="199" t="s">
        <v>214</v>
      </c>
      <c r="C13" s="113">
        <v>1.2312743689718859</v>
      </c>
      <c r="D13" s="115">
        <v>180</v>
      </c>
      <c r="E13" s="114">
        <v>568</v>
      </c>
      <c r="F13" s="114">
        <v>550</v>
      </c>
      <c r="G13" s="114">
        <v>158</v>
      </c>
      <c r="H13" s="140">
        <v>173</v>
      </c>
      <c r="I13" s="115">
        <v>7</v>
      </c>
      <c r="J13" s="116">
        <v>4.0462427745664744</v>
      </c>
    </row>
    <row r="14" spans="1:15" s="287" customFormat="1" ht="24.95" customHeight="1" x14ac:dyDescent="0.2">
      <c r="A14" s="193" t="s">
        <v>215</v>
      </c>
      <c r="B14" s="199" t="s">
        <v>137</v>
      </c>
      <c r="C14" s="113">
        <v>18.181818181818183</v>
      </c>
      <c r="D14" s="115">
        <v>2658</v>
      </c>
      <c r="E14" s="114">
        <v>1929</v>
      </c>
      <c r="F14" s="114">
        <v>2492</v>
      </c>
      <c r="G14" s="114">
        <v>2015</v>
      </c>
      <c r="H14" s="140">
        <v>2482</v>
      </c>
      <c r="I14" s="115">
        <v>176</v>
      </c>
      <c r="J14" s="116">
        <v>7.0910556003223206</v>
      </c>
      <c r="K14" s="110"/>
      <c r="L14" s="110"/>
      <c r="M14" s="110"/>
      <c r="N14" s="110"/>
      <c r="O14" s="110"/>
    </row>
    <row r="15" spans="1:15" s="110" customFormat="1" ht="24.95" customHeight="1" x14ac:dyDescent="0.2">
      <c r="A15" s="193" t="s">
        <v>216</v>
      </c>
      <c r="B15" s="199" t="s">
        <v>217</v>
      </c>
      <c r="C15" s="113">
        <v>5.0755865654285515</v>
      </c>
      <c r="D15" s="115">
        <v>742</v>
      </c>
      <c r="E15" s="114">
        <v>717</v>
      </c>
      <c r="F15" s="114">
        <v>748</v>
      </c>
      <c r="G15" s="114">
        <v>670</v>
      </c>
      <c r="H15" s="140">
        <v>821</v>
      </c>
      <c r="I15" s="115">
        <v>-79</v>
      </c>
      <c r="J15" s="116">
        <v>-9.6224116930572468</v>
      </c>
    </row>
    <row r="16" spans="1:15" s="287" customFormat="1" ht="24.95" customHeight="1" x14ac:dyDescent="0.2">
      <c r="A16" s="193" t="s">
        <v>218</v>
      </c>
      <c r="B16" s="199" t="s">
        <v>141</v>
      </c>
      <c r="C16" s="113">
        <v>8.4547506669402832</v>
      </c>
      <c r="D16" s="115">
        <v>1236</v>
      </c>
      <c r="E16" s="114">
        <v>819</v>
      </c>
      <c r="F16" s="114">
        <v>1274</v>
      </c>
      <c r="G16" s="114">
        <v>910</v>
      </c>
      <c r="H16" s="140">
        <v>1233</v>
      </c>
      <c r="I16" s="115">
        <v>3</v>
      </c>
      <c r="J16" s="116">
        <v>0.24330900243309003</v>
      </c>
      <c r="K16" s="110"/>
      <c r="L16" s="110"/>
      <c r="M16" s="110"/>
      <c r="N16" s="110"/>
      <c r="O16" s="110"/>
    </row>
    <row r="17" spans="1:15" s="110" customFormat="1" ht="24.95" customHeight="1" x14ac:dyDescent="0.2">
      <c r="A17" s="193" t="s">
        <v>142</v>
      </c>
      <c r="B17" s="199" t="s">
        <v>220</v>
      </c>
      <c r="C17" s="113">
        <v>4.651480949449347</v>
      </c>
      <c r="D17" s="115">
        <v>680</v>
      </c>
      <c r="E17" s="114">
        <v>393</v>
      </c>
      <c r="F17" s="114">
        <v>470</v>
      </c>
      <c r="G17" s="114">
        <v>435</v>
      </c>
      <c r="H17" s="140">
        <v>428</v>
      </c>
      <c r="I17" s="115">
        <v>252</v>
      </c>
      <c r="J17" s="116">
        <v>58.878504672897193</v>
      </c>
    </row>
    <row r="18" spans="1:15" s="287" customFormat="1" ht="24.95" customHeight="1" x14ac:dyDescent="0.2">
      <c r="A18" s="201" t="s">
        <v>144</v>
      </c>
      <c r="B18" s="202" t="s">
        <v>145</v>
      </c>
      <c r="C18" s="113">
        <v>8.872015869758533</v>
      </c>
      <c r="D18" s="115">
        <v>1297</v>
      </c>
      <c r="E18" s="114">
        <v>1034</v>
      </c>
      <c r="F18" s="114">
        <v>1224</v>
      </c>
      <c r="G18" s="114">
        <v>962</v>
      </c>
      <c r="H18" s="140">
        <v>1043</v>
      </c>
      <c r="I18" s="115">
        <v>254</v>
      </c>
      <c r="J18" s="116">
        <v>24.352828379674019</v>
      </c>
      <c r="K18" s="110"/>
      <c r="L18" s="110"/>
      <c r="M18" s="110"/>
      <c r="N18" s="110"/>
      <c r="O18" s="110"/>
    </row>
    <row r="19" spans="1:15" s="110" customFormat="1" ht="24.95" customHeight="1" x14ac:dyDescent="0.2">
      <c r="A19" s="193" t="s">
        <v>146</v>
      </c>
      <c r="B19" s="199" t="s">
        <v>147</v>
      </c>
      <c r="C19" s="113">
        <v>15.650865312264861</v>
      </c>
      <c r="D19" s="115">
        <v>2288</v>
      </c>
      <c r="E19" s="114">
        <v>1719</v>
      </c>
      <c r="F19" s="114">
        <v>2089</v>
      </c>
      <c r="G19" s="114">
        <v>1941</v>
      </c>
      <c r="H19" s="140">
        <v>2313</v>
      </c>
      <c r="I19" s="115">
        <v>-25</v>
      </c>
      <c r="J19" s="116">
        <v>-1.0808473843493298</v>
      </c>
    </row>
    <row r="20" spans="1:15" s="287" customFormat="1" ht="24.95" customHeight="1" x14ac:dyDescent="0.2">
      <c r="A20" s="193" t="s">
        <v>148</v>
      </c>
      <c r="B20" s="199" t="s">
        <v>149</v>
      </c>
      <c r="C20" s="113">
        <v>5.5338942472125314</v>
      </c>
      <c r="D20" s="115">
        <v>809</v>
      </c>
      <c r="E20" s="114">
        <v>766</v>
      </c>
      <c r="F20" s="114">
        <v>910</v>
      </c>
      <c r="G20" s="114">
        <v>694</v>
      </c>
      <c r="H20" s="140">
        <v>747</v>
      </c>
      <c r="I20" s="115">
        <v>62</v>
      </c>
      <c r="J20" s="116">
        <v>8.2998661311914326</v>
      </c>
      <c r="K20" s="110"/>
      <c r="L20" s="110"/>
      <c r="M20" s="110"/>
      <c r="N20" s="110"/>
      <c r="O20" s="110"/>
    </row>
    <row r="21" spans="1:15" s="110" customFormat="1" ht="24.95" customHeight="1" x14ac:dyDescent="0.2">
      <c r="A21" s="201" t="s">
        <v>150</v>
      </c>
      <c r="B21" s="202" t="s">
        <v>151</v>
      </c>
      <c r="C21" s="113">
        <v>11.252479649770846</v>
      </c>
      <c r="D21" s="115">
        <v>1645</v>
      </c>
      <c r="E21" s="114">
        <v>1576</v>
      </c>
      <c r="F21" s="114">
        <v>1485</v>
      </c>
      <c r="G21" s="114">
        <v>1193</v>
      </c>
      <c r="H21" s="140">
        <v>1594</v>
      </c>
      <c r="I21" s="115">
        <v>51</v>
      </c>
      <c r="J21" s="116">
        <v>3.1994981179422837</v>
      </c>
    </row>
    <row r="22" spans="1:15" s="110" customFormat="1" ht="24.95" customHeight="1" x14ac:dyDescent="0.2">
      <c r="A22" s="201" t="s">
        <v>152</v>
      </c>
      <c r="B22" s="199" t="s">
        <v>153</v>
      </c>
      <c r="C22" s="113">
        <v>0.9302961898898694</v>
      </c>
      <c r="D22" s="115">
        <v>136</v>
      </c>
      <c r="E22" s="114">
        <v>88</v>
      </c>
      <c r="F22" s="114">
        <v>88</v>
      </c>
      <c r="G22" s="114">
        <v>126</v>
      </c>
      <c r="H22" s="140">
        <v>107</v>
      </c>
      <c r="I22" s="115">
        <v>29</v>
      </c>
      <c r="J22" s="116">
        <v>27.102803738317757</v>
      </c>
    </row>
    <row r="23" spans="1:15" s="110" customFormat="1" ht="24.95" customHeight="1" x14ac:dyDescent="0.2">
      <c r="A23" s="193" t="s">
        <v>154</v>
      </c>
      <c r="B23" s="199" t="s">
        <v>155</v>
      </c>
      <c r="C23" s="113">
        <v>1.2859976742595254</v>
      </c>
      <c r="D23" s="115">
        <v>188</v>
      </c>
      <c r="E23" s="114">
        <v>94</v>
      </c>
      <c r="F23" s="114">
        <v>139</v>
      </c>
      <c r="G23" s="114">
        <v>188</v>
      </c>
      <c r="H23" s="140">
        <v>209</v>
      </c>
      <c r="I23" s="115">
        <v>-21</v>
      </c>
      <c r="J23" s="116">
        <v>-10.047846889952153</v>
      </c>
    </row>
    <row r="24" spans="1:15" s="110" customFormat="1" ht="24.95" customHeight="1" x14ac:dyDescent="0.2">
      <c r="A24" s="193" t="s">
        <v>156</v>
      </c>
      <c r="B24" s="199" t="s">
        <v>221</v>
      </c>
      <c r="C24" s="113">
        <v>3.2833983172583623</v>
      </c>
      <c r="D24" s="115">
        <v>480</v>
      </c>
      <c r="E24" s="114">
        <v>442</v>
      </c>
      <c r="F24" s="114">
        <v>506</v>
      </c>
      <c r="G24" s="114">
        <v>573</v>
      </c>
      <c r="H24" s="140">
        <v>491</v>
      </c>
      <c r="I24" s="115">
        <v>-11</v>
      </c>
      <c r="J24" s="116">
        <v>-2.2403258655804481</v>
      </c>
    </row>
    <row r="25" spans="1:15" s="110" customFormat="1" ht="24.95" customHeight="1" x14ac:dyDescent="0.2">
      <c r="A25" s="193" t="s">
        <v>222</v>
      </c>
      <c r="B25" s="204" t="s">
        <v>159</v>
      </c>
      <c r="C25" s="113">
        <v>4.2957794650796908</v>
      </c>
      <c r="D25" s="115">
        <v>628</v>
      </c>
      <c r="E25" s="114">
        <v>620</v>
      </c>
      <c r="F25" s="114">
        <v>688</v>
      </c>
      <c r="G25" s="114">
        <v>540</v>
      </c>
      <c r="H25" s="140">
        <v>661</v>
      </c>
      <c r="I25" s="115">
        <v>-33</v>
      </c>
      <c r="J25" s="116">
        <v>-4.9924357034795763</v>
      </c>
    </row>
    <row r="26" spans="1:15" s="110" customFormat="1" ht="24.95" customHeight="1" x14ac:dyDescent="0.2">
      <c r="A26" s="201">
        <v>782.78300000000002</v>
      </c>
      <c r="B26" s="203" t="s">
        <v>160</v>
      </c>
      <c r="C26" s="113">
        <v>4.651480949449347</v>
      </c>
      <c r="D26" s="115">
        <v>680</v>
      </c>
      <c r="E26" s="114">
        <v>678</v>
      </c>
      <c r="F26" s="114">
        <v>816</v>
      </c>
      <c r="G26" s="114">
        <v>755</v>
      </c>
      <c r="H26" s="140">
        <v>759</v>
      </c>
      <c r="I26" s="115">
        <v>-79</v>
      </c>
      <c r="J26" s="116">
        <v>-10.408432147562582</v>
      </c>
    </row>
    <row r="27" spans="1:15" s="110" customFormat="1" ht="24.95" customHeight="1" x14ac:dyDescent="0.2">
      <c r="A27" s="193" t="s">
        <v>161</v>
      </c>
      <c r="B27" s="199" t="s">
        <v>162</v>
      </c>
      <c r="C27" s="113">
        <v>2.8592927012791574</v>
      </c>
      <c r="D27" s="115">
        <v>418</v>
      </c>
      <c r="E27" s="114">
        <v>366</v>
      </c>
      <c r="F27" s="114">
        <v>555</v>
      </c>
      <c r="G27" s="114">
        <v>421</v>
      </c>
      <c r="H27" s="140">
        <v>681</v>
      </c>
      <c r="I27" s="115">
        <v>-263</v>
      </c>
      <c r="J27" s="116">
        <v>-38.619676945668132</v>
      </c>
    </row>
    <row r="28" spans="1:15" s="110" customFormat="1" ht="24.95" customHeight="1" x14ac:dyDescent="0.2">
      <c r="A28" s="193" t="s">
        <v>163</v>
      </c>
      <c r="B28" s="199" t="s">
        <v>164</v>
      </c>
      <c r="C28" s="113">
        <v>4.0290033518024488</v>
      </c>
      <c r="D28" s="115">
        <v>589</v>
      </c>
      <c r="E28" s="114">
        <v>400</v>
      </c>
      <c r="F28" s="114">
        <v>814</v>
      </c>
      <c r="G28" s="114">
        <v>461</v>
      </c>
      <c r="H28" s="140">
        <v>687</v>
      </c>
      <c r="I28" s="115">
        <v>-98</v>
      </c>
      <c r="J28" s="116">
        <v>-14.264919941775837</v>
      </c>
    </row>
    <row r="29" spans="1:15" s="110" customFormat="1" ht="24.95" customHeight="1" x14ac:dyDescent="0.2">
      <c r="A29" s="193">
        <v>86</v>
      </c>
      <c r="B29" s="199" t="s">
        <v>165</v>
      </c>
      <c r="C29" s="113">
        <v>5.2465968944524253</v>
      </c>
      <c r="D29" s="115">
        <v>767</v>
      </c>
      <c r="E29" s="114">
        <v>774</v>
      </c>
      <c r="F29" s="114">
        <v>973</v>
      </c>
      <c r="G29" s="114">
        <v>763</v>
      </c>
      <c r="H29" s="140">
        <v>789</v>
      </c>
      <c r="I29" s="115">
        <v>-22</v>
      </c>
      <c r="J29" s="116">
        <v>-2.788339670468948</v>
      </c>
    </row>
    <row r="30" spans="1:15" s="110" customFormat="1" ht="24.95" customHeight="1" x14ac:dyDescent="0.2">
      <c r="A30" s="193">
        <v>87.88</v>
      </c>
      <c r="B30" s="204" t="s">
        <v>166</v>
      </c>
      <c r="C30" s="113">
        <v>6.5257541555509953</v>
      </c>
      <c r="D30" s="115">
        <v>954</v>
      </c>
      <c r="E30" s="114">
        <v>833</v>
      </c>
      <c r="F30" s="114">
        <v>1358</v>
      </c>
      <c r="G30" s="114">
        <v>1230</v>
      </c>
      <c r="H30" s="140">
        <v>988</v>
      </c>
      <c r="I30" s="115">
        <v>-34</v>
      </c>
      <c r="J30" s="116">
        <v>-3.4412955465587043</v>
      </c>
    </row>
    <row r="31" spans="1:15" s="110" customFormat="1" ht="24.95" customHeight="1" x14ac:dyDescent="0.2">
      <c r="A31" s="193" t="s">
        <v>167</v>
      </c>
      <c r="B31" s="199" t="s">
        <v>168</v>
      </c>
      <c r="C31" s="113">
        <v>3.8785142622614406</v>
      </c>
      <c r="D31" s="115">
        <v>567</v>
      </c>
      <c r="E31" s="114">
        <v>576</v>
      </c>
      <c r="F31" s="114">
        <v>656</v>
      </c>
      <c r="G31" s="114">
        <v>539</v>
      </c>
      <c r="H31" s="140">
        <v>506</v>
      </c>
      <c r="I31" s="115">
        <v>61</v>
      </c>
      <c r="J31" s="116">
        <v>12.055335968379447</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2.2915384089198989</v>
      </c>
      <c r="D34" s="115">
        <v>335</v>
      </c>
      <c r="E34" s="114">
        <v>953</v>
      </c>
      <c r="F34" s="114">
        <v>619</v>
      </c>
      <c r="G34" s="114">
        <v>380</v>
      </c>
      <c r="H34" s="140">
        <v>292</v>
      </c>
      <c r="I34" s="115">
        <v>43</v>
      </c>
      <c r="J34" s="116">
        <v>14.726027397260275</v>
      </c>
    </row>
    <row r="35" spans="1:10" s="110" customFormat="1" ht="24.95" customHeight="1" x14ac:dyDescent="0.2">
      <c r="A35" s="292" t="s">
        <v>171</v>
      </c>
      <c r="B35" s="293" t="s">
        <v>172</v>
      </c>
      <c r="C35" s="113">
        <v>28.2851084205486</v>
      </c>
      <c r="D35" s="115">
        <v>4135</v>
      </c>
      <c r="E35" s="114">
        <v>3531</v>
      </c>
      <c r="F35" s="114">
        <v>4266</v>
      </c>
      <c r="G35" s="114">
        <v>3135</v>
      </c>
      <c r="H35" s="140">
        <v>3698</v>
      </c>
      <c r="I35" s="115">
        <v>437</v>
      </c>
      <c r="J35" s="116">
        <v>11.817198485667928</v>
      </c>
    </row>
    <row r="36" spans="1:10" s="110" customFormat="1" ht="24.95" customHeight="1" x14ac:dyDescent="0.2">
      <c r="A36" s="294" t="s">
        <v>173</v>
      </c>
      <c r="B36" s="295" t="s">
        <v>174</v>
      </c>
      <c r="C36" s="125">
        <v>69.423353170531499</v>
      </c>
      <c r="D36" s="143">
        <v>10149</v>
      </c>
      <c r="E36" s="144">
        <v>8932</v>
      </c>
      <c r="F36" s="144">
        <v>11077</v>
      </c>
      <c r="G36" s="144">
        <v>9424</v>
      </c>
      <c r="H36" s="145">
        <v>10532</v>
      </c>
      <c r="I36" s="143">
        <v>-383</v>
      </c>
      <c r="J36" s="146">
        <v>-3.6365362704139765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14619</v>
      </c>
      <c r="F11" s="264">
        <v>13416</v>
      </c>
      <c r="G11" s="264">
        <v>15962</v>
      </c>
      <c r="H11" s="264">
        <v>12939</v>
      </c>
      <c r="I11" s="265">
        <v>14522</v>
      </c>
      <c r="J11" s="263">
        <v>97</v>
      </c>
      <c r="K11" s="266">
        <v>0.66795207271725654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27.361652643819685</v>
      </c>
      <c r="E13" s="115">
        <v>4000</v>
      </c>
      <c r="F13" s="114">
        <v>4594</v>
      </c>
      <c r="G13" s="114">
        <v>4838</v>
      </c>
      <c r="H13" s="114">
        <v>3743</v>
      </c>
      <c r="I13" s="140">
        <v>3707</v>
      </c>
      <c r="J13" s="115">
        <v>293</v>
      </c>
      <c r="K13" s="116">
        <v>7.9039654707310492</v>
      </c>
    </row>
    <row r="14" spans="1:17" ht="15.95" customHeight="1" x14ac:dyDescent="0.2">
      <c r="A14" s="306" t="s">
        <v>230</v>
      </c>
      <c r="B14" s="307"/>
      <c r="C14" s="308"/>
      <c r="D14" s="113">
        <v>57.083247828168822</v>
      </c>
      <c r="E14" s="115">
        <v>8345</v>
      </c>
      <c r="F14" s="114">
        <v>6969</v>
      </c>
      <c r="G14" s="114">
        <v>8813</v>
      </c>
      <c r="H14" s="114">
        <v>7346</v>
      </c>
      <c r="I14" s="140">
        <v>8635</v>
      </c>
      <c r="J14" s="115">
        <v>-290</v>
      </c>
      <c r="K14" s="116">
        <v>-3.3584250144759697</v>
      </c>
    </row>
    <row r="15" spans="1:17" ht="15.95" customHeight="1" x14ac:dyDescent="0.2">
      <c r="A15" s="306" t="s">
        <v>231</v>
      </c>
      <c r="B15" s="307"/>
      <c r="C15" s="308"/>
      <c r="D15" s="113">
        <v>7.1003488610712084</v>
      </c>
      <c r="E15" s="115">
        <v>1038</v>
      </c>
      <c r="F15" s="114">
        <v>960</v>
      </c>
      <c r="G15" s="114">
        <v>1070</v>
      </c>
      <c r="H15" s="114">
        <v>834</v>
      </c>
      <c r="I15" s="140">
        <v>1015</v>
      </c>
      <c r="J15" s="115">
        <v>23</v>
      </c>
      <c r="K15" s="116">
        <v>2.2660098522167487</v>
      </c>
    </row>
    <row r="16" spans="1:17" ht="15.95" customHeight="1" x14ac:dyDescent="0.2">
      <c r="A16" s="306" t="s">
        <v>232</v>
      </c>
      <c r="B16" s="307"/>
      <c r="C16" s="308"/>
      <c r="D16" s="113">
        <v>8.0853683562487166</v>
      </c>
      <c r="E16" s="115">
        <v>1182</v>
      </c>
      <c r="F16" s="114">
        <v>849</v>
      </c>
      <c r="G16" s="114">
        <v>1164</v>
      </c>
      <c r="H16" s="114">
        <v>906</v>
      </c>
      <c r="I16" s="140">
        <v>1101</v>
      </c>
      <c r="J16" s="115">
        <v>81</v>
      </c>
      <c r="K16" s="116">
        <v>7.3569482288828336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2.5446336958752309</v>
      </c>
      <c r="E18" s="115">
        <v>372</v>
      </c>
      <c r="F18" s="114">
        <v>1094</v>
      </c>
      <c r="G18" s="114">
        <v>718</v>
      </c>
      <c r="H18" s="114">
        <v>411</v>
      </c>
      <c r="I18" s="140">
        <v>325</v>
      </c>
      <c r="J18" s="115">
        <v>47</v>
      </c>
      <c r="K18" s="116">
        <v>14.461538461538462</v>
      </c>
    </row>
    <row r="19" spans="1:11" ht="14.1" customHeight="1" x14ac:dyDescent="0.2">
      <c r="A19" s="306" t="s">
        <v>235</v>
      </c>
      <c r="B19" s="307" t="s">
        <v>236</v>
      </c>
      <c r="C19" s="308"/>
      <c r="D19" s="113">
        <v>2.0589643614474316</v>
      </c>
      <c r="E19" s="115">
        <v>301</v>
      </c>
      <c r="F19" s="114">
        <v>1013</v>
      </c>
      <c r="G19" s="114">
        <v>634</v>
      </c>
      <c r="H19" s="114">
        <v>341</v>
      </c>
      <c r="I19" s="140">
        <v>225</v>
      </c>
      <c r="J19" s="115">
        <v>76</v>
      </c>
      <c r="K19" s="116">
        <v>33.777777777777779</v>
      </c>
    </row>
    <row r="20" spans="1:11" ht="14.1" customHeight="1" x14ac:dyDescent="0.2">
      <c r="A20" s="306">
        <v>12</v>
      </c>
      <c r="B20" s="307" t="s">
        <v>237</v>
      </c>
      <c r="C20" s="308"/>
      <c r="D20" s="113">
        <v>0.82084957931459057</v>
      </c>
      <c r="E20" s="115">
        <v>120</v>
      </c>
      <c r="F20" s="114">
        <v>260</v>
      </c>
      <c r="G20" s="114">
        <v>141</v>
      </c>
      <c r="H20" s="114">
        <v>177</v>
      </c>
      <c r="I20" s="140">
        <v>95</v>
      </c>
      <c r="J20" s="115">
        <v>25</v>
      </c>
      <c r="K20" s="116">
        <v>26.315789473684209</v>
      </c>
    </row>
    <row r="21" spans="1:11" ht="14.1" customHeight="1" x14ac:dyDescent="0.2">
      <c r="A21" s="306">
        <v>21</v>
      </c>
      <c r="B21" s="307" t="s">
        <v>238</v>
      </c>
      <c r="C21" s="308"/>
      <c r="D21" s="113">
        <v>0.40358437649634038</v>
      </c>
      <c r="E21" s="115">
        <v>59</v>
      </c>
      <c r="F21" s="114">
        <v>78</v>
      </c>
      <c r="G21" s="114">
        <v>56</v>
      </c>
      <c r="H21" s="114">
        <v>37</v>
      </c>
      <c r="I21" s="140">
        <v>52</v>
      </c>
      <c r="J21" s="115">
        <v>7</v>
      </c>
      <c r="K21" s="116">
        <v>13.461538461538462</v>
      </c>
    </row>
    <row r="22" spans="1:11" ht="14.1" customHeight="1" x14ac:dyDescent="0.2">
      <c r="A22" s="306">
        <v>22</v>
      </c>
      <c r="B22" s="307" t="s">
        <v>239</v>
      </c>
      <c r="C22" s="308"/>
      <c r="D22" s="113">
        <v>2.7635269170257883</v>
      </c>
      <c r="E22" s="115">
        <v>404</v>
      </c>
      <c r="F22" s="114">
        <v>298</v>
      </c>
      <c r="G22" s="114">
        <v>433</v>
      </c>
      <c r="H22" s="114">
        <v>334</v>
      </c>
      <c r="I22" s="140">
        <v>358</v>
      </c>
      <c r="J22" s="115">
        <v>46</v>
      </c>
      <c r="K22" s="116">
        <v>12.849162011173185</v>
      </c>
    </row>
    <row r="23" spans="1:11" ht="14.1" customHeight="1" x14ac:dyDescent="0.2">
      <c r="A23" s="306">
        <v>23</v>
      </c>
      <c r="B23" s="307" t="s">
        <v>240</v>
      </c>
      <c r="C23" s="308"/>
      <c r="D23" s="113">
        <v>1.1628702373623367</v>
      </c>
      <c r="E23" s="115">
        <v>170</v>
      </c>
      <c r="F23" s="114">
        <v>143</v>
      </c>
      <c r="G23" s="114">
        <v>185</v>
      </c>
      <c r="H23" s="114">
        <v>173</v>
      </c>
      <c r="I23" s="140">
        <v>154</v>
      </c>
      <c r="J23" s="115">
        <v>16</v>
      </c>
      <c r="K23" s="116">
        <v>10.38961038961039</v>
      </c>
    </row>
    <row r="24" spans="1:11" ht="14.1" customHeight="1" x14ac:dyDescent="0.2">
      <c r="A24" s="306">
        <v>24</v>
      </c>
      <c r="B24" s="307" t="s">
        <v>241</v>
      </c>
      <c r="C24" s="308"/>
      <c r="D24" s="113">
        <v>4.4462685546206995</v>
      </c>
      <c r="E24" s="115">
        <v>650</v>
      </c>
      <c r="F24" s="114">
        <v>375</v>
      </c>
      <c r="G24" s="114">
        <v>728</v>
      </c>
      <c r="H24" s="114">
        <v>555</v>
      </c>
      <c r="I24" s="140">
        <v>738</v>
      </c>
      <c r="J24" s="115">
        <v>-88</v>
      </c>
      <c r="K24" s="116">
        <v>-11.924119241192411</v>
      </c>
    </row>
    <row r="25" spans="1:11" ht="14.1" customHeight="1" x14ac:dyDescent="0.2">
      <c r="A25" s="306">
        <v>25</v>
      </c>
      <c r="B25" s="307" t="s">
        <v>242</v>
      </c>
      <c r="C25" s="308"/>
      <c r="D25" s="113">
        <v>5.1166290443942817</v>
      </c>
      <c r="E25" s="115">
        <v>748</v>
      </c>
      <c r="F25" s="114">
        <v>526</v>
      </c>
      <c r="G25" s="114">
        <v>618</v>
      </c>
      <c r="H25" s="114">
        <v>518</v>
      </c>
      <c r="I25" s="140">
        <v>665</v>
      </c>
      <c r="J25" s="115">
        <v>83</v>
      </c>
      <c r="K25" s="116">
        <v>12.481203007518797</v>
      </c>
    </row>
    <row r="26" spans="1:11" ht="14.1" customHeight="1" x14ac:dyDescent="0.2">
      <c r="A26" s="306">
        <v>26</v>
      </c>
      <c r="B26" s="307" t="s">
        <v>243</v>
      </c>
      <c r="C26" s="308"/>
      <c r="D26" s="113">
        <v>2.6130378274847801</v>
      </c>
      <c r="E26" s="115">
        <v>382</v>
      </c>
      <c r="F26" s="114">
        <v>490</v>
      </c>
      <c r="G26" s="114">
        <v>566</v>
      </c>
      <c r="H26" s="114">
        <v>205</v>
      </c>
      <c r="I26" s="140">
        <v>373</v>
      </c>
      <c r="J26" s="115">
        <v>9</v>
      </c>
      <c r="K26" s="116">
        <v>2.4128686327077746</v>
      </c>
    </row>
    <row r="27" spans="1:11" ht="14.1" customHeight="1" x14ac:dyDescent="0.2">
      <c r="A27" s="306">
        <v>27</v>
      </c>
      <c r="B27" s="307" t="s">
        <v>244</v>
      </c>
      <c r="C27" s="308"/>
      <c r="D27" s="113">
        <v>1.3954442848348041</v>
      </c>
      <c r="E27" s="115">
        <v>204</v>
      </c>
      <c r="F27" s="114">
        <v>116</v>
      </c>
      <c r="G27" s="114">
        <v>138</v>
      </c>
      <c r="H27" s="114">
        <v>145</v>
      </c>
      <c r="I27" s="140">
        <v>159</v>
      </c>
      <c r="J27" s="115">
        <v>45</v>
      </c>
      <c r="K27" s="116">
        <v>28.30188679245283</v>
      </c>
    </row>
    <row r="28" spans="1:11" ht="14.1" customHeight="1" x14ac:dyDescent="0.2">
      <c r="A28" s="306">
        <v>28</v>
      </c>
      <c r="B28" s="307" t="s">
        <v>245</v>
      </c>
      <c r="C28" s="308"/>
      <c r="D28" s="113">
        <v>0.23257404747246735</v>
      </c>
      <c r="E28" s="115">
        <v>34</v>
      </c>
      <c r="F28" s="114">
        <v>22</v>
      </c>
      <c r="G28" s="114" t="s">
        <v>514</v>
      </c>
      <c r="H28" s="114">
        <v>25</v>
      </c>
      <c r="I28" s="140">
        <v>15</v>
      </c>
      <c r="J28" s="115">
        <v>19</v>
      </c>
      <c r="K28" s="116">
        <v>126.66666666666667</v>
      </c>
    </row>
    <row r="29" spans="1:11" ht="14.1" customHeight="1" x14ac:dyDescent="0.2">
      <c r="A29" s="306">
        <v>29</v>
      </c>
      <c r="B29" s="307" t="s">
        <v>246</v>
      </c>
      <c r="C29" s="308"/>
      <c r="D29" s="113">
        <v>6.0537656474451058</v>
      </c>
      <c r="E29" s="115">
        <v>885</v>
      </c>
      <c r="F29" s="114">
        <v>741</v>
      </c>
      <c r="G29" s="114">
        <v>853</v>
      </c>
      <c r="H29" s="114">
        <v>729</v>
      </c>
      <c r="I29" s="140">
        <v>796</v>
      </c>
      <c r="J29" s="115">
        <v>89</v>
      </c>
      <c r="K29" s="116">
        <v>11.180904522613066</v>
      </c>
    </row>
    <row r="30" spans="1:11" ht="14.1" customHeight="1" x14ac:dyDescent="0.2">
      <c r="A30" s="306" t="s">
        <v>247</v>
      </c>
      <c r="B30" s="307" t="s">
        <v>248</v>
      </c>
      <c r="C30" s="308"/>
      <c r="D30" s="113">
        <v>1.7785074218482797</v>
      </c>
      <c r="E30" s="115">
        <v>260</v>
      </c>
      <c r="F30" s="114">
        <v>211</v>
      </c>
      <c r="G30" s="114">
        <v>248</v>
      </c>
      <c r="H30" s="114">
        <v>234</v>
      </c>
      <c r="I30" s="140">
        <v>202</v>
      </c>
      <c r="J30" s="115">
        <v>58</v>
      </c>
      <c r="K30" s="116">
        <v>28.712871287128714</v>
      </c>
    </row>
    <row r="31" spans="1:11" ht="14.1" customHeight="1" x14ac:dyDescent="0.2">
      <c r="A31" s="306" t="s">
        <v>249</v>
      </c>
      <c r="B31" s="307" t="s">
        <v>250</v>
      </c>
      <c r="C31" s="308"/>
      <c r="D31" s="113">
        <v>4.1179287228948631</v>
      </c>
      <c r="E31" s="115">
        <v>602</v>
      </c>
      <c r="F31" s="114">
        <v>517</v>
      </c>
      <c r="G31" s="114">
        <v>580</v>
      </c>
      <c r="H31" s="114">
        <v>471</v>
      </c>
      <c r="I31" s="140">
        <v>580</v>
      </c>
      <c r="J31" s="115">
        <v>22</v>
      </c>
      <c r="K31" s="116">
        <v>3.7931034482758621</v>
      </c>
    </row>
    <row r="32" spans="1:11" ht="14.1" customHeight="1" x14ac:dyDescent="0.2">
      <c r="A32" s="306">
        <v>31</v>
      </c>
      <c r="B32" s="307" t="s">
        <v>251</v>
      </c>
      <c r="C32" s="308"/>
      <c r="D32" s="113">
        <v>0.52671181339352902</v>
      </c>
      <c r="E32" s="115">
        <v>77</v>
      </c>
      <c r="F32" s="114">
        <v>50</v>
      </c>
      <c r="G32" s="114">
        <v>62</v>
      </c>
      <c r="H32" s="114">
        <v>52</v>
      </c>
      <c r="I32" s="140">
        <v>57</v>
      </c>
      <c r="J32" s="115">
        <v>20</v>
      </c>
      <c r="K32" s="116">
        <v>35.087719298245617</v>
      </c>
    </row>
    <row r="33" spans="1:11" ht="14.1" customHeight="1" x14ac:dyDescent="0.2">
      <c r="A33" s="306">
        <v>32</v>
      </c>
      <c r="B33" s="307" t="s">
        <v>252</v>
      </c>
      <c r="C33" s="308"/>
      <c r="D33" s="113">
        <v>3.3723236883507766</v>
      </c>
      <c r="E33" s="115">
        <v>493</v>
      </c>
      <c r="F33" s="114">
        <v>482</v>
      </c>
      <c r="G33" s="114">
        <v>580</v>
      </c>
      <c r="H33" s="114">
        <v>439</v>
      </c>
      <c r="I33" s="140">
        <v>469</v>
      </c>
      <c r="J33" s="115">
        <v>24</v>
      </c>
      <c r="K33" s="116">
        <v>5.1172707889125801</v>
      </c>
    </row>
    <row r="34" spans="1:11" ht="14.1" customHeight="1" x14ac:dyDescent="0.2">
      <c r="A34" s="306">
        <v>33</v>
      </c>
      <c r="B34" s="307" t="s">
        <v>253</v>
      </c>
      <c r="C34" s="308"/>
      <c r="D34" s="113">
        <v>2.0042410561597919</v>
      </c>
      <c r="E34" s="115">
        <v>293</v>
      </c>
      <c r="F34" s="114">
        <v>288</v>
      </c>
      <c r="G34" s="114">
        <v>296</v>
      </c>
      <c r="H34" s="114">
        <v>226</v>
      </c>
      <c r="I34" s="140">
        <v>252</v>
      </c>
      <c r="J34" s="115">
        <v>41</v>
      </c>
      <c r="K34" s="116">
        <v>16.269841269841269</v>
      </c>
    </row>
    <row r="35" spans="1:11" ht="14.1" customHeight="1" x14ac:dyDescent="0.2">
      <c r="A35" s="306">
        <v>34</v>
      </c>
      <c r="B35" s="307" t="s">
        <v>254</v>
      </c>
      <c r="C35" s="308"/>
      <c r="D35" s="113">
        <v>2.2504959299541691</v>
      </c>
      <c r="E35" s="115">
        <v>329</v>
      </c>
      <c r="F35" s="114">
        <v>233</v>
      </c>
      <c r="G35" s="114">
        <v>256</v>
      </c>
      <c r="H35" s="114">
        <v>225</v>
      </c>
      <c r="I35" s="140">
        <v>364</v>
      </c>
      <c r="J35" s="115">
        <v>-35</v>
      </c>
      <c r="K35" s="116">
        <v>-9.615384615384615</v>
      </c>
    </row>
    <row r="36" spans="1:11" ht="14.1" customHeight="1" x14ac:dyDescent="0.2">
      <c r="A36" s="306">
        <v>41</v>
      </c>
      <c r="B36" s="307" t="s">
        <v>255</v>
      </c>
      <c r="C36" s="308"/>
      <c r="D36" s="113">
        <v>0.17785074218482796</v>
      </c>
      <c r="E36" s="115">
        <v>26</v>
      </c>
      <c r="F36" s="114">
        <v>19</v>
      </c>
      <c r="G36" s="114">
        <v>35</v>
      </c>
      <c r="H36" s="114">
        <v>18</v>
      </c>
      <c r="I36" s="140">
        <v>22</v>
      </c>
      <c r="J36" s="115">
        <v>4</v>
      </c>
      <c r="K36" s="116">
        <v>18.181818181818183</v>
      </c>
    </row>
    <row r="37" spans="1:11" ht="14.1" customHeight="1" x14ac:dyDescent="0.2">
      <c r="A37" s="306">
        <v>42</v>
      </c>
      <c r="B37" s="307" t="s">
        <v>256</v>
      </c>
      <c r="C37" s="308"/>
      <c r="D37" s="113">
        <v>7.5244544770504143E-2</v>
      </c>
      <c r="E37" s="115">
        <v>11</v>
      </c>
      <c r="F37" s="114">
        <v>15</v>
      </c>
      <c r="G37" s="114">
        <v>18</v>
      </c>
      <c r="H37" s="114">
        <v>10</v>
      </c>
      <c r="I37" s="140">
        <v>11</v>
      </c>
      <c r="J37" s="115">
        <v>0</v>
      </c>
      <c r="K37" s="116">
        <v>0</v>
      </c>
    </row>
    <row r="38" spans="1:11" ht="14.1" customHeight="1" x14ac:dyDescent="0.2">
      <c r="A38" s="306">
        <v>43</v>
      </c>
      <c r="B38" s="307" t="s">
        <v>257</v>
      </c>
      <c r="C38" s="308"/>
      <c r="D38" s="113">
        <v>0.77296668718790618</v>
      </c>
      <c r="E38" s="115">
        <v>113</v>
      </c>
      <c r="F38" s="114">
        <v>75</v>
      </c>
      <c r="G38" s="114">
        <v>88</v>
      </c>
      <c r="H38" s="114">
        <v>115</v>
      </c>
      <c r="I38" s="140">
        <v>81</v>
      </c>
      <c r="J38" s="115">
        <v>32</v>
      </c>
      <c r="K38" s="116">
        <v>39.506172839506171</v>
      </c>
    </row>
    <row r="39" spans="1:11" ht="14.1" customHeight="1" x14ac:dyDescent="0.2">
      <c r="A39" s="306">
        <v>51</v>
      </c>
      <c r="B39" s="307" t="s">
        <v>258</v>
      </c>
      <c r="C39" s="308"/>
      <c r="D39" s="113">
        <v>6.7172857240577333</v>
      </c>
      <c r="E39" s="115">
        <v>982</v>
      </c>
      <c r="F39" s="114">
        <v>852</v>
      </c>
      <c r="G39" s="114">
        <v>1123</v>
      </c>
      <c r="H39" s="114">
        <v>924</v>
      </c>
      <c r="I39" s="140">
        <v>934</v>
      </c>
      <c r="J39" s="115">
        <v>48</v>
      </c>
      <c r="K39" s="116">
        <v>5.1391862955032117</v>
      </c>
    </row>
    <row r="40" spans="1:11" ht="14.1" customHeight="1" x14ac:dyDescent="0.2">
      <c r="A40" s="306" t="s">
        <v>259</v>
      </c>
      <c r="B40" s="307" t="s">
        <v>260</v>
      </c>
      <c r="C40" s="308"/>
      <c r="D40" s="113">
        <v>6.3000205212394826</v>
      </c>
      <c r="E40" s="115">
        <v>921</v>
      </c>
      <c r="F40" s="114">
        <v>813</v>
      </c>
      <c r="G40" s="114">
        <v>1057</v>
      </c>
      <c r="H40" s="114">
        <v>877</v>
      </c>
      <c r="I40" s="140">
        <v>877</v>
      </c>
      <c r="J40" s="115">
        <v>44</v>
      </c>
      <c r="K40" s="116">
        <v>5.0171037628278219</v>
      </c>
    </row>
    <row r="41" spans="1:11" ht="14.1" customHeight="1" x14ac:dyDescent="0.2">
      <c r="A41" s="306"/>
      <c r="B41" s="307" t="s">
        <v>261</v>
      </c>
      <c r="C41" s="308"/>
      <c r="D41" s="113">
        <v>4.8772145837608596</v>
      </c>
      <c r="E41" s="115">
        <v>713</v>
      </c>
      <c r="F41" s="114">
        <v>629</v>
      </c>
      <c r="G41" s="114">
        <v>785</v>
      </c>
      <c r="H41" s="114">
        <v>686</v>
      </c>
      <c r="I41" s="140">
        <v>673</v>
      </c>
      <c r="J41" s="115">
        <v>40</v>
      </c>
      <c r="K41" s="116">
        <v>5.9435364041604757</v>
      </c>
    </row>
    <row r="42" spans="1:11" ht="14.1" customHeight="1" x14ac:dyDescent="0.2">
      <c r="A42" s="306">
        <v>52</v>
      </c>
      <c r="B42" s="307" t="s">
        <v>262</v>
      </c>
      <c r="C42" s="308"/>
      <c r="D42" s="113">
        <v>4.6788426020931668</v>
      </c>
      <c r="E42" s="115">
        <v>684</v>
      </c>
      <c r="F42" s="114">
        <v>682</v>
      </c>
      <c r="G42" s="114">
        <v>664</v>
      </c>
      <c r="H42" s="114">
        <v>569</v>
      </c>
      <c r="I42" s="140">
        <v>714</v>
      </c>
      <c r="J42" s="115">
        <v>-30</v>
      </c>
      <c r="K42" s="116">
        <v>-4.2016806722689077</v>
      </c>
    </row>
    <row r="43" spans="1:11" ht="14.1" customHeight="1" x14ac:dyDescent="0.2">
      <c r="A43" s="306" t="s">
        <v>263</v>
      </c>
      <c r="B43" s="307" t="s">
        <v>264</v>
      </c>
      <c r="C43" s="308"/>
      <c r="D43" s="113">
        <v>4.0632054176072234</v>
      </c>
      <c r="E43" s="115">
        <v>594</v>
      </c>
      <c r="F43" s="114">
        <v>599</v>
      </c>
      <c r="G43" s="114">
        <v>578</v>
      </c>
      <c r="H43" s="114">
        <v>488</v>
      </c>
      <c r="I43" s="140">
        <v>632</v>
      </c>
      <c r="J43" s="115">
        <v>-38</v>
      </c>
      <c r="K43" s="116">
        <v>-6.0126582278481013</v>
      </c>
    </row>
    <row r="44" spans="1:11" ht="14.1" customHeight="1" x14ac:dyDescent="0.2">
      <c r="A44" s="306">
        <v>53</v>
      </c>
      <c r="B44" s="307" t="s">
        <v>265</v>
      </c>
      <c r="C44" s="308"/>
      <c r="D44" s="113">
        <v>0.95765784253368902</v>
      </c>
      <c r="E44" s="115">
        <v>140</v>
      </c>
      <c r="F44" s="114">
        <v>141</v>
      </c>
      <c r="G44" s="114">
        <v>175</v>
      </c>
      <c r="H44" s="114">
        <v>134</v>
      </c>
      <c r="I44" s="140">
        <v>161</v>
      </c>
      <c r="J44" s="115">
        <v>-21</v>
      </c>
      <c r="K44" s="116">
        <v>-13.043478260869565</v>
      </c>
    </row>
    <row r="45" spans="1:11" ht="14.1" customHeight="1" x14ac:dyDescent="0.2">
      <c r="A45" s="306" t="s">
        <v>266</v>
      </c>
      <c r="B45" s="307" t="s">
        <v>267</v>
      </c>
      <c r="C45" s="308"/>
      <c r="D45" s="113">
        <v>0.90977495040700462</v>
      </c>
      <c r="E45" s="115">
        <v>133</v>
      </c>
      <c r="F45" s="114">
        <v>135</v>
      </c>
      <c r="G45" s="114">
        <v>171</v>
      </c>
      <c r="H45" s="114">
        <v>130</v>
      </c>
      <c r="I45" s="140">
        <v>153</v>
      </c>
      <c r="J45" s="115">
        <v>-20</v>
      </c>
      <c r="K45" s="116">
        <v>-13.071895424836601</v>
      </c>
    </row>
    <row r="46" spans="1:11" ht="14.1" customHeight="1" x14ac:dyDescent="0.2">
      <c r="A46" s="306">
        <v>54</v>
      </c>
      <c r="B46" s="307" t="s">
        <v>268</v>
      </c>
      <c r="C46" s="308"/>
      <c r="D46" s="113">
        <v>3.5638552568575141</v>
      </c>
      <c r="E46" s="115">
        <v>521</v>
      </c>
      <c r="F46" s="114">
        <v>470</v>
      </c>
      <c r="G46" s="114">
        <v>442</v>
      </c>
      <c r="H46" s="114">
        <v>388</v>
      </c>
      <c r="I46" s="140">
        <v>458</v>
      </c>
      <c r="J46" s="115">
        <v>63</v>
      </c>
      <c r="K46" s="116">
        <v>13.755458515283843</v>
      </c>
    </row>
    <row r="47" spans="1:11" ht="14.1" customHeight="1" x14ac:dyDescent="0.2">
      <c r="A47" s="306">
        <v>61</v>
      </c>
      <c r="B47" s="307" t="s">
        <v>269</v>
      </c>
      <c r="C47" s="308"/>
      <c r="D47" s="113">
        <v>1.928996511389288</v>
      </c>
      <c r="E47" s="115">
        <v>282</v>
      </c>
      <c r="F47" s="114">
        <v>167</v>
      </c>
      <c r="G47" s="114">
        <v>192</v>
      </c>
      <c r="H47" s="114">
        <v>244</v>
      </c>
      <c r="I47" s="140">
        <v>229</v>
      </c>
      <c r="J47" s="115">
        <v>53</v>
      </c>
      <c r="K47" s="116">
        <v>23.144104803493448</v>
      </c>
    </row>
    <row r="48" spans="1:11" ht="14.1" customHeight="1" x14ac:dyDescent="0.2">
      <c r="A48" s="306">
        <v>62</v>
      </c>
      <c r="B48" s="307" t="s">
        <v>270</v>
      </c>
      <c r="C48" s="308"/>
      <c r="D48" s="113">
        <v>8.5299952117107871</v>
      </c>
      <c r="E48" s="115">
        <v>1247</v>
      </c>
      <c r="F48" s="114">
        <v>1068</v>
      </c>
      <c r="G48" s="114">
        <v>1326</v>
      </c>
      <c r="H48" s="114">
        <v>1171</v>
      </c>
      <c r="I48" s="140">
        <v>1354</v>
      </c>
      <c r="J48" s="115">
        <v>-107</v>
      </c>
      <c r="K48" s="116">
        <v>-7.9025110782865582</v>
      </c>
    </row>
    <row r="49" spans="1:11" ht="14.1" customHeight="1" x14ac:dyDescent="0.2">
      <c r="A49" s="306">
        <v>63</v>
      </c>
      <c r="B49" s="307" t="s">
        <v>271</v>
      </c>
      <c r="C49" s="308"/>
      <c r="D49" s="113">
        <v>6.9909022504959299</v>
      </c>
      <c r="E49" s="115">
        <v>1022</v>
      </c>
      <c r="F49" s="114">
        <v>1008</v>
      </c>
      <c r="G49" s="114">
        <v>1021</v>
      </c>
      <c r="H49" s="114">
        <v>789</v>
      </c>
      <c r="I49" s="140">
        <v>1027</v>
      </c>
      <c r="J49" s="115">
        <v>-5</v>
      </c>
      <c r="K49" s="116">
        <v>-0.48685491723466406</v>
      </c>
    </row>
    <row r="50" spans="1:11" ht="14.1" customHeight="1" x14ac:dyDescent="0.2">
      <c r="A50" s="306" t="s">
        <v>272</v>
      </c>
      <c r="B50" s="307" t="s">
        <v>273</v>
      </c>
      <c r="C50" s="308"/>
      <c r="D50" s="113">
        <v>1.7579861823654148</v>
      </c>
      <c r="E50" s="115">
        <v>257</v>
      </c>
      <c r="F50" s="114">
        <v>222</v>
      </c>
      <c r="G50" s="114">
        <v>233</v>
      </c>
      <c r="H50" s="114">
        <v>187</v>
      </c>
      <c r="I50" s="140">
        <v>238</v>
      </c>
      <c r="J50" s="115">
        <v>19</v>
      </c>
      <c r="K50" s="116">
        <v>7.9831932773109244</v>
      </c>
    </row>
    <row r="51" spans="1:11" ht="14.1" customHeight="1" x14ac:dyDescent="0.2">
      <c r="A51" s="306" t="s">
        <v>274</v>
      </c>
      <c r="B51" s="307" t="s">
        <v>275</v>
      </c>
      <c r="C51" s="308"/>
      <c r="D51" s="113">
        <v>4.8361721047951294</v>
      </c>
      <c r="E51" s="115">
        <v>707</v>
      </c>
      <c r="F51" s="114">
        <v>723</v>
      </c>
      <c r="G51" s="114">
        <v>697</v>
      </c>
      <c r="H51" s="114">
        <v>538</v>
      </c>
      <c r="I51" s="140">
        <v>726</v>
      </c>
      <c r="J51" s="115">
        <v>-19</v>
      </c>
      <c r="K51" s="116">
        <v>-2.6170798898071626</v>
      </c>
    </row>
    <row r="52" spans="1:11" ht="14.1" customHeight="1" x14ac:dyDescent="0.2">
      <c r="A52" s="306">
        <v>71</v>
      </c>
      <c r="B52" s="307" t="s">
        <v>276</v>
      </c>
      <c r="C52" s="308"/>
      <c r="D52" s="113">
        <v>7.401327040153225</v>
      </c>
      <c r="E52" s="115">
        <v>1082</v>
      </c>
      <c r="F52" s="114">
        <v>920</v>
      </c>
      <c r="G52" s="114">
        <v>1116</v>
      </c>
      <c r="H52" s="114">
        <v>1000</v>
      </c>
      <c r="I52" s="140">
        <v>1155</v>
      </c>
      <c r="J52" s="115">
        <v>-73</v>
      </c>
      <c r="K52" s="116">
        <v>-6.3203463203463199</v>
      </c>
    </row>
    <row r="53" spans="1:11" ht="14.1" customHeight="1" x14ac:dyDescent="0.2">
      <c r="A53" s="306" t="s">
        <v>277</v>
      </c>
      <c r="B53" s="307" t="s">
        <v>278</v>
      </c>
      <c r="C53" s="308"/>
      <c r="D53" s="113">
        <v>2.2436555167932144</v>
      </c>
      <c r="E53" s="115">
        <v>328</v>
      </c>
      <c r="F53" s="114">
        <v>305</v>
      </c>
      <c r="G53" s="114">
        <v>298</v>
      </c>
      <c r="H53" s="114">
        <v>314</v>
      </c>
      <c r="I53" s="140">
        <v>321</v>
      </c>
      <c r="J53" s="115">
        <v>7</v>
      </c>
      <c r="K53" s="116">
        <v>2.1806853582554515</v>
      </c>
    </row>
    <row r="54" spans="1:11" ht="14.1" customHeight="1" x14ac:dyDescent="0.2">
      <c r="A54" s="306" t="s">
        <v>279</v>
      </c>
      <c r="B54" s="307" t="s">
        <v>280</v>
      </c>
      <c r="C54" s="308"/>
      <c r="D54" s="113">
        <v>4.5351939257131129</v>
      </c>
      <c r="E54" s="115">
        <v>663</v>
      </c>
      <c r="F54" s="114">
        <v>538</v>
      </c>
      <c r="G54" s="114">
        <v>669</v>
      </c>
      <c r="H54" s="114">
        <v>590</v>
      </c>
      <c r="I54" s="140">
        <v>686</v>
      </c>
      <c r="J54" s="115">
        <v>-23</v>
      </c>
      <c r="K54" s="116">
        <v>-3.3527696793002915</v>
      </c>
    </row>
    <row r="55" spans="1:11" ht="14.1" customHeight="1" x14ac:dyDescent="0.2">
      <c r="A55" s="306">
        <v>72</v>
      </c>
      <c r="B55" s="307" t="s">
        <v>281</v>
      </c>
      <c r="C55" s="308"/>
      <c r="D55" s="113">
        <v>1.7921882481701894</v>
      </c>
      <c r="E55" s="115">
        <v>262</v>
      </c>
      <c r="F55" s="114">
        <v>174</v>
      </c>
      <c r="G55" s="114">
        <v>234</v>
      </c>
      <c r="H55" s="114">
        <v>267</v>
      </c>
      <c r="I55" s="140">
        <v>326</v>
      </c>
      <c r="J55" s="115">
        <v>-64</v>
      </c>
      <c r="K55" s="116">
        <v>-19.631901840490798</v>
      </c>
    </row>
    <row r="56" spans="1:11" ht="14.1" customHeight="1" x14ac:dyDescent="0.2">
      <c r="A56" s="306" t="s">
        <v>282</v>
      </c>
      <c r="B56" s="307" t="s">
        <v>283</v>
      </c>
      <c r="C56" s="308"/>
      <c r="D56" s="113">
        <v>1.0123811478213285</v>
      </c>
      <c r="E56" s="115">
        <v>148</v>
      </c>
      <c r="F56" s="114">
        <v>63</v>
      </c>
      <c r="G56" s="114">
        <v>98</v>
      </c>
      <c r="H56" s="114">
        <v>129</v>
      </c>
      <c r="I56" s="140">
        <v>166</v>
      </c>
      <c r="J56" s="115">
        <v>-18</v>
      </c>
      <c r="K56" s="116">
        <v>-10.843373493975903</v>
      </c>
    </row>
    <row r="57" spans="1:11" ht="14.1" customHeight="1" x14ac:dyDescent="0.2">
      <c r="A57" s="306" t="s">
        <v>284</v>
      </c>
      <c r="B57" s="307" t="s">
        <v>285</v>
      </c>
      <c r="C57" s="308"/>
      <c r="D57" s="113">
        <v>0.50619057391066424</v>
      </c>
      <c r="E57" s="115">
        <v>74</v>
      </c>
      <c r="F57" s="114">
        <v>62</v>
      </c>
      <c r="G57" s="114">
        <v>72</v>
      </c>
      <c r="H57" s="114">
        <v>65</v>
      </c>
      <c r="I57" s="140">
        <v>115</v>
      </c>
      <c r="J57" s="115">
        <v>-41</v>
      </c>
      <c r="K57" s="116">
        <v>-35.652173913043477</v>
      </c>
    </row>
    <row r="58" spans="1:11" ht="14.1" customHeight="1" x14ac:dyDescent="0.2">
      <c r="A58" s="306">
        <v>73</v>
      </c>
      <c r="B58" s="307" t="s">
        <v>286</v>
      </c>
      <c r="C58" s="308"/>
      <c r="D58" s="113">
        <v>1.5117313085710378</v>
      </c>
      <c r="E58" s="115">
        <v>221</v>
      </c>
      <c r="F58" s="114">
        <v>194</v>
      </c>
      <c r="G58" s="114">
        <v>205</v>
      </c>
      <c r="H58" s="114">
        <v>245</v>
      </c>
      <c r="I58" s="140">
        <v>326</v>
      </c>
      <c r="J58" s="115">
        <v>-105</v>
      </c>
      <c r="K58" s="116">
        <v>-32.208588957055213</v>
      </c>
    </row>
    <row r="59" spans="1:11" ht="14.1" customHeight="1" x14ac:dyDescent="0.2">
      <c r="A59" s="306" t="s">
        <v>287</v>
      </c>
      <c r="B59" s="307" t="s">
        <v>288</v>
      </c>
      <c r="C59" s="308"/>
      <c r="D59" s="113">
        <v>1.0671044531089677</v>
      </c>
      <c r="E59" s="115">
        <v>156</v>
      </c>
      <c r="F59" s="114">
        <v>123</v>
      </c>
      <c r="G59" s="114">
        <v>147</v>
      </c>
      <c r="H59" s="114">
        <v>154</v>
      </c>
      <c r="I59" s="140">
        <v>267</v>
      </c>
      <c r="J59" s="115">
        <v>-111</v>
      </c>
      <c r="K59" s="116">
        <v>-41.573033707865171</v>
      </c>
    </row>
    <row r="60" spans="1:11" ht="14.1" customHeight="1" x14ac:dyDescent="0.2">
      <c r="A60" s="306">
        <v>81</v>
      </c>
      <c r="B60" s="307" t="s">
        <v>289</v>
      </c>
      <c r="C60" s="308"/>
      <c r="D60" s="113">
        <v>6.341063000205212</v>
      </c>
      <c r="E60" s="115">
        <v>927</v>
      </c>
      <c r="F60" s="114">
        <v>897</v>
      </c>
      <c r="G60" s="114">
        <v>1052</v>
      </c>
      <c r="H60" s="114">
        <v>888</v>
      </c>
      <c r="I60" s="140">
        <v>930</v>
      </c>
      <c r="J60" s="115">
        <v>-3</v>
      </c>
      <c r="K60" s="116">
        <v>-0.32258064516129031</v>
      </c>
    </row>
    <row r="61" spans="1:11" ht="14.1" customHeight="1" x14ac:dyDescent="0.2">
      <c r="A61" s="306" t="s">
        <v>290</v>
      </c>
      <c r="B61" s="307" t="s">
        <v>291</v>
      </c>
      <c r="C61" s="308"/>
      <c r="D61" s="113">
        <v>1.6211779191463165</v>
      </c>
      <c r="E61" s="115">
        <v>237</v>
      </c>
      <c r="F61" s="114">
        <v>204</v>
      </c>
      <c r="G61" s="114">
        <v>306</v>
      </c>
      <c r="H61" s="114">
        <v>293</v>
      </c>
      <c r="I61" s="140">
        <v>245</v>
      </c>
      <c r="J61" s="115">
        <v>-8</v>
      </c>
      <c r="K61" s="116">
        <v>-3.2653061224489797</v>
      </c>
    </row>
    <row r="62" spans="1:11" ht="14.1" customHeight="1" x14ac:dyDescent="0.2">
      <c r="A62" s="306" t="s">
        <v>292</v>
      </c>
      <c r="B62" s="307" t="s">
        <v>293</v>
      </c>
      <c r="C62" s="308"/>
      <c r="D62" s="113">
        <v>2.3667829536904028</v>
      </c>
      <c r="E62" s="115">
        <v>346</v>
      </c>
      <c r="F62" s="114">
        <v>422</v>
      </c>
      <c r="G62" s="114">
        <v>431</v>
      </c>
      <c r="H62" s="114">
        <v>332</v>
      </c>
      <c r="I62" s="140">
        <v>358</v>
      </c>
      <c r="J62" s="115">
        <v>-12</v>
      </c>
      <c r="K62" s="116">
        <v>-3.3519553072625698</v>
      </c>
    </row>
    <row r="63" spans="1:11" ht="14.1" customHeight="1" x14ac:dyDescent="0.2">
      <c r="A63" s="306"/>
      <c r="B63" s="307" t="s">
        <v>294</v>
      </c>
      <c r="C63" s="308"/>
      <c r="D63" s="113">
        <v>2.1205280798960255</v>
      </c>
      <c r="E63" s="115">
        <v>310</v>
      </c>
      <c r="F63" s="114">
        <v>392</v>
      </c>
      <c r="G63" s="114">
        <v>357</v>
      </c>
      <c r="H63" s="114">
        <v>296</v>
      </c>
      <c r="I63" s="140">
        <v>324</v>
      </c>
      <c r="J63" s="115">
        <v>-14</v>
      </c>
      <c r="K63" s="116">
        <v>-4.3209876543209873</v>
      </c>
    </row>
    <row r="64" spans="1:11" ht="14.1" customHeight="1" x14ac:dyDescent="0.2">
      <c r="A64" s="306" t="s">
        <v>295</v>
      </c>
      <c r="B64" s="307" t="s">
        <v>296</v>
      </c>
      <c r="C64" s="308"/>
      <c r="D64" s="113">
        <v>0.67720090293453727</v>
      </c>
      <c r="E64" s="115">
        <v>99</v>
      </c>
      <c r="F64" s="114">
        <v>81</v>
      </c>
      <c r="G64" s="114">
        <v>108</v>
      </c>
      <c r="H64" s="114">
        <v>83</v>
      </c>
      <c r="I64" s="140">
        <v>88</v>
      </c>
      <c r="J64" s="115">
        <v>11</v>
      </c>
      <c r="K64" s="116">
        <v>12.5</v>
      </c>
    </row>
    <row r="65" spans="1:11" ht="14.1" customHeight="1" x14ac:dyDescent="0.2">
      <c r="A65" s="306" t="s">
        <v>297</v>
      </c>
      <c r="B65" s="307" t="s">
        <v>298</v>
      </c>
      <c r="C65" s="308"/>
      <c r="D65" s="113">
        <v>0.71140296873931186</v>
      </c>
      <c r="E65" s="115">
        <v>104</v>
      </c>
      <c r="F65" s="114">
        <v>90</v>
      </c>
      <c r="G65" s="114">
        <v>115</v>
      </c>
      <c r="H65" s="114">
        <v>77</v>
      </c>
      <c r="I65" s="140">
        <v>118</v>
      </c>
      <c r="J65" s="115">
        <v>-14</v>
      </c>
      <c r="K65" s="116">
        <v>-11.864406779661017</v>
      </c>
    </row>
    <row r="66" spans="1:11" ht="14.1" customHeight="1" x14ac:dyDescent="0.2">
      <c r="A66" s="306">
        <v>82</v>
      </c>
      <c r="B66" s="307" t="s">
        <v>299</v>
      </c>
      <c r="C66" s="308"/>
      <c r="D66" s="113">
        <v>3.3791641015117313</v>
      </c>
      <c r="E66" s="115">
        <v>494</v>
      </c>
      <c r="F66" s="114">
        <v>373</v>
      </c>
      <c r="G66" s="114">
        <v>729</v>
      </c>
      <c r="H66" s="114">
        <v>508</v>
      </c>
      <c r="I66" s="140">
        <v>448</v>
      </c>
      <c r="J66" s="115">
        <v>46</v>
      </c>
      <c r="K66" s="116">
        <v>10.267857142857142</v>
      </c>
    </row>
    <row r="67" spans="1:11" ht="14.1" customHeight="1" x14ac:dyDescent="0.2">
      <c r="A67" s="306" t="s">
        <v>300</v>
      </c>
      <c r="B67" s="307" t="s">
        <v>301</v>
      </c>
      <c r="C67" s="308"/>
      <c r="D67" s="113">
        <v>1.7648265955263698</v>
      </c>
      <c r="E67" s="115">
        <v>258</v>
      </c>
      <c r="F67" s="114">
        <v>244</v>
      </c>
      <c r="G67" s="114">
        <v>468</v>
      </c>
      <c r="H67" s="114">
        <v>314</v>
      </c>
      <c r="I67" s="140">
        <v>272</v>
      </c>
      <c r="J67" s="115">
        <v>-14</v>
      </c>
      <c r="K67" s="116">
        <v>-5.1470588235294121</v>
      </c>
    </row>
    <row r="68" spans="1:11" ht="14.1" customHeight="1" x14ac:dyDescent="0.2">
      <c r="A68" s="306" t="s">
        <v>302</v>
      </c>
      <c r="B68" s="307" t="s">
        <v>303</v>
      </c>
      <c r="C68" s="308"/>
      <c r="D68" s="113">
        <v>0.99870032149941856</v>
      </c>
      <c r="E68" s="115">
        <v>146</v>
      </c>
      <c r="F68" s="114">
        <v>84</v>
      </c>
      <c r="G68" s="114">
        <v>193</v>
      </c>
      <c r="H68" s="114">
        <v>130</v>
      </c>
      <c r="I68" s="140">
        <v>104</v>
      </c>
      <c r="J68" s="115">
        <v>42</v>
      </c>
      <c r="K68" s="116">
        <v>40.384615384615387</v>
      </c>
    </row>
    <row r="69" spans="1:11" ht="14.1" customHeight="1" x14ac:dyDescent="0.2">
      <c r="A69" s="306">
        <v>83</v>
      </c>
      <c r="B69" s="307" t="s">
        <v>304</v>
      </c>
      <c r="C69" s="308"/>
      <c r="D69" s="113">
        <v>5.0755865654285515</v>
      </c>
      <c r="E69" s="115">
        <v>742</v>
      </c>
      <c r="F69" s="114">
        <v>657</v>
      </c>
      <c r="G69" s="114">
        <v>1261</v>
      </c>
      <c r="H69" s="114">
        <v>852</v>
      </c>
      <c r="I69" s="140">
        <v>884</v>
      </c>
      <c r="J69" s="115">
        <v>-142</v>
      </c>
      <c r="K69" s="116">
        <v>-16.063348416289593</v>
      </c>
    </row>
    <row r="70" spans="1:11" ht="14.1" customHeight="1" x14ac:dyDescent="0.2">
      <c r="A70" s="306" t="s">
        <v>305</v>
      </c>
      <c r="B70" s="307" t="s">
        <v>306</v>
      </c>
      <c r="C70" s="308"/>
      <c r="D70" s="113">
        <v>3.6938231069156577</v>
      </c>
      <c r="E70" s="115">
        <v>540</v>
      </c>
      <c r="F70" s="114">
        <v>445</v>
      </c>
      <c r="G70" s="114">
        <v>1045</v>
      </c>
      <c r="H70" s="114">
        <v>616</v>
      </c>
      <c r="I70" s="140">
        <v>629</v>
      </c>
      <c r="J70" s="115">
        <v>-89</v>
      </c>
      <c r="K70" s="116">
        <v>-14.149443561208267</v>
      </c>
    </row>
    <row r="71" spans="1:11" ht="14.1" customHeight="1" x14ac:dyDescent="0.2">
      <c r="A71" s="306"/>
      <c r="B71" s="307" t="s">
        <v>307</v>
      </c>
      <c r="C71" s="308"/>
      <c r="D71" s="113">
        <v>1.8811136192626035</v>
      </c>
      <c r="E71" s="115">
        <v>275</v>
      </c>
      <c r="F71" s="114">
        <v>257</v>
      </c>
      <c r="G71" s="114">
        <v>620</v>
      </c>
      <c r="H71" s="114">
        <v>255</v>
      </c>
      <c r="I71" s="140">
        <v>373</v>
      </c>
      <c r="J71" s="115">
        <v>-98</v>
      </c>
      <c r="K71" s="116">
        <v>-26.273458445040216</v>
      </c>
    </row>
    <row r="72" spans="1:11" ht="14.1" customHeight="1" x14ac:dyDescent="0.2">
      <c r="A72" s="306">
        <v>84</v>
      </c>
      <c r="B72" s="307" t="s">
        <v>308</v>
      </c>
      <c r="C72" s="308"/>
      <c r="D72" s="113">
        <v>2.8661331144401121</v>
      </c>
      <c r="E72" s="115">
        <v>419</v>
      </c>
      <c r="F72" s="114">
        <v>280</v>
      </c>
      <c r="G72" s="114">
        <v>396</v>
      </c>
      <c r="H72" s="114">
        <v>295</v>
      </c>
      <c r="I72" s="140">
        <v>366</v>
      </c>
      <c r="J72" s="115">
        <v>53</v>
      </c>
      <c r="K72" s="116">
        <v>14.480874316939891</v>
      </c>
    </row>
    <row r="73" spans="1:11" ht="14.1" customHeight="1" x14ac:dyDescent="0.2">
      <c r="A73" s="306" t="s">
        <v>309</v>
      </c>
      <c r="B73" s="307" t="s">
        <v>310</v>
      </c>
      <c r="C73" s="308"/>
      <c r="D73" s="113">
        <v>0.94397701621177921</v>
      </c>
      <c r="E73" s="115">
        <v>138</v>
      </c>
      <c r="F73" s="114">
        <v>53</v>
      </c>
      <c r="G73" s="114">
        <v>169</v>
      </c>
      <c r="H73" s="114">
        <v>122</v>
      </c>
      <c r="I73" s="140">
        <v>126</v>
      </c>
      <c r="J73" s="115">
        <v>12</v>
      </c>
      <c r="K73" s="116">
        <v>9.5238095238095237</v>
      </c>
    </row>
    <row r="74" spans="1:11" ht="14.1" customHeight="1" x14ac:dyDescent="0.2">
      <c r="A74" s="306" t="s">
        <v>311</v>
      </c>
      <c r="B74" s="307" t="s">
        <v>312</v>
      </c>
      <c r="C74" s="308"/>
      <c r="D74" s="113">
        <v>0.12312743689718859</v>
      </c>
      <c r="E74" s="115">
        <v>18</v>
      </c>
      <c r="F74" s="114">
        <v>37</v>
      </c>
      <c r="G74" s="114">
        <v>28</v>
      </c>
      <c r="H74" s="114">
        <v>20</v>
      </c>
      <c r="I74" s="140">
        <v>34</v>
      </c>
      <c r="J74" s="115">
        <v>-16</v>
      </c>
      <c r="K74" s="116">
        <v>-47.058823529411768</v>
      </c>
    </row>
    <row r="75" spans="1:11" ht="14.1" customHeight="1" x14ac:dyDescent="0.2">
      <c r="A75" s="306" t="s">
        <v>313</v>
      </c>
      <c r="B75" s="307" t="s">
        <v>314</v>
      </c>
      <c r="C75" s="308"/>
      <c r="D75" s="113">
        <v>1.4570080032833983</v>
      </c>
      <c r="E75" s="115">
        <v>213</v>
      </c>
      <c r="F75" s="114">
        <v>154</v>
      </c>
      <c r="G75" s="114">
        <v>163</v>
      </c>
      <c r="H75" s="114">
        <v>109</v>
      </c>
      <c r="I75" s="140">
        <v>171</v>
      </c>
      <c r="J75" s="115">
        <v>42</v>
      </c>
      <c r="K75" s="116">
        <v>24.561403508771932</v>
      </c>
    </row>
    <row r="76" spans="1:11" ht="14.1" customHeight="1" x14ac:dyDescent="0.2">
      <c r="A76" s="306">
        <v>91</v>
      </c>
      <c r="B76" s="307" t="s">
        <v>315</v>
      </c>
      <c r="C76" s="308"/>
      <c r="D76" s="113">
        <v>0.25993570011628703</v>
      </c>
      <c r="E76" s="115">
        <v>38</v>
      </c>
      <c r="F76" s="114">
        <v>41</v>
      </c>
      <c r="G76" s="114">
        <v>16</v>
      </c>
      <c r="H76" s="114">
        <v>28</v>
      </c>
      <c r="I76" s="140">
        <v>36</v>
      </c>
      <c r="J76" s="115">
        <v>2</v>
      </c>
      <c r="K76" s="116">
        <v>5.5555555555555554</v>
      </c>
    </row>
    <row r="77" spans="1:11" ht="14.1" customHeight="1" x14ac:dyDescent="0.2">
      <c r="A77" s="306">
        <v>92</v>
      </c>
      <c r="B77" s="307" t="s">
        <v>316</v>
      </c>
      <c r="C77" s="308"/>
      <c r="D77" s="113">
        <v>0.4719885081058896</v>
      </c>
      <c r="E77" s="115">
        <v>69</v>
      </c>
      <c r="F77" s="114">
        <v>70</v>
      </c>
      <c r="G77" s="114">
        <v>59</v>
      </c>
      <c r="H77" s="114">
        <v>66</v>
      </c>
      <c r="I77" s="140">
        <v>63</v>
      </c>
      <c r="J77" s="115">
        <v>6</v>
      </c>
      <c r="K77" s="116">
        <v>9.5238095238095237</v>
      </c>
    </row>
    <row r="78" spans="1:11" ht="14.1" customHeight="1" x14ac:dyDescent="0.2">
      <c r="A78" s="306">
        <v>93</v>
      </c>
      <c r="B78" s="307" t="s">
        <v>317</v>
      </c>
      <c r="C78" s="308"/>
      <c r="D78" s="113">
        <v>0.15732950270196319</v>
      </c>
      <c r="E78" s="115">
        <v>23</v>
      </c>
      <c r="F78" s="114" t="s">
        <v>514</v>
      </c>
      <c r="G78" s="114">
        <v>16</v>
      </c>
      <c r="H78" s="114">
        <v>14</v>
      </c>
      <c r="I78" s="140">
        <v>17</v>
      </c>
      <c r="J78" s="115">
        <v>6</v>
      </c>
      <c r="K78" s="116">
        <v>35.294117647058826</v>
      </c>
    </row>
    <row r="79" spans="1:11" ht="14.1" customHeight="1" x14ac:dyDescent="0.2">
      <c r="A79" s="306">
        <v>94</v>
      </c>
      <c r="B79" s="307" t="s">
        <v>318</v>
      </c>
      <c r="C79" s="308"/>
      <c r="D79" s="113">
        <v>0.27361652643819689</v>
      </c>
      <c r="E79" s="115">
        <v>40</v>
      </c>
      <c r="F79" s="114">
        <v>59</v>
      </c>
      <c r="G79" s="114">
        <v>72</v>
      </c>
      <c r="H79" s="114">
        <v>53</v>
      </c>
      <c r="I79" s="140">
        <v>44</v>
      </c>
      <c r="J79" s="115">
        <v>-4</v>
      </c>
      <c r="K79" s="116">
        <v>-9.0909090909090917</v>
      </c>
    </row>
    <row r="80" spans="1:11" ht="14.1" customHeight="1" x14ac:dyDescent="0.2">
      <c r="A80" s="306" t="s">
        <v>319</v>
      </c>
      <c r="B80" s="307" t="s">
        <v>320</v>
      </c>
      <c r="C80" s="308"/>
      <c r="D80" s="113">
        <v>0</v>
      </c>
      <c r="E80" s="115">
        <v>0</v>
      </c>
      <c r="F80" s="114" t="s">
        <v>514</v>
      </c>
      <c r="G80" s="114" t="s">
        <v>514</v>
      </c>
      <c r="H80" s="114">
        <v>0</v>
      </c>
      <c r="I80" s="140">
        <v>0</v>
      </c>
      <c r="J80" s="115">
        <v>0</v>
      </c>
      <c r="K80" s="116">
        <v>0</v>
      </c>
    </row>
    <row r="81" spans="1:11" ht="14.1" customHeight="1" x14ac:dyDescent="0.2">
      <c r="A81" s="310" t="s">
        <v>321</v>
      </c>
      <c r="B81" s="311" t="s">
        <v>334</v>
      </c>
      <c r="C81" s="312"/>
      <c r="D81" s="125">
        <v>0.3693823106915658</v>
      </c>
      <c r="E81" s="143">
        <v>54</v>
      </c>
      <c r="F81" s="144">
        <v>44</v>
      </c>
      <c r="G81" s="144">
        <v>77</v>
      </c>
      <c r="H81" s="144">
        <v>110</v>
      </c>
      <c r="I81" s="145">
        <v>64</v>
      </c>
      <c r="J81" s="143">
        <v>-10</v>
      </c>
      <c r="K81" s="146">
        <v>-15.625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151934</v>
      </c>
      <c r="C10" s="114">
        <v>81652</v>
      </c>
      <c r="D10" s="114">
        <v>70282</v>
      </c>
      <c r="E10" s="114">
        <v>117226</v>
      </c>
      <c r="F10" s="114">
        <v>32062</v>
      </c>
      <c r="G10" s="114">
        <v>23284</v>
      </c>
      <c r="H10" s="114">
        <v>39533</v>
      </c>
      <c r="I10" s="115">
        <v>52145</v>
      </c>
      <c r="J10" s="114">
        <v>38703</v>
      </c>
      <c r="K10" s="114">
        <v>13442</v>
      </c>
      <c r="L10" s="423">
        <v>11720</v>
      </c>
      <c r="M10" s="424">
        <v>12072</v>
      </c>
    </row>
    <row r="11" spans="1:13" ht="11.1" customHeight="1" x14ac:dyDescent="0.2">
      <c r="A11" s="422" t="s">
        <v>388</v>
      </c>
      <c r="B11" s="115">
        <v>153789</v>
      </c>
      <c r="C11" s="114">
        <v>83029</v>
      </c>
      <c r="D11" s="114">
        <v>70760</v>
      </c>
      <c r="E11" s="114">
        <v>118584</v>
      </c>
      <c r="F11" s="114">
        <v>32624</v>
      </c>
      <c r="G11" s="114">
        <v>22575</v>
      </c>
      <c r="H11" s="114">
        <v>40818</v>
      </c>
      <c r="I11" s="115">
        <v>53704</v>
      </c>
      <c r="J11" s="114">
        <v>39667</v>
      </c>
      <c r="K11" s="114">
        <v>14037</v>
      </c>
      <c r="L11" s="423">
        <v>11854</v>
      </c>
      <c r="M11" s="424">
        <v>10233</v>
      </c>
    </row>
    <row r="12" spans="1:13" ht="11.1" customHeight="1" x14ac:dyDescent="0.2">
      <c r="A12" s="422" t="s">
        <v>389</v>
      </c>
      <c r="B12" s="115">
        <v>157023</v>
      </c>
      <c r="C12" s="114">
        <v>84791</v>
      </c>
      <c r="D12" s="114">
        <v>72232</v>
      </c>
      <c r="E12" s="114">
        <v>121373</v>
      </c>
      <c r="F12" s="114">
        <v>32955</v>
      </c>
      <c r="G12" s="114">
        <v>24959</v>
      </c>
      <c r="H12" s="114">
        <v>41415</v>
      </c>
      <c r="I12" s="115">
        <v>53759</v>
      </c>
      <c r="J12" s="114">
        <v>39096</v>
      </c>
      <c r="K12" s="114">
        <v>14663</v>
      </c>
      <c r="L12" s="423">
        <v>16209</v>
      </c>
      <c r="M12" s="424">
        <v>13494</v>
      </c>
    </row>
    <row r="13" spans="1:13" s="110" customFormat="1" ht="11.1" customHeight="1" x14ac:dyDescent="0.2">
      <c r="A13" s="422" t="s">
        <v>390</v>
      </c>
      <c r="B13" s="115">
        <v>154994</v>
      </c>
      <c r="C13" s="114">
        <v>83112</v>
      </c>
      <c r="D13" s="114">
        <v>71882</v>
      </c>
      <c r="E13" s="114">
        <v>119065</v>
      </c>
      <c r="F13" s="114">
        <v>33265</v>
      </c>
      <c r="G13" s="114">
        <v>23964</v>
      </c>
      <c r="H13" s="114">
        <v>41596</v>
      </c>
      <c r="I13" s="115">
        <v>53455</v>
      </c>
      <c r="J13" s="114">
        <v>39197</v>
      </c>
      <c r="K13" s="114">
        <v>14258</v>
      </c>
      <c r="L13" s="423">
        <v>9135</v>
      </c>
      <c r="M13" s="424">
        <v>11641</v>
      </c>
    </row>
    <row r="14" spans="1:13" ht="15" customHeight="1" x14ac:dyDescent="0.2">
      <c r="A14" s="422" t="s">
        <v>391</v>
      </c>
      <c r="B14" s="115">
        <v>155643</v>
      </c>
      <c r="C14" s="114">
        <v>83766</v>
      </c>
      <c r="D14" s="114">
        <v>71877</v>
      </c>
      <c r="E14" s="114">
        <v>115272</v>
      </c>
      <c r="F14" s="114">
        <v>38026</v>
      </c>
      <c r="G14" s="114">
        <v>23431</v>
      </c>
      <c r="H14" s="114">
        <v>42496</v>
      </c>
      <c r="I14" s="115">
        <v>52591</v>
      </c>
      <c r="J14" s="114">
        <v>38392</v>
      </c>
      <c r="K14" s="114">
        <v>14199</v>
      </c>
      <c r="L14" s="423">
        <v>12656</v>
      </c>
      <c r="M14" s="424">
        <v>12049</v>
      </c>
    </row>
    <row r="15" spans="1:13" ht="11.1" customHeight="1" x14ac:dyDescent="0.2">
      <c r="A15" s="422" t="s">
        <v>388</v>
      </c>
      <c r="B15" s="115">
        <v>157208</v>
      </c>
      <c r="C15" s="114">
        <v>84907</v>
      </c>
      <c r="D15" s="114">
        <v>72301</v>
      </c>
      <c r="E15" s="114">
        <v>115677</v>
      </c>
      <c r="F15" s="114">
        <v>39234</v>
      </c>
      <c r="G15" s="114">
        <v>22831</v>
      </c>
      <c r="H15" s="114">
        <v>43687</v>
      </c>
      <c r="I15" s="115">
        <v>54329</v>
      </c>
      <c r="J15" s="114">
        <v>39660</v>
      </c>
      <c r="K15" s="114">
        <v>14669</v>
      </c>
      <c r="L15" s="423">
        <v>12469</v>
      </c>
      <c r="M15" s="424">
        <v>11089</v>
      </c>
    </row>
    <row r="16" spans="1:13" ht="11.1" customHeight="1" x14ac:dyDescent="0.2">
      <c r="A16" s="422" t="s">
        <v>389</v>
      </c>
      <c r="B16" s="115">
        <v>161272</v>
      </c>
      <c r="C16" s="114">
        <v>87047</v>
      </c>
      <c r="D16" s="114">
        <v>74225</v>
      </c>
      <c r="E16" s="114">
        <v>120214</v>
      </c>
      <c r="F16" s="114">
        <v>40075</v>
      </c>
      <c r="G16" s="114">
        <v>25323</v>
      </c>
      <c r="H16" s="114">
        <v>44618</v>
      </c>
      <c r="I16" s="115">
        <v>54607</v>
      </c>
      <c r="J16" s="114">
        <v>39095</v>
      </c>
      <c r="K16" s="114">
        <v>15512</v>
      </c>
      <c r="L16" s="423">
        <v>17295</v>
      </c>
      <c r="M16" s="424">
        <v>13688</v>
      </c>
    </row>
    <row r="17" spans="1:13" s="110" customFormat="1" ht="11.1" customHeight="1" x14ac:dyDescent="0.2">
      <c r="A17" s="422" t="s">
        <v>390</v>
      </c>
      <c r="B17" s="115">
        <v>159207</v>
      </c>
      <c r="C17" s="114">
        <v>85250</v>
      </c>
      <c r="D17" s="114">
        <v>73957</v>
      </c>
      <c r="E17" s="114">
        <v>119132</v>
      </c>
      <c r="F17" s="114">
        <v>39924</v>
      </c>
      <c r="G17" s="114">
        <v>24363</v>
      </c>
      <c r="H17" s="114">
        <v>44766</v>
      </c>
      <c r="I17" s="115">
        <v>54265</v>
      </c>
      <c r="J17" s="114">
        <v>39104</v>
      </c>
      <c r="K17" s="114">
        <v>15161</v>
      </c>
      <c r="L17" s="423">
        <v>8991</v>
      </c>
      <c r="M17" s="424">
        <v>11458</v>
      </c>
    </row>
    <row r="18" spans="1:13" ht="15" customHeight="1" x14ac:dyDescent="0.2">
      <c r="A18" s="422" t="s">
        <v>392</v>
      </c>
      <c r="B18" s="115">
        <v>159509</v>
      </c>
      <c r="C18" s="114">
        <v>85516</v>
      </c>
      <c r="D18" s="114">
        <v>73993</v>
      </c>
      <c r="E18" s="114">
        <v>118457</v>
      </c>
      <c r="F18" s="114">
        <v>40688</v>
      </c>
      <c r="G18" s="114">
        <v>23663</v>
      </c>
      <c r="H18" s="114">
        <v>45568</v>
      </c>
      <c r="I18" s="115">
        <v>53309</v>
      </c>
      <c r="J18" s="114">
        <v>38454</v>
      </c>
      <c r="K18" s="114">
        <v>14855</v>
      </c>
      <c r="L18" s="423">
        <v>13502</v>
      </c>
      <c r="M18" s="424">
        <v>13367</v>
      </c>
    </row>
    <row r="19" spans="1:13" ht="11.1" customHeight="1" x14ac:dyDescent="0.2">
      <c r="A19" s="422" t="s">
        <v>388</v>
      </c>
      <c r="B19" s="115">
        <v>160447</v>
      </c>
      <c r="C19" s="114">
        <v>86140</v>
      </c>
      <c r="D19" s="114">
        <v>74307</v>
      </c>
      <c r="E19" s="114">
        <v>118562</v>
      </c>
      <c r="F19" s="114">
        <v>41513</v>
      </c>
      <c r="G19" s="114">
        <v>22876</v>
      </c>
      <c r="H19" s="114">
        <v>46674</v>
      </c>
      <c r="I19" s="115">
        <v>54943</v>
      </c>
      <c r="J19" s="114">
        <v>39470</v>
      </c>
      <c r="K19" s="114">
        <v>15473</v>
      </c>
      <c r="L19" s="423">
        <v>11636</v>
      </c>
      <c r="M19" s="424">
        <v>10943</v>
      </c>
    </row>
    <row r="20" spans="1:13" ht="11.1" customHeight="1" x14ac:dyDescent="0.2">
      <c r="A20" s="422" t="s">
        <v>389</v>
      </c>
      <c r="B20" s="115">
        <v>163201</v>
      </c>
      <c r="C20" s="114">
        <v>87442</v>
      </c>
      <c r="D20" s="114">
        <v>75759</v>
      </c>
      <c r="E20" s="114">
        <v>120880</v>
      </c>
      <c r="F20" s="114">
        <v>41941</v>
      </c>
      <c r="G20" s="114">
        <v>25058</v>
      </c>
      <c r="H20" s="114">
        <v>47311</v>
      </c>
      <c r="I20" s="115">
        <v>55716</v>
      </c>
      <c r="J20" s="114">
        <v>39564</v>
      </c>
      <c r="K20" s="114">
        <v>16152</v>
      </c>
      <c r="L20" s="423">
        <v>15624</v>
      </c>
      <c r="M20" s="424">
        <v>13408</v>
      </c>
    </row>
    <row r="21" spans="1:13" s="110" customFormat="1" ht="11.1" customHeight="1" x14ac:dyDescent="0.2">
      <c r="A21" s="422" t="s">
        <v>390</v>
      </c>
      <c r="B21" s="115">
        <v>161216</v>
      </c>
      <c r="C21" s="114">
        <v>85742</v>
      </c>
      <c r="D21" s="114">
        <v>75474</v>
      </c>
      <c r="E21" s="114">
        <v>119400</v>
      </c>
      <c r="F21" s="114">
        <v>41690</v>
      </c>
      <c r="G21" s="114">
        <v>24148</v>
      </c>
      <c r="H21" s="114">
        <v>47403</v>
      </c>
      <c r="I21" s="115">
        <v>55423</v>
      </c>
      <c r="J21" s="114">
        <v>39521</v>
      </c>
      <c r="K21" s="114">
        <v>15902</v>
      </c>
      <c r="L21" s="423">
        <v>9524</v>
      </c>
      <c r="M21" s="424">
        <v>12179</v>
      </c>
    </row>
    <row r="22" spans="1:13" ht="15" customHeight="1" x14ac:dyDescent="0.2">
      <c r="A22" s="422" t="s">
        <v>393</v>
      </c>
      <c r="B22" s="115">
        <v>160625</v>
      </c>
      <c r="C22" s="114">
        <v>85438</v>
      </c>
      <c r="D22" s="114">
        <v>75187</v>
      </c>
      <c r="E22" s="114">
        <v>118744</v>
      </c>
      <c r="F22" s="114">
        <v>41425</v>
      </c>
      <c r="G22" s="114">
        <v>23139</v>
      </c>
      <c r="H22" s="114">
        <v>48153</v>
      </c>
      <c r="I22" s="115">
        <v>54676</v>
      </c>
      <c r="J22" s="114">
        <v>39208</v>
      </c>
      <c r="K22" s="114">
        <v>15468</v>
      </c>
      <c r="L22" s="423">
        <v>12030</v>
      </c>
      <c r="M22" s="424">
        <v>12854</v>
      </c>
    </row>
    <row r="23" spans="1:13" ht="11.1" customHeight="1" x14ac:dyDescent="0.2">
      <c r="A23" s="422" t="s">
        <v>388</v>
      </c>
      <c r="B23" s="115">
        <v>161983</v>
      </c>
      <c r="C23" s="114">
        <v>86590</v>
      </c>
      <c r="D23" s="114">
        <v>75393</v>
      </c>
      <c r="E23" s="114">
        <v>119300</v>
      </c>
      <c r="F23" s="114">
        <v>42224</v>
      </c>
      <c r="G23" s="114">
        <v>22501</v>
      </c>
      <c r="H23" s="114">
        <v>49399</v>
      </c>
      <c r="I23" s="115">
        <v>56519</v>
      </c>
      <c r="J23" s="114">
        <v>40298</v>
      </c>
      <c r="K23" s="114">
        <v>16221</v>
      </c>
      <c r="L23" s="423">
        <v>11676</v>
      </c>
      <c r="M23" s="424">
        <v>10513</v>
      </c>
    </row>
    <row r="24" spans="1:13" ht="11.1" customHeight="1" x14ac:dyDescent="0.2">
      <c r="A24" s="422" t="s">
        <v>389</v>
      </c>
      <c r="B24" s="115">
        <v>164908</v>
      </c>
      <c r="C24" s="114">
        <v>88001</v>
      </c>
      <c r="D24" s="114">
        <v>76907</v>
      </c>
      <c r="E24" s="114">
        <v>119515</v>
      </c>
      <c r="F24" s="114">
        <v>42697</v>
      </c>
      <c r="G24" s="114">
        <v>24665</v>
      </c>
      <c r="H24" s="114">
        <v>50118</v>
      </c>
      <c r="I24" s="115">
        <v>56663</v>
      </c>
      <c r="J24" s="114">
        <v>39860</v>
      </c>
      <c r="K24" s="114">
        <v>16803</v>
      </c>
      <c r="L24" s="423">
        <v>16418</v>
      </c>
      <c r="M24" s="424">
        <v>13945</v>
      </c>
    </row>
    <row r="25" spans="1:13" s="110" customFormat="1" ht="11.1" customHeight="1" x14ac:dyDescent="0.2">
      <c r="A25" s="422" t="s">
        <v>390</v>
      </c>
      <c r="B25" s="115">
        <v>162151</v>
      </c>
      <c r="C25" s="114">
        <v>85831</v>
      </c>
      <c r="D25" s="114">
        <v>76320</v>
      </c>
      <c r="E25" s="114">
        <v>116750</v>
      </c>
      <c r="F25" s="114">
        <v>42709</v>
      </c>
      <c r="G25" s="114">
        <v>23440</v>
      </c>
      <c r="H25" s="114">
        <v>50027</v>
      </c>
      <c r="I25" s="115">
        <v>56784</v>
      </c>
      <c r="J25" s="114">
        <v>40463</v>
      </c>
      <c r="K25" s="114">
        <v>16321</v>
      </c>
      <c r="L25" s="423">
        <v>8759</v>
      </c>
      <c r="M25" s="424">
        <v>11553</v>
      </c>
    </row>
    <row r="26" spans="1:13" ht="15" customHeight="1" x14ac:dyDescent="0.2">
      <c r="A26" s="422" t="s">
        <v>394</v>
      </c>
      <c r="B26" s="115">
        <v>162980</v>
      </c>
      <c r="C26" s="114">
        <v>86376</v>
      </c>
      <c r="D26" s="114">
        <v>76604</v>
      </c>
      <c r="E26" s="114">
        <v>117145</v>
      </c>
      <c r="F26" s="114">
        <v>43158</v>
      </c>
      <c r="G26" s="114">
        <v>22747</v>
      </c>
      <c r="H26" s="114">
        <v>50933</v>
      </c>
      <c r="I26" s="115">
        <v>53640</v>
      </c>
      <c r="J26" s="114">
        <v>38145</v>
      </c>
      <c r="K26" s="114">
        <v>15495</v>
      </c>
      <c r="L26" s="423">
        <v>12596</v>
      </c>
      <c r="M26" s="424">
        <v>11959</v>
      </c>
    </row>
    <row r="27" spans="1:13" ht="11.1" customHeight="1" x14ac:dyDescent="0.2">
      <c r="A27" s="422" t="s">
        <v>388</v>
      </c>
      <c r="B27" s="115">
        <v>164836</v>
      </c>
      <c r="C27" s="114">
        <v>87459</v>
      </c>
      <c r="D27" s="114">
        <v>77377</v>
      </c>
      <c r="E27" s="114">
        <v>118036</v>
      </c>
      <c r="F27" s="114">
        <v>44184</v>
      </c>
      <c r="G27" s="114">
        <v>22345</v>
      </c>
      <c r="H27" s="114">
        <v>52108</v>
      </c>
      <c r="I27" s="115">
        <v>55695</v>
      </c>
      <c r="J27" s="114">
        <v>39438</v>
      </c>
      <c r="K27" s="114">
        <v>16257</v>
      </c>
      <c r="L27" s="423">
        <v>11355</v>
      </c>
      <c r="M27" s="424">
        <v>9760</v>
      </c>
    </row>
    <row r="28" spans="1:13" ht="11.1" customHeight="1" x14ac:dyDescent="0.2">
      <c r="A28" s="422" t="s">
        <v>389</v>
      </c>
      <c r="B28" s="115">
        <v>167681</v>
      </c>
      <c r="C28" s="114">
        <v>88776</v>
      </c>
      <c r="D28" s="114">
        <v>78905</v>
      </c>
      <c r="E28" s="114">
        <v>122819</v>
      </c>
      <c r="F28" s="114">
        <v>44648</v>
      </c>
      <c r="G28" s="114">
        <v>24222</v>
      </c>
      <c r="H28" s="114">
        <v>52554</v>
      </c>
      <c r="I28" s="115">
        <v>56014</v>
      </c>
      <c r="J28" s="114">
        <v>39105</v>
      </c>
      <c r="K28" s="114">
        <v>16909</v>
      </c>
      <c r="L28" s="423">
        <v>16553</v>
      </c>
      <c r="M28" s="424">
        <v>14594</v>
      </c>
    </row>
    <row r="29" spans="1:13" s="110" customFormat="1" ht="11.1" customHeight="1" x14ac:dyDescent="0.2">
      <c r="A29" s="422" t="s">
        <v>390</v>
      </c>
      <c r="B29" s="115">
        <v>164958</v>
      </c>
      <c r="C29" s="114">
        <v>86650</v>
      </c>
      <c r="D29" s="114">
        <v>78308</v>
      </c>
      <c r="E29" s="114">
        <v>120297</v>
      </c>
      <c r="F29" s="114">
        <v>44582</v>
      </c>
      <c r="G29" s="114">
        <v>23210</v>
      </c>
      <c r="H29" s="114">
        <v>52353</v>
      </c>
      <c r="I29" s="115">
        <v>55579</v>
      </c>
      <c r="J29" s="114">
        <v>39143</v>
      </c>
      <c r="K29" s="114">
        <v>16436</v>
      </c>
      <c r="L29" s="423">
        <v>9107</v>
      </c>
      <c r="M29" s="424">
        <v>11740</v>
      </c>
    </row>
    <row r="30" spans="1:13" ht="15" customHeight="1" x14ac:dyDescent="0.2">
      <c r="A30" s="422" t="s">
        <v>395</v>
      </c>
      <c r="B30" s="115">
        <v>165893</v>
      </c>
      <c r="C30" s="114">
        <v>87171</v>
      </c>
      <c r="D30" s="114">
        <v>78722</v>
      </c>
      <c r="E30" s="114">
        <v>120611</v>
      </c>
      <c r="F30" s="114">
        <v>45236</v>
      </c>
      <c r="G30" s="114">
        <v>22653</v>
      </c>
      <c r="H30" s="114">
        <v>53089</v>
      </c>
      <c r="I30" s="115">
        <v>54512</v>
      </c>
      <c r="J30" s="114">
        <v>38353</v>
      </c>
      <c r="K30" s="114">
        <v>16159</v>
      </c>
      <c r="L30" s="423">
        <v>15377</v>
      </c>
      <c r="M30" s="424">
        <v>14618</v>
      </c>
    </row>
    <row r="31" spans="1:13" ht="11.1" customHeight="1" x14ac:dyDescent="0.2">
      <c r="A31" s="422" t="s">
        <v>388</v>
      </c>
      <c r="B31" s="115">
        <v>168030</v>
      </c>
      <c r="C31" s="114">
        <v>88285</v>
      </c>
      <c r="D31" s="114">
        <v>79745</v>
      </c>
      <c r="E31" s="114">
        <v>121616</v>
      </c>
      <c r="F31" s="114">
        <v>46383</v>
      </c>
      <c r="G31" s="114">
        <v>22318</v>
      </c>
      <c r="H31" s="114">
        <v>54271</v>
      </c>
      <c r="I31" s="115">
        <v>56006</v>
      </c>
      <c r="J31" s="114">
        <v>39135</v>
      </c>
      <c r="K31" s="114">
        <v>16871</v>
      </c>
      <c r="L31" s="423">
        <v>12046</v>
      </c>
      <c r="M31" s="424">
        <v>10045</v>
      </c>
    </row>
    <row r="32" spans="1:13" ht="11.1" customHeight="1" x14ac:dyDescent="0.2">
      <c r="A32" s="422" t="s">
        <v>389</v>
      </c>
      <c r="B32" s="115">
        <v>170959</v>
      </c>
      <c r="C32" s="114">
        <v>90050</v>
      </c>
      <c r="D32" s="114">
        <v>80909</v>
      </c>
      <c r="E32" s="114">
        <v>124144</v>
      </c>
      <c r="F32" s="114">
        <v>46801</v>
      </c>
      <c r="G32" s="114">
        <v>24128</v>
      </c>
      <c r="H32" s="114">
        <v>54792</v>
      </c>
      <c r="I32" s="115">
        <v>56429</v>
      </c>
      <c r="J32" s="114">
        <v>38728</v>
      </c>
      <c r="K32" s="114">
        <v>17701</v>
      </c>
      <c r="L32" s="423">
        <v>17581</v>
      </c>
      <c r="M32" s="424">
        <v>15286</v>
      </c>
    </row>
    <row r="33" spans="1:13" s="110" customFormat="1" ht="11.1" customHeight="1" x14ac:dyDescent="0.2">
      <c r="A33" s="422" t="s">
        <v>390</v>
      </c>
      <c r="B33" s="115">
        <v>168700</v>
      </c>
      <c r="C33" s="114">
        <v>88310</v>
      </c>
      <c r="D33" s="114">
        <v>80390</v>
      </c>
      <c r="E33" s="114">
        <v>121914</v>
      </c>
      <c r="F33" s="114">
        <v>46772</v>
      </c>
      <c r="G33" s="114">
        <v>23010</v>
      </c>
      <c r="H33" s="114">
        <v>54768</v>
      </c>
      <c r="I33" s="115">
        <v>55846</v>
      </c>
      <c r="J33" s="114">
        <v>38694</v>
      </c>
      <c r="K33" s="114">
        <v>17152</v>
      </c>
      <c r="L33" s="423">
        <v>9364</v>
      </c>
      <c r="M33" s="424">
        <v>11812</v>
      </c>
    </row>
    <row r="34" spans="1:13" ht="15" customHeight="1" x14ac:dyDescent="0.2">
      <c r="A34" s="422" t="s">
        <v>396</v>
      </c>
      <c r="B34" s="115">
        <v>168971</v>
      </c>
      <c r="C34" s="114">
        <v>88544</v>
      </c>
      <c r="D34" s="114">
        <v>80427</v>
      </c>
      <c r="E34" s="114">
        <v>122053</v>
      </c>
      <c r="F34" s="114">
        <v>46908</v>
      </c>
      <c r="G34" s="114">
        <v>22185</v>
      </c>
      <c r="H34" s="114">
        <v>55469</v>
      </c>
      <c r="I34" s="115">
        <v>55398</v>
      </c>
      <c r="J34" s="114">
        <v>38384</v>
      </c>
      <c r="K34" s="114">
        <v>17014</v>
      </c>
      <c r="L34" s="423">
        <v>13838</v>
      </c>
      <c r="M34" s="424">
        <v>13589</v>
      </c>
    </row>
    <row r="35" spans="1:13" ht="11.1" customHeight="1" x14ac:dyDescent="0.2">
      <c r="A35" s="422" t="s">
        <v>388</v>
      </c>
      <c r="B35" s="115">
        <v>170415</v>
      </c>
      <c r="C35" s="114">
        <v>89408</v>
      </c>
      <c r="D35" s="114">
        <v>81007</v>
      </c>
      <c r="E35" s="114">
        <v>122527</v>
      </c>
      <c r="F35" s="114">
        <v>47883</v>
      </c>
      <c r="G35" s="114">
        <v>21719</v>
      </c>
      <c r="H35" s="114">
        <v>56468</v>
      </c>
      <c r="I35" s="115">
        <v>56368</v>
      </c>
      <c r="J35" s="114">
        <v>38873</v>
      </c>
      <c r="K35" s="114">
        <v>17495</v>
      </c>
      <c r="L35" s="423">
        <v>13574</v>
      </c>
      <c r="M35" s="424">
        <v>12116</v>
      </c>
    </row>
    <row r="36" spans="1:13" ht="11.1" customHeight="1" x14ac:dyDescent="0.2">
      <c r="A36" s="422" t="s">
        <v>389</v>
      </c>
      <c r="B36" s="115">
        <v>173128</v>
      </c>
      <c r="C36" s="114">
        <v>90849</v>
      </c>
      <c r="D36" s="114">
        <v>82279</v>
      </c>
      <c r="E36" s="114">
        <v>124859</v>
      </c>
      <c r="F36" s="114">
        <v>48269</v>
      </c>
      <c r="G36" s="114">
        <v>23538</v>
      </c>
      <c r="H36" s="114">
        <v>57068</v>
      </c>
      <c r="I36" s="115">
        <v>57002</v>
      </c>
      <c r="J36" s="114">
        <v>38653</v>
      </c>
      <c r="K36" s="114">
        <v>18349</v>
      </c>
      <c r="L36" s="423">
        <v>17372</v>
      </c>
      <c r="M36" s="424">
        <v>15068</v>
      </c>
    </row>
    <row r="37" spans="1:13" s="110" customFormat="1" ht="11.1" customHeight="1" x14ac:dyDescent="0.2">
      <c r="A37" s="422" t="s">
        <v>390</v>
      </c>
      <c r="B37" s="115">
        <v>171235</v>
      </c>
      <c r="C37" s="114">
        <v>89420</v>
      </c>
      <c r="D37" s="114">
        <v>81815</v>
      </c>
      <c r="E37" s="114">
        <v>122783</v>
      </c>
      <c r="F37" s="114">
        <v>48452</v>
      </c>
      <c r="G37" s="114">
        <v>22685</v>
      </c>
      <c r="H37" s="114">
        <v>57107</v>
      </c>
      <c r="I37" s="115">
        <v>56398</v>
      </c>
      <c r="J37" s="114">
        <v>38610</v>
      </c>
      <c r="K37" s="114">
        <v>17788</v>
      </c>
      <c r="L37" s="423">
        <v>10492</v>
      </c>
      <c r="M37" s="424">
        <v>12598</v>
      </c>
    </row>
    <row r="38" spans="1:13" ht="15" customHeight="1" x14ac:dyDescent="0.2">
      <c r="A38" s="425" t="s">
        <v>397</v>
      </c>
      <c r="B38" s="115">
        <v>171598</v>
      </c>
      <c r="C38" s="114">
        <v>89879</v>
      </c>
      <c r="D38" s="114">
        <v>81719</v>
      </c>
      <c r="E38" s="114">
        <v>122916</v>
      </c>
      <c r="F38" s="114">
        <v>48682</v>
      </c>
      <c r="G38" s="114">
        <v>21933</v>
      </c>
      <c r="H38" s="114">
        <v>57671</v>
      </c>
      <c r="I38" s="115">
        <v>55553</v>
      </c>
      <c r="J38" s="114">
        <v>38045</v>
      </c>
      <c r="K38" s="114">
        <v>17508</v>
      </c>
      <c r="L38" s="423">
        <v>15959</v>
      </c>
      <c r="M38" s="424">
        <v>15732</v>
      </c>
    </row>
    <row r="39" spans="1:13" ht="11.1" customHeight="1" x14ac:dyDescent="0.2">
      <c r="A39" s="422" t="s">
        <v>388</v>
      </c>
      <c r="B39" s="115">
        <v>172962</v>
      </c>
      <c r="C39" s="114">
        <v>90777</v>
      </c>
      <c r="D39" s="114">
        <v>82185</v>
      </c>
      <c r="E39" s="114">
        <v>123330</v>
      </c>
      <c r="F39" s="114">
        <v>49632</v>
      </c>
      <c r="G39" s="114">
        <v>21375</v>
      </c>
      <c r="H39" s="114">
        <v>58771</v>
      </c>
      <c r="I39" s="115">
        <v>56584</v>
      </c>
      <c r="J39" s="114">
        <v>38472</v>
      </c>
      <c r="K39" s="114">
        <v>18112</v>
      </c>
      <c r="L39" s="423">
        <v>13310</v>
      </c>
      <c r="M39" s="424">
        <v>11913</v>
      </c>
    </row>
    <row r="40" spans="1:13" ht="11.1" customHeight="1" x14ac:dyDescent="0.2">
      <c r="A40" s="425" t="s">
        <v>389</v>
      </c>
      <c r="B40" s="115">
        <v>176240</v>
      </c>
      <c r="C40" s="114">
        <v>92607</v>
      </c>
      <c r="D40" s="114">
        <v>83633</v>
      </c>
      <c r="E40" s="114">
        <v>126273</v>
      </c>
      <c r="F40" s="114">
        <v>49967</v>
      </c>
      <c r="G40" s="114">
        <v>23610</v>
      </c>
      <c r="H40" s="114">
        <v>59133</v>
      </c>
      <c r="I40" s="115">
        <v>56570</v>
      </c>
      <c r="J40" s="114">
        <v>37664</v>
      </c>
      <c r="K40" s="114">
        <v>18906</v>
      </c>
      <c r="L40" s="423">
        <v>18325</v>
      </c>
      <c r="M40" s="424">
        <v>15569</v>
      </c>
    </row>
    <row r="41" spans="1:13" s="110" customFormat="1" ht="11.1" customHeight="1" x14ac:dyDescent="0.2">
      <c r="A41" s="422" t="s">
        <v>390</v>
      </c>
      <c r="B41" s="115">
        <v>174267</v>
      </c>
      <c r="C41" s="114">
        <v>91140</v>
      </c>
      <c r="D41" s="114">
        <v>83127</v>
      </c>
      <c r="E41" s="114">
        <v>124238</v>
      </c>
      <c r="F41" s="114">
        <v>50029</v>
      </c>
      <c r="G41" s="114">
        <v>22722</v>
      </c>
      <c r="H41" s="114">
        <v>59104</v>
      </c>
      <c r="I41" s="115">
        <v>55472</v>
      </c>
      <c r="J41" s="114">
        <v>37101</v>
      </c>
      <c r="K41" s="114">
        <v>18371</v>
      </c>
      <c r="L41" s="423">
        <v>10134</v>
      </c>
      <c r="M41" s="424">
        <v>12411</v>
      </c>
    </row>
    <row r="42" spans="1:13" ht="15" customHeight="1" x14ac:dyDescent="0.2">
      <c r="A42" s="422" t="s">
        <v>398</v>
      </c>
      <c r="B42" s="115">
        <v>174036</v>
      </c>
      <c r="C42" s="114">
        <v>91027</v>
      </c>
      <c r="D42" s="114">
        <v>83009</v>
      </c>
      <c r="E42" s="114">
        <v>123842</v>
      </c>
      <c r="F42" s="114">
        <v>50194</v>
      </c>
      <c r="G42" s="114">
        <v>21976</v>
      </c>
      <c r="H42" s="114">
        <v>59337</v>
      </c>
      <c r="I42" s="115">
        <v>54743</v>
      </c>
      <c r="J42" s="114">
        <v>36575</v>
      </c>
      <c r="K42" s="114">
        <v>18168</v>
      </c>
      <c r="L42" s="423">
        <v>13657</v>
      </c>
      <c r="M42" s="424">
        <v>13793</v>
      </c>
    </row>
    <row r="43" spans="1:13" ht="11.1" customHeight="1" x14ac:dyDescent="0.2">
      <c r="A43" s="422" t="s">
        <v>388</v>
      </c>
      <c r="B43" s="115">
        <v>174743</v>
      </c>
      <c r="C43" s="114">
        <v>91678</v>
      </c>
      <c r="D43" s="114">
        <v>83065</v>
      </c>
      <c r="E43" s="114">
        <v>124018</v>
      </c>
      <c r="F43" s="114">
        <v>50725</v>
      </c>
      <c r="G43" s="114">
        <v>21338</v>
      </c>
      <c r="H43" s="114">
        <v>60202</v>
      </c>
      <c r="I43" s="115">
        <v>55919</v>
      </c>
      <c r="J43" s="114">
        <v>37272</v>
      </c>
      <c r="K43" s="114">
        <v>18647</v>
      </c>
      <c r="L43" s="423">
        <v>13266</v>
      </c>
      <c r="M43" s="424">
        <v>12739</v>
      </c>
    </row>
    <row r="44" spans="1:13" ht="11.1" customHeight="1" x14ac:dyDescent="0.2">
      <c r="A44" s="422" t="s">
        <v>389</v>
      </c>
      <c r="B44" s="115">
        <v>178752</v>
      </c>
      <c r="C44" s="114">
        <v>93833</v>
      </c>
      <c r="D44" s="114">
        <v>84919</v>
      </c>
      <c r="E44" s="114">
        <v>127374</v>
      </c>
      <c r="F44" s="114">
        <v>51378</v>
      </c>
      <c r="G44" s="114">
        <v>23685</v>
      </c>
      <c r="H44" s="114">
        <v>60644</v>
      </c>
      <c r="I44" s="115">
        <v>55675</v>
      </c>
      <c r="J44" s="114">
        <v>36318</v>
      </c>
      <c r="K44" s="114">
        <v>19357</v>
      </c>
      <c r="L44" s="423">
        <v>18113</v>
      </c>
      <c r="M44" s="424">
        <v>14705</v>
      </c>
    </row>
    <row r="45" spans="1:13" s="110" customFormat="1" ht="11.1" customHeight="1" x14ac:dyDescent="0.2">
      <c r="A45" s="422" t="s">
        <v>390</v>
      </c>
      <c r="B45" s="115">
        <v>176538</v>
      </c>
      <c r="C45" s="114">
        <v>92255</v>
      </c>
      <c r="D45" s="114">
        <v>84283</v>
      </c>
      <c r="E45" s="114">
        <v>125136</v>
      </c>
      <c r="F45" s="114">
        <v>51402</v>
      </c>
      <c r="G45" s="114">
        <v>22779</v>
      </c>
      <c r="H45" s="114">
        <v>60509</v>
      </c>
      <c r="I45" s="115">
        <v>54676</v>
      </c>
      <c r="J45" s="114">
        <v>35935</v>
      </c>
      <c r="K45" s="114">
        <v>18741</v>
      </c>
      <c r="L45" s="423">
        <v>10379</v>
      </c>
      <c r="M45" s="424">
        <v>12786</v>
      </c>
    </row>
    <row r="46" spans="1:13" ht="15" customHeight="1" x14ac:dyDescent="0.2">
      <c r="A46" s="422" t="s">
        <v>399</v>
      </c>
      <c r="B46" s="115">
        <v>176359</v>
      </c>
      <c r="C46" s="114">
        <v>92359</v>
      </c>
      <c r="D46" s="114">
        <v>84000</v>
      </c>
      <c r="E46" s="114">
        <v>125079</v>
      </c>
      <c r="F46" s="114">
        <v>51280</v>
      </c>
      <c r="G46" s="114">
        <v>22018</v>
      </c>
      <c r="H46" s="114">
        <v>60907</v>
      </c>
      <c r="I46" s="115">
        <v>54078</v>
      </c>
      <c r="J46" s="114">
        <v>35571</v>
      </c>
      <c r="K46" s="114">
        <v>18507</v>
      </c>
      <c r="L46" s="423">
        <v>14317</v>
      </c>
      <c r="M46" s="424">
        <v>14522</v>
      </c>
    </row>
    <row r="47" spans="1:13" ht="11.1" customHeight="1" x14ac:dyDescent="0.2">
      <c r="A47" s="422" t="s">
        <v>388</v>
      </c>
      <c r="B47" s="115">
        <v>176891</v>
      </c>
      <c r="C47" s="114">
        <v>92523</v>
      </c>
      <c r="D47" s="114">
        <v>84368</v>
      </c>
      <c r="E47" s="114">
        <v>124867</v>
      </c>
      <c r="F47" s="114">
        <v>52024</v>
      </c>
      <c r="G47" s="114">
        <v>21422</v>
      </c>
      <c r="H47" s="114">
        <v>61420</v>
      </c>
      <c r="I47" s="115">
        <v>55412</v>
      </c>
      <c r="J47" s="114">
        <v>36344</v>
      </c>
      <c r="K47" s="114">
        <v>19068</v>
      </c>
      <c r="L47" s="423">
        <v>13077</v>
      </c>
      <c r="M47" s="424">
        <v>12939</v>
      </c>
    </row>
    <row r="48" spans="1:13" ht="11.1" customHeight="1" x14ac:dyDescent="0.2">
      <c r="A48" s="422" t="s">
        <v>389</v>
      </c>
      <c r="B48" s="115">
        <v>180369</v>
      </c>
      <c r="C48" s="114">
        <v>94385</v>
      </c>
      <c r="D48" s="114">
        <v>85984</v>
      </c>
      <c r="E48" s="114">
        <v>127691</v>
      </c>
      <c r="F48" s="114">
        <v>52678</v>
      </c>
      <c r="G48" s="114">
        <v>23492</v>
      </c>
      <c r="H48" s="114">
        <v>62068</v>
      </c>
      <c r="I48" s="115">
        <v>55033</v>
      </c>
      <c r="J48" s="114">
        <v>35240</v>
      </c>
      <c r="K48" s="114">
        <v>19793</v>
      </c>
      <c r="L48" s="423">
        <v>18604</v>
      </c>
      <c r="M48" s="424">
        <v>15962</v>
      </c>
    </row>
    <row r="49" spans="1:17" s="110" customFormat="1" ht="11.1" customHeight="1" x14ac:dyDescent="0.2">
      <c r="A49" s="422" t="s">
        <v>390</v>
      </c>
      <c r="B49" s="115">
        <v>177583</v>
      </c>
      <c r="C49" s="114">
        <v>92312</v>
      </c>
      <c r="D49" s="114">
        <v>85271</v>
      </c>
      <c r="E49" s="114">
        <v>125001</v>
      </c>
      <c r="F49" s="114">
        <v>52582</v>
      </c>
      <c r="G49" s="114">
        <v>22639</v>
      </c>
      <c r="H49" s="114">
        <v>61575</v>
      </c>
      <c r="I49" s="115">
        <v>54146</v>
      </c>
      <c r="J49" s="114">
        <v>34807</v>
      </c>
      <c r="K49" s="114">
        <v>19339</v>
      </c>
      <c r="L49" s="423">
        <v>10592</v>
      </c>
      <c r="M49" s="424">
        <v>13416</v>
      </c>
    </row>
    <row r="50" spans="1:17" ht="15" customHeight="1" x14ac:dyDescent="0.2">
      <c r="A50" s="422" t="s">
        <v>400</v>
      </c>
      <c r="B50" s="143">
        <v>176973</v>
      </c>
      <c r="C50" s="144">
        <v>92209</v>
      </c>
      <c r="D50" s="144">
        <v>84764</v>
      </c>
      <c r="E50" s="144">
        <v>124503</v>
      </c>
      <c r="F50" s="144">
        <v>52470</v>
      </c>
      <c r="G50" s="144">
        <v>21877</v>
      </c>
      <c r="H50" s="144">
        <v>61640</v>
      </c>
      <c r="I50" s="143">
        <v>51972</v>
      </c>
      <c r="J50" s="144">
        <v>33533</v>
      </c>
      <c r="K50" s="144">
        <v>18439</v>
      </c>
      <c r="L50" s="426">
        <v>13607</v>
      </c>
      <c r="M50" s="427">
        <v>14619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0.3481534823853617</v>
      </c>
      <c r="C6" s="480">
        <f>'Tabelle 3.3'!J11</f>
        <v>-3.8943747919671585</v>
      </c>
      <c r="D6" s="481">
        <f t="shared" ref="D6:E9" si="0">IF(OR(AND(B6&gt;=-50,B6&lt;=50),ISNUMBER(B6)=FALSE),B6,"")</f>
        <v>0.3481534823853617</v>
      </c>
      <c r="E6" s="481">
        <f t="shared" si="0"/>
        <v>-3.8943747919671585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0.53680001360515106</v>
      </c>
      <c r="C7" s="480">
        <f>'Tabelle 3.1'!J23</f>
        <v>-3.4559128396490926</v>
      </c>
      <c r="D7" s="481">
        <f t="shared" si="0"/>
        <v>0.53680001360515106</v>
      </c>
      <c r="E7" s="481">
        <f>IF(OR(AND(C7&gt;=-50,C7&lt;=50),ISNUMBER(C7)=FALSE),C7,"")</f>
        <v>-3.4559128396490926</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0.3481534823853617</v>
      </c>
      <c r="C14" s="480">
        <f>'Tabelle 3.3'!J11</f>
        <v>-3.8943747919671585</v>
      </c>
      <c r="D14" s="481">
        <f>IF(OR(AND(B14&gt;=-50,B14&lt;=50),ISNUMBER(B14)=FALSE),B14,"")</f>
        <v>0.3481534823853617</v>
      </c>
      <c r="E14" s="481">
        <f>IF(OR(AND(C14&gt;=-50,C14&lt;=50),ISNUMBER(C14)=FALSE),C14,"")</f>
        <v>-3.8943747919671585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-0.2701242571582928</v>
      </c>
      <c r="C15" s="480">
        <f>'Tabelle 3.3'!J12</f>
        <v>5.0040355125100886</v>
      </c>
      <c r="D15" s="481">
        <f t="shared" ref="D15:E45" si="3">IF(OR(AND(B15&gt;=-50,B15&lt;=50),ISNUMBER(B15)=FALSE),B15,"")</f>
        <v>-0.2701242571582928</v>
      </c>
      <c r="E15" s="481">
        <f t="shared" si="3"/>
        <v>5.0040355125100886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2.9096989966555182</v>
      </c>
      <c r="C16" s="480">
        <f>'Tabelle 3.3'!J13</f>
        <v>-3.3434650455927053</v>
      </c>
      <c r="D16" s="481">
        <f t="shared" si="3"/>
        <v>2.9096989966555182</v>
      </c>
      <c r="E16" s="481">
        <f t="shared" si="3"/>
        <v>-3.3434650455927053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-1.4686409052606235</v>
      </c>
      <c r="C17" s="480">
        <f>'Tabelle 3.3'!J14</f>
        <v>-3.3381020505484025</v>
      </c>
      <c r="D17" s="481">
        <f t="shared" si="3"/>
        <v>-1.4686409052606235</v>
      </c>
      <c r="E17" s="481">
        <f t="shared" si="3"/>
        <v>-3.3381020505484025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-0.83315377433024496</v>
      </c>
      <c r="C18" s="480">
        <f>'Tabelle 3.3'!J15</f>
        <v>-0.79545454545454541</v>
      </c>
      <c r="D18" s="481">
        <f t="shared" si="3"/>
        <v>-0.83315377433024496</v>
      </c>
      <c r="E18" s="481">
        <f t="shared" si="3"/>
        <v>-0.79545454545454541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-1.4701878573373264</v>
      </c>
      <c r="C19" s="480">
        <f>'Tabelle 3.3'!J16</f>
        <v>-4.240687679083095</v>
      </c>
      <c r="D19" s="481">
        <f t="shared" si="3"/>
        <v>-1.4701878573373264</v>
      </c>
      <c r="E19" s="481">
        <f t="shared" si="3"/>
        <v>-4.240687679083095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-2.4224072672218018</v>
      </c>
      <c r="C20" s="480">
        <f>'Tabelle 3.3'!J17</f>
        <v>-7.5471698113207548</v>
      </c>
      <c r="D20" s="481">
        <f t="shared" si="3"/>
        <v>-2.4224072672218018</v>
      </c>
      <c r="E20" s="481">
        <f t="shared" si="3"/>
        <v>-7.5471698113207548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-0.51507912809793965</v>
      </c>
      <c r="C21" s="480">
        <f>'Tabelle 3.3'!J18</f>
        <v>2.3007395234182417</v>
      </c>
      <c r="D21" s="481">
        <f t="shared" si="3"/>
        <v>-0.51507912809793965</v>
      </c>
      <c r="E21" s="481">
        <f t="shared" si="3"/>
        <v>2.3007395234182417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0.94983437761902867</v>
      </c>
      <c r="C22" s="480">
        <f>'Tabelle 3.3'!J19</f>
        <v>-3.0849825378346916</v>
      </c>
      <c r="D22" s="481">
        <f t="shared" si="3"/>
        <v>0.94983437761902867</v>
      </c>
      <c r="E22" s="481">
        <f t="shared" si="3"/>
        <v>-3.0849825378346916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-3.0259777333713958</v>
      </c>
      <c r="C23" s="480">
        <f>'Tabelle 3.3'!J20</f>
        <v>-19.737683941138837</v>
      </c>
      <c r="D23" s="481">
        <f t="shared" si="3"/>
        <v>-3.0259777333713958</v>
      </c>
      <c r="E23" s="481">
        <f t="shared" si="3"/>
        <v>-19.737683941138837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-2.7447875428873054</v>
      </c>
      <c r="C24" s="480">
        <f>'Tabelle 3.3'!J21</f>
        <v>-8.7662698854155074</v>
      </c>
      <c r="D24" s="481">
        <f t="shared" si="3"/>
        <v>-2.7447875428873054</v>
      </c>
      <c r="E24" s="481">
        <f t="shared" si="3"/>
        <v>-8.7662698854155074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-1.7663817663817665</v>
      </c>
      <c r="C25" s="480">
        <f>'Tabelle 3.3'!J22</f>
        <v>-2.383698577470204</v>
      </c>
      <c r="D25" s="481">
        <f t="shared" si="3"/>
        <v>-1.7663817663817665</v>
      </c>
      <c r="E25" s="481">
        <f t="shared" si="3"/>
        <v>-2.383698577470204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-1.6023115313895455</v>
      </c>
      <c r="C26" s="480">
        <f>'Tabelle 3.3'!J23</f>
        <v>-1.0526315789473684</v>
      </c>
      <c r="D26" s="481">
        <f t="shared" si="3"/>
        <v>-1.6023115313895455</v>
      </c>
      <c r="E26" s="481">
        <f t="shared" si="3"/>
        <v>-1.0526315789473684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4.3234469529290243</v>
      </c>
      <c r="C27" s="480">
        <f>'Tabelle 3.3'!J24</f>
        <v>-2.4074074074074074</v>
      </c>
      <c r="D27" s="481">
        <f t="shared" si="3"/>
        <v>4.3234469529290243</v>
      </c>
      <c r="E27" s="481">
        <f t="shared" si="3"/>
        <v>-2.4074074074074074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5.0747525794904194</v>
      </c>
      <c r="C28" s="480">
        <f>'Tabelle 3.3'!J25</f>
        <v>1.3268690992600154</v>
      </c>
      <c r="D28" s="481">
        <f t="shared" si="3"/>
        <v>5.0747525794904194</v>
      </c>
      <c r="E28" s="481">
        <f t="shared" si="3"/>
        <v>1.3268690992600154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-11.723818350324374</v>
      </c>
      <c r="C29" s="480">
        <f>'Tabelle 3.3'!J26</f>
        <v>-5.1282051282051286</v>
      </c>
      <c r="D29" s="481">
        <f t="shared" si="3"/>
        <v>-11.723818350324374</v>
      </c>
      <c r="E29" s="481">
        <f t="shared" si="3"/>
        <v>-5.1282051282051286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2.0003292723081989</v>
      </c>
      <c r="C30" s="480">
        <f>'Tabelle 3.3'!J27</f>
        <v>1.8047200370198981</v>
      </c>
      <c r="D30" s="481">
        <f t="shared" si="3"/>
        <v>2.0003292723081989</v>
      </c>
      <c r="E30" s="481">
        <f t="shared" si="3"/>
        <v>1.8047200370198981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9.1719077568134175E-2</v>
      </c>
      <c r="C31" s="480">
        <f>'Tabelle 3.3'!J28</f>
        <v>-0.95617529880478092</v>
      </c>
      <c r="D31" s="481">
        <f t="shared" si="3"/>
        <v>9.1719077568134175E-2</v>
      </c>
      <c r="E31" s="481">
        <f t="shared" si="3"/>
        <v>-0.95617529880478092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2.2901250318958919</v>
      </c>
      <c r="C32" s="480">
        <f>'Tabelle 3.3'!J29</f>
        <v>-1.8949861823924201</v>
      </c>
      <c r="D32" s="481">
        <f t="shared" si="3"/>
        <v>2.2901250318958919</v>
      </c>
      <c r="E32" s="481">
        <f t="shared" si="3"/>
        <v>-1.8949861823924201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3.0683047934305177</v>
      </c>
      <c r="C33" s="480">
        <f>'Tabelle 3.3'!J30</f>
        <v>-0.37986704653371323</v>
      </c>
      <c r="D33" s="481">
        <f t="shared" si="3"/>
        <v>3.0683047934305177</v>
      </c>
      <c r="E33" s="481">
        <f t="shared" si="3"/>
        <v>-0.37986704653371323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1.7312701087789184</v>
      </c>
      <c r="C34" s="480">
        <f>'Tabelle 3.3'!J31</f>
        <v>-4.0858318636096413</v>
      </c>
      <c r="D34" s="481">
        <f t="shared" si="3"/>
        <v>1.7312701087789184</v>
      </c>
      <c r="E34" s="481">
        <f t="shared" si="3"/>
        <v>-4.0858318636096413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-0.2701242571582928</v>
      </c>
      <c r="C37" s="480">
        <f>'Tabelle 3.3'!J34</f>
        <v>5.0040355125100886</v>
      </c>
      <c r="D37" s="481">
        <f t="shared" si="3"/>
        <v>-0.2701242571582928</v>
      </c>
      <c r="E37" s="481">
        <f t="shared" si="3"/>
        <v>5.0040355125100886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-1.0220818010738766</v>
      </c>
      <c r="C38" s="480">
        <f>'Tabelle 3.3'!J35</f>
        <v>-1.3655311197355182</v>
      </c>
      <c r="D38" s="481">
        <f t="shared" si="3"/>
        <v>-1.0220818010738766</v>
      </c>
      <c r="E38" s="481">
        <f t="shared" si="3"/>
        <v>-1.3655311197355182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1.0387805693992915</v>
      </c>
      <c r="C39" s="480">
        <f>'Tabelle 3.3'!J36</f>
        <v>-4.5207838350371645</v>
      </c>
      <c r="D39" s="481">
        <f t="shared" si="3"/>
        <v>1.0387805693992915</v>
      </c>
      <c r="E39" s="481">
        <f t="shared" si="3"/>
        <v>-4.5207838350371645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1.0387805693992915</v>
      </c>
      <c r="C45" s="480">
        <f>'Tabelle 3.3'!J36</f>
        <v>-4.5207838350371645</v>
      </c>
      <c r="D45" s="481">
        <f t="shared" si="3"/>
        <v>1.0387805693992915</v>
      </c>
      <c r="E45" s="481">
        <f t="shared" si="3"/>
        <v>-4.5207838350371645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162980</v>
      </c>
      <c r="C51" s="487">
        <v>38145</v>
      </c>
      <c r="D51" s="487">
        <v>15495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164836</v>
      </c>
      <c r="C52" s="487">
        <v>39438</v>
      </c>
      <c r="D52" s="487">
        <v>16257</v>
      </c>
      <c r="E52" s="488">
        <f t="shared" ref="E52:G70" si="11">IF($A$51=37802,IF(COUNTBLANK(B$51:B$70)&gt;0,#N/A,B52/B$51*100),IF(COUNTBLANK(B$51:B$75)&gt;0,#N/A,B52/B$51*100))</f>
        <v>101.13879003558719</v>
      </c>
      <c r="F52" s="488">
        <f t="shared" si="11"/>
        <v>103.38969720802203</v>
      </c>
      <c r="G52" s="488">
        <f t="shared" si="11"/>
        <v>104.91771539206196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167681</v>
      </c>
      <c r="C53" s="487">
        <v>39105</v>
      </c>
      <c r="D53" s="487">
        <v>16909</v>
      </c>
      <c r="E53" s="488">
        <f t="shared" si="11"/>
        <v>102.88440299423243</v>
      </c>
      <c r="F53" s="488">
        <f t="shared" si="11"/>
        <v>102.51671254423908</v>
      </c>
      <c r="G53" s="488">
        <f t="shared" si="11"/>
        <v>109.12552436269765</v>
      </c>
      <c r="H53" s="489">
        <f>IF(ISERROR(L53)=TRUE,IF(MONTH(A53)=MONTH(MAX(A$51:A$75)),A53,""),"")</f>
        <v>41883</v>
      </c>
      <c r="I53" s="488">
        <f t="shared" si="12"/>
        <v>102.88440299423243</v>
      </c>
      <c r="J53" s="488">
        <f t="shared" si="10"/>
        <v>102.51671254423908</v>
      </c>
      <c r="K53" s="488">
        <f t="shared" si="10"/>
        <v>109.12552436269765</v>
      </c>
      <c r="L53" s="488" t="e">
        <f t="shared" si="13"/>
        <v>#N/A</v>
      </c>
    </row>
    <row r="54" spans="1:14" ht="15" customHeight="1" x14ac:dyDescent="0.2">
      <c r="A54" s="490" t="s">
        <v>463</v>
      </c>
      <c r="B54" s="487">
        <v>164958</v>
      </c>
      <c r="C54" s="487">
        <v>39143</v>
      </c>
      <c r="D54" s="487">
        <v>16436</v>
      </c>
      <c r="E54" s="488">
        <f t="shared" si="11"/>
        <v>101.21364584611609</v>
      </c>
      <c r="F54" s="488">
        <f t="shared" si="11"/>
        <v>102.61633241578187</v>
      </c>
      <c r="G54" s="488">
        <f t="shared" si="11"/>
        <v>106.0729267505647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165893</v>
      </c>
      <c r="C55" s="487">
        <v>38353</v>
      </c>
      <c r="D55" s="487">
        <v>16159</v>
      </c>
      <c r="E55" s="488">
        <f t="shared" si="11"/>
        <v>101.78733586943183</v>
      </c>
      <c r="F55" s="488">
        <f t="shared" si="11"/>
        <v>100.54528771791847</v>
      </c>
      <c r="G55" s="488">
        <f t="shared" si="11"/>
        <v>104.28525330751854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168030</v>
      </c>
      <c r="C56" s="487">
        <v>39135</v>
      </c>
      <c r="D56" s="487">
        <v>16871</v>
      </c>
      <c r="E56" s="488">
        <f t="shared" si="11"/>
        <v>103.09853969812247</v>
      </c>
      <c r="F56" s="488">
        <f t="shared" si="11"/>
        <v>102.59535981124657</v>
      </c>
      <c r="G56" s="488">
        <f t="shared" si="11"/>
        <v>108.88028396256857</v>
      </c>
      <c r="H56" s="489" t="str">
        <f t="shared" si="14"/>
        <v/>
      </c>
      <c r="I56" s="488" t="str">
        <f t="shared" si="12"/>
        <v/>
      </c>
      <c r="J56" s="488" t="str">
        <f t="shared" si="10"/>
        <v/>
      </c>
      <c r="K56" s="488" t="str">
        <f t="shared" si="10"/>
        <v/>
      </c>
      <c r="L56" s="488" t="e">
        <f t="shared" si="13"/>
        <v>#N/A</v>
      </c>
    </row>
    <row r="57" spans="1:14" ht="15" customHeight="1" x14ac:dyDescent="0.2">
      <c r="A57" s="490">
        <v>42248</v>
      </c>
      <c r="B57" s="487">
        <v>170959</v>
      </c>
      <c r="C57" s="487">
        <v>38728</v>
      </c>
      <c r="D57" s="487">
        <v>17701</v>
      </c>
      <c r="E57" s="488">
        <f t="shared" si="11"/>
        <v>104.89569272303349</v>
      </c>
      <c r="F57" s="488">
        <f t="shared" si="11"/>
        <v>101.52837855551186</v>
      </c>
      <c r="G57" s="488">
        <f t="shared" si="11"/>
        <v>114.23685059696676</v>
      </c>
      <c r="H57" s="489">
        <f t="shared" si="14"/>
        <v>42248</v>
      </c>
      <c r="I57" s="488">
        <f t="shared" si="12"/>
        <v>104.89569272303349</v>
      </c>
      <c r="J57" s="488">
        <f t="shared" si="10"/>
        <v>101.52837855551186</v>
      </c>
      <c r="K57" s="488">
        <f t="shared" si="10"/>
        <v>114.23685059696676</v>
      </c>
      <c r="L57" s="488" t="e">
        <f t="shared" si="13"/>
        <v>#N/A</v>
      </c>
    </row>
    <row r="58" spans="1:14" ht="15" customHeight="1" x14ac:dyDescent="0.2">
      <c r="A58" s="490" t="s">
        <v>466</v>
      </c>
      <c r="B58" s="487">
        <v>168700</v>
      </c>
      <c r="C58" s="487">
        <v>38694</v>
      </c>
      <c r="D58" s="487">
        <v>17152</v>
      </c>
      <c r="E58" s="488">
        <f t="shared" si="11"/>
        <v>103.50963308381395</v>
      </c>
      <c r="F58" s="488">
        <f t="shared" si="11"/>
        <v>101.43924498623673</v>
      </c>
      <c r="G58" s="488">
        <f t="shared" si="11"/>
        <v>110.69377218457568</v>
      </c>
      <c r="H58" s="489" t="str">
        <f t="shared" si="14"/>
        <v/>
      </c>
      <c r="I58" s="488" t="str">
        <f t="shared" si="12"/>
        <v/>
      </c>
      <c r="J58" s="488" t="str">
        <f t="shared" si="10"/>
        <v/>
      </c>
      <c r="K58" s="488" t="str">
        <f t="shared" si="10"/>
        <v/>
      </c>
      <c r="L58" s="488" t="e">
        <f t="shared" si="13"/>
        <v>#N/A</v>
      </c>
    </row>
    <row r="59" spans="1:14" ht="15" customHeight="1" x14ac:dyDescent="0.2">
      <c r="A59" s="490" t="s">
        <v>467</v>
      </c>
      <c r="B59" s="487">
        <v>168971</v>
      </c>
      <c r="C59" s="487">
        <v>38384</v>
      </c>
      <c r="D59" s="487">
        <v>17014</v>
      </c>
      <c r="E59" s="488">
        <f t="shared" si="11"/>
        <v>103.67591115474291</v>
      </c>
      <c r="F59" s="488">
        <f t="shared" si="11"/>
        <v>100.62655656049286</v>
      </c>
      <c r="G59" s="488">
        <f t="shared" si="11"/>
        <v>109.80316231042271</v>
      </c>
      <c r="H59" s="489" t="str">
        <f t="shared" si="14"/>
        <v/>
      </c>
      <c r="I59" s="488" t="str">
        <f t="shared" si="12"/>
        <v/>
      </c>
      <c r="J59" s="488" t="str">
        <f t="shared" si="10"/>
        <v/>
      </c>
      <c r="K59" s="488" t="str">
        <f t="shared" si="10"/>
        <v/>
      </c>
      <c r="L59" s="488" t="e">
        <f t="shared" si="13"/>
        <v>#N/A</v>
      </c>
    </row>
    <row r="60" spans="1:14" ht="15" customHeight="1" x14ac:dyDescent="0.2">
      <c r="A60" s="490" t="s">
        <v>468</v>
      </c>
      <c r="B60" s="487">
        <v>170415</v>
      </c>
      <c r="C60" s="487">
        <v>38873</v>
      </c>
      <c r="D60" s="487">
        <v>17495</v>
      </c>
      <c r="E60" s="488">
        <f t="shared" si="11"/>
        <v>104.56190943674071</v>
      </c>
      <c r="F60" s="488">
        <f t="shared" si="11"/>
        <v>101.90850701271464</v>
      </c>
      <c r="G60" s="488">
        <f t="shared" si="11"/>
        <v>112.90738948047758</v>
      </c>
      <c r="H60" s="489" t="str">
        <f t="shared" si="14"/>
        <v/>
      </c>
      <c r="I60" s="488" t="str">
        <f t="shared" si="12"/>
        <v/>
      </c>
      <c r="J60" s="488" t="str">
        <f t="shared" si="10"/>
        <v/>
      </c>
      <c r="K60" s="488" t="str">
        <f t="shared" si="10"/>
        <v/>
      </c>
      <c r="L60" s="488" t="e">
        <f t="shared" si="13"/>
        <v>#N/A</v>
      </c>
    </row>
    <row r="61" spans="1:14" ht="15" customHeight="1" x14ac:dyDescent="0.2">
      <c r="A61" s="490">
        <v>42614</v>
      </c>
      <c r="B61" s="487">
        <v>173128</v>
      </c>
      <c r="C61" s="487">
        <v>38653</v>
      </c>
      <c r="D61" s="487">
        <v>18349</v>
      </c>
      <c r="E61" s="488">
        <f t="shared" si="11"/>
        <v>106.22653086268255</v>
      </c>
      <c r="F61" s="488">
        <f t="shared" si="11"/>
        <v>101.33176038799319</v>
      </c>
      <c r="G61" s="488">
        <f t="shared" si="11"/>
        <v>118.41884478864148</v>
      </c>
      <c r="H61" s="489">
        <f t="shared" si="14"/>
        <v>42614</v>
      </c>
      <c r="I61" s="488">
        <f t="shared" si="12"/>
        <v>106.22653086268255</v>
      </c>
      <c r="J61" s="488">
        <f t="shared" si="10"/>
        <v>101.33176038799319</v>
      </c>
      <c r="K61" s="488">
        <f t="shared" si="10"/>
        <v>118.41884478864148</v>
      </c>
      <c r="L61" s="488" t="e">
        <f t="shared" si="13"/>
        <v>#N/A</v>
      </c>
    </row>
    <row r="62" spans="1:14" ht="15" customHeight="1" x14ac:dyDescent="0.2">
      <c r="A62" s="490" t="s">
        <v>469</v>
      </c>
      <c r="B62" s="487">
        <v>171235</v>
      </c>
      <c r="C62" s="487">
        <v>38610</v>
      </c>
      <c r="D62" s="487">
        <v>17788</v>
      </c>
      <c r="E62" s="488">
        <f t="shared" si="11"/>
        <v>105.0650386550497</v>
      </c>
      <c r="F62" s="488">
        <f t="shared" si="11"/>
        <v>101.2190326386158</v>
      </c>
      <c r="G62" s="488">
        <f t="shared" si="11"/>
        <v>114.79832203936753</v>
      </c>
      <c r="H62" s="489" t="str">
        <f t="shared" si="14"/>
        <v/>
      </c>
      <c r="I62" s="488" t="str">
        <f t="shared" si="12"/>
        <v/>
      </c>
      <c r="J62" s="488" t="str">
        <f t="shared" si="10"/>
        <v/>
      </c>
      <c r="K62" s="488" t="str">
        <f t="shared" si="10"/>
        <v/>
      </c>
      <c r="L62" s="488" t="e">
        <f t="shared" si="13"/>
        <v>#N/A</v>
      </c>
    </row>
    <row r="63" spans="1:14" ht="15" customHeight="1" x14ac:dyDescent="0.2">
      <c r="A63" s="490" t="s">
        <v>470</v>
      </c>
      <c r="B63" s="487">
        <v>171598</v>
      </c>
      <c r="C63" s="487">
        <v>38045</v>
      </c>
      <c r="D63" s="487">
        <v>17508</v>
      </c>
      <c r="E63" s="488">
        <f t="shared" si="11"/>
        <v>105.28776536998406</v>
      </c>
      <c r="F63" s="488">
        <f t="shared" si="11"/>
        <v>99.737842443308438</v>
      </c>
      <c r="G63" s="488">
        <f t="shared" si="11"/>
        <v>112.99128751210068</v>
      </c>
      <c r="H63" s="489" t="str">
        <f t="shared" si="14"/>
        <v/>
      </c>
      <c r="I63" s="488" t="str">
        <f t="shared" si="12"/>
        <v/>
      </c>
      <c r="J63" s="488" t="str">
        <f t="shared" si="10"/>
        <v/>
      </c>
      <c r="K63" s="488" t="str">
        <f t="shared" si="10"/>
        <v/>
      </c>
      <c r="L63" s="488" t="e">
        <f t="shared" si="13"/>
        <v>#N/A</v>
      </c>
    </row>
    <row r="64" spans="1:14" ht="15" customHeight="1" x14ac:dyDescent="0.2">
      <c r="A64" s="490" t="s">
        <v>471</v>
      </c>
      <c r="B64" s="487">
        <v>172962</v>
      </c>
      <c r="C64" s="487">
        <v>38472</v>
      </c>
      <c r="D64" s="487">
        <v>18112</v>
      </c>
      <c r="E64" s="488">
        <f t="shared" si="11"/>
        <v>106.12467787458584</v>
      </c>
      <c r="F64" s="488">
        <f t="shared" si="11"/>
        <v>100.85725521038145</v>
      </c>
      <c r="G64" s="488">
        <f t="shared" si="11"/>
        <v>116.8893191352049</v>
      </c>
      <c r="H64" s="489" t="str">
        <f t="shared" si="14"/>
        <v/>
      </c>
      <c r="I64" s="488" t="str">
        <f t="shared" si="12"/>
        <v/>
      </c>
      <c r="J64" s="488" t="str">
        <f t="shared" si="10"/>
        <v/>
      </c>
      <c r="K64" s="488" t="str">
        <f t="shared" si="10"/>
        <v/>
      </c>
      <c r="L64" s="488" t="e">
        <f t="shared" si="13"/>
        <v>#N/A</v>
      </c>
    </row>
    <row r="65" spans="1:12" ht="15" customHeight="1" x14ac:dyDescent="0.2">
      <c r="A65" s="490">
        <v>42979</v>
      </c>
      <c r="B65" s="487">
        <v>176240</v>
      </c>
      <c r="C65" s="487">
        <v>37664</v>
      </c>
      <c r="D65" s="487">
        <v>18906</v>
      </c>
      <c r="E65" s="488">
        <f t="shared" si="11"/>
        <v>108.13596760338693</v>
      </c>
      <c r="F65" s="488">
        <f t="shared" si="11"/>
        <v>98.739022152313538</v>
      </c>
      <c r="G65" s="488">
        <f t="shared" si="11"/>
        <v>122.01355275895449</v>
      </c>
      <c r="H65" s="489">
        <f t="shared" si="14"/>
        <v>42979</v>
      </c>
      <c r="I65" s="488">
        <f t="shared" si="12"/>
        <v>108.13596760338693</v>
      </c>
      <c r="J65" s="488">
        <f t="shared" si="10"/>
        <v>98.739022152313538</v>
      </c>
      <c r="K65" s="488">
        <f t="shared" si="10"/>
        <v>122.01355275895449</v>
      </c>
      <c r="L65" s="488" t="e">
        <f t="shared" si="13"/>
        <v>#N/A</v>
      </c>
    </row>
    <row r="66" spans="1:12" ht="15" customHeight="1" x14ac:dyDescent="0.2">
      <c r="A66" s="490" t="s">
        <v>472</v>
      </c>
      <c r="B66" s="487">
        <v>174267</v>
      </c>
      <c r="C66" s="487">
        <v>37101</v>
      </c>
      <c r="D66" s="487">
        <v>18371</v>
      </c>
      <c r="E66" s="488">
        <f t="shared" si="11"/>
        <v>106.9253896183581</v>
      </c>
      <c r="F66" s="488">
        <f t="shared" si="11"/>
        <v>97.263075108140001</v>
      </c>
      <c r="G66" s="488">
        <f t="shared" si="11"/>
        <v>118.56082607292674</v>
      </c>
      <c r="H66" s="489" t="str">
        <f t="shared" si="14"/>
        <v/>
      </c>
      <c r="I66" s="488" t="str">
        <f t="shared" si="12"/>
        <v/>
      </c>
      <c r="J66" s="488" t="str">
        <f t="shared" si="10"/>
        <v/>
      </c>
      <c r="K66" s="488" t="str">
        <f t="shared" si="10"/>
        <v/>
      </c>
      <c r="L66" s="488" t="e">
        <f t="shared" si="13"/>
        <v>#N/A</v>
      </c>
    </row>
    <row r="67" spans="1:12" ht="15" customHeight="1" x14ac:dyDescent="0.2">
      <c r="A67" s="490" t="s">
        <v>473</v>
      </c>
      <c r="B67" s="487">
        <v>174036</v>
      </c>
      <c r="C67" s="487">
        <v>36575</v>
      </c>
      <c r="D67" s="487">
        <v>18168</v>
      </c>
      <c r="E67" s="488">
        <f t="shared" si="11"/>
        <v>106.78365443612714</v>
      </c>
      <c r="F67" s="488">
        <f t="shared" si="11"/>
        <v>95.884126359942329</v>
      </c>
      <c r="G67" s="488">
        <f t="shared" si="11"/>
        <v>117.25072604065826</v>
      </c>
      <c r="H67" s="489" t="str">
        <f t="shared" si="14"/>
        <v/>
      </c>
      <c r="I67" s="488" t="str">
        <f t="shared" si="12"/>
        <v/>
      </c>
      <c r="J67" s="488" t="str">
        <f t="shared" si="12"/>
        <v/>
      </c>
      <c r="K67" s="488" t="str">
        <f t="shared" si="12"/>
        <v/>
      </c>
      <c r="L67" s="488" t="e">
        <f t="shared" si="13"/>
        <v>#N/A</v>
      </c>
    </row>
    <row r="68" spans="1:12" ht="15" customHeight="1" x14ac:dyDescent="0.2">
      <c r="A68" s="490" t="s">
        <v>474</v>
      </c>
      <c r="B68" s="487">
        <v>174743</v>
      </c>
      <c r="C68" s="487">
        <v>37272</v>
      </c>
      <c r="D68" s="487">
        <v>18647</v>
      </c>
      <c r="E68" s="488">
        <f t="shared" si="11"/>
        <v>107.21744999386429</v>
      </c>
      <c r="F68" s="488">
        <f t="shared" si="11"/>
        <v>97.711364530082577</v>
      </c>
      <c r="G68" s="488">
        <f t="shared" si="11"/>
        <v>120.34204582123265</v>
      </c>
      <c r="H68" s="489" t="str">
        <f t="shared" si="14"/>
        <v/>
      </c>
      <c r="I68" s="488" t="str">
        <f t="shared" si="12"/>
        <v/>
      </c>
      <c r="J68" s="488" t="str">
        <f t="shared" si="12"/>
        <v/>
      </c>
      <c r="K68" s="488" t="str">
        <f t="shared" si="12"/>
        <v/>
      </c>
      <c r="L68" s="488" t="e">
        <f t="shared" si="13"/>
        <v>#N/A</v>
      </c>
    </row>
    <row r="69" spans="1:12" ht="15" customHeight="1" x14ac:dyDescent="0.2">
      <c r="A69" s="490">
        <v>43344</v>
      </c>
      <c r="B69" s="487">
        <v>178752</v>
      </c>
      <c r="C69" s="487">
        <v>36318</v>
      </c>
      <c r="D69" s="487">
        <v>19357</v>
      </c>
      <c r="E69" s="488">
        <f t="shared" si="11"/>
        <v>109.67726101362129</v>
      </c>
      <c r="F69" s="488">
        <f t="shared" si="11"/>
        <v>95.210381439244983</v>
      </c>
      <c r="G69" s="488">
        <f t="shared" si="11"/>
        <v>124.92416908680219</v>
      </c>
      <c r="H69" s="489">
        <f t="shared" si="14"/>
        <v>43344</v>
      </c>
      <c r="I69" s="488">
        <f t="shared" si="12"/>
        <v>109.67726101362129</v>
      </c>
      <c r="J69" s="488">
        <f t="shared" si="12"/>
        <v>95.210381439244983</v>
      </c>
      <c r="K69" s="488">
        <f t="shared" si="12"/>
        <v>124.92416908680219</v>
      </c>
      <c r="L69" s="488" t="e">
        <f t="shared" si="13"/>
        <v>#N/A</v>
      </c>
    </row>
    <row r="70" spans="1:12" ht="15" customHeight="1" x14ac:dyDescent="0.2">
      <c r="A70" s="490" t="s">
        <v>475</v>
      </c>
      <c r="B70" s="487">
        <v>176538</v>
      </c>
      <c r="C70" s="487">
        <v>35935</v>
      </c>
      <c r="D70" s="487">
        <v>18741</v>
      </c>
      <c r="E70" s="488">
        <f t="shared" si="11"/>
        <v>108.31881212418702</v>
      </c>
      <c r="F70" s="488">
        <f t="shared" si="11"/>
        <v>94.206317997116258</v>
      </c>
      <c r="G70" s="488">
        <f t="shared" si="11"/>
        <v>120.94869312681512</v>
      </c>
      <c r="H70" s="489" t="str">
        <f t="shared" si="14"/>
        <v/>
      </c>
      <c r="I70" s="488" t="str">
        <f t="shared" si="12"/>
        <v/>
      </c>
      <c r="J70" s="488" t="str">
        <f t="shared" si="12"/>
        <v/>
      </c>
      <c r="K70" s="488" t="str">
        <f t="shared" si="12"/>
        <v/>
      </c>
      <c r="L70" s="488" t="e">
        <f t="shared" si="13"/>
        <v>#N/A</v>
      </c>
    </row>
    <row r="71" spans="1:12" ht="15" customHeight="1" x14ac:dyDescent="0.2">
      <c r="A71" s="490" t="s">
        <v>476</v>
      </c>
      <c r="B71" s="487">
        <v>176359</v>
      </c>
      <c r="C71" s="487">
        <v>35571</v>
      </c>
      <c r="D71" s="487">
        <v>18507</v>
      </c>
      <c r="E71" s="491">
        <f t="shared" ref="E71:G75" si="15">IF($A$51=37802,IF(COUNTBLANK(B$51:B$70)&gt;0,#N/A,IF(ISBLANK(B71)=FALSE,B71/B$51*100,#N/A)),IF(COUNTBLANK(B$51:B$75)&gt;0,#N/A,B71/B$51*100))</f>
        <v>108.20898269726347</v>
      </c>
      <c r="F71" s="491">
        <f t="shared" si="15"/>
        <v>93.25206449075894</v>
      </c>
      <c r="G71" s="491">
        <f t="shared" si="15"/>
        <v>119.43852855759923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176891</v>
      </c>
      <c r="C72" s="487">
        <v>36344</v>
      </c>
      <c r="D72" s="487">
        <v>19068</v>
      </c>
      <c r="E72" s="491">
        <f t="shared" si="15"/>
        <v>108.53540311694687</v>
      </c>
      <c r="F72" s="491">
        <f t="shared" si="15"/>
        <v>95.278542403984787</v>
      </c>
      <c r="G72" s="491">
        <f t="shared" si="15"/>
        <v>123.05905130687319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180369</v>
      </c>
      <c r="C73" s="487">
        <v>35240</v>
      </c>
      <c r="D73" s="487">
        <v>19793</v>
      </c>
      <c r="E73" s="491">
        <f t="shared" si="15"/>
        <v>110.66940728923795</v>
      </c>
      <c r="F73" s="491">
        <f t="shared" si="15"/>
        <v>92.38432297810985</v>
      </c>
      <c r="G73" s="491">
        <f t="shared" si="15"/>
        <v>127.7379799935463</v>
      </c>
      <c r="H73" s="492">
        <f>IF(A$51=37802,IF(ISERROR(L73)=TRUE,IF(ISBLANK(A73)=FALSE,IF(MONTH(A73)=MONTH(MAX(A$51:A$75)),A73,""),""),""),IF(ISERROR(L73)=TRUE,IF(MONTH(A73)=MONTH(MAX(A$51:A$75)),A73,""),""))</f>
        <v>43709</v>
      </c>
      <c r="I73" s="488">
        <f t="shared" si="12"/>
        <v>110.66940728923795</v>
      </c>
      <c r="J73" s="488">
        <f t="shared" si="12"/>
        <v>92.38432297810985</v>
      </c>
      <c r="K73" s="488">
        <f t="shared" si="12"/>
        <v>127.7379799935463</v>
      </c>
      <c r="L73" s="488" t="e">
        <f t="shared" si="13"/>
        <v>#N/A</v>
      </c>
    </row>
    <row r="74" spans="1:12" ht="15" customHeight="1" x14ac:dyDescent="0.2">
      <c r="A74" s="490" t="s">
        <v>478</v>
      </c>
      <c r="B74" s="487">
        <v>177583</v>
      </c>
      <c r="C74" s="487">
        <v>34807</v>
      </c>
      <c r="D74" s="487">
        <v>19339</v>
      </c>
      <c r="E74" s="491">
        <f t="shared" si="15"/>
        <v>108.95999509142227</v>
      </c>
      <c r="F74" s="491">
        <f t="shared" si="15"/>
        <v>91.249180757635344</v>
      </c>
      <c r="G74" s="491">
        <f t="shared" si="15"/>
        <v>124.80800258147791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176973</v>
      </c>
      <c r="C75" s="493">
        <v>33533</v>
      </c>
      <c r="D75" s="493">
        <v>18439</v>
      </c>
      <c r="E75" s="491">
        <f t="shared" si="15"/>
        <v>108.58571603877776</v>
      </c>
      <c r="F75" s="491">
        <f t="shared" si="15"/>
        <v>87.909293485384723</v>
      </c>
      <c r="G75" s="491">
        <f t="shared" si="15"/>
        <v>118.999677315263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110.66940728923795</v>
      </c>
      <c r="J77" s="488">
        <f>IF(J75&lt;&gt;"",J75,IF(J74&lt;&gt;"",J74,IF(J73&lt;&gt;"",J73,IF(J72&lt;&gt;"",J72,IF(J71&lt;&gt;"",J71,IF(J70&lt;&gt;"",J70,""))))))</f>
        <v>92.38432297810985</v>
      </c>
      <c r="K77" s="488">
        <f>IF(K75&lt;&gt;"",K75,IF(K74&lt;&gt;"",K74,IF(K73&lt;&gt;"",K73,IF(K72&lt;&gt;"",K72,IF(K71&lt;&gt;"",K71,IF(K70&lt;&gt;"",K70,""))))))</f>
        <v>127.7379799935463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+10,7%</v>
      </c>
      <c r="J79" s="488" t="str">
        <f>"GeB - ausschließlich: "&amp;IF(J77&gt;100,"+","")&amp;TEXT(J77-100,"0,0")&amp;"%"</f>
        <v>GeB - ausschließlich: -7,6%</v>
      </c>
      <c r="K79" s="488" t="str">
        <f>"GeB - im Nebenjob: "&amp;IF(K77&gt;100,"+","")&amp;TEXT(K77-100,"0,0")&amp;"%"</f>
        <v>GeB - im Nebenjob: +27,7%</v>
      </c>
    </row>
    <row r="81" spans="9:9" ht="15" customHeight="1" x14ac:dyDescent="0.2">
      <c r="I81" s="488" t="str">
        <f>IF(ISERROR(HLOOKUP(1,I$78:K$79,2,FALSE)),"",HLOOKUP(1,I$78:K$79,2,FALSE))</f>
        <v>GeB - im Nebenjob: +27,7%</v>
      </c>
    </row>
    <row r="82" spans="9:9" ht="15" customHeight="1" x14ac:dyDescent="0.2">
      <c r="I82" s="488" t="str">
        <f>IF(ISERROR(HLOOKUP(2,I$78:K$79,2,FALSE)),"",HLOOKUP(2,I$78:K$79,2,FALSE))</f>
        <v>SvB: +10,7%</v>
      </c>
    </row>
    <row r="83" spans="9:9" ht="15" customHeight="1" x14ac:dyDescent="0.2">
      <c r="I83" s="488" t="str">
        <f>IF(ISERROR(HLOOKUP(3,I$78:K$79,2,FALSE)),"",HLOOKUP(3,I$78:K$79,2,FALSE))</f>
        <v>GeB - ausschließlich: -7,6%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176973</v>
      </c>
      <c r="E12" s="114">
        <v>177583</v>
      </c>
      <c r="F12" s="114">
        <v>180369</v>
      </c>
      <c r="G12" s="114">
        <v>176891</v>
      </c>
      <c r="H12" s="114">
        <v>176359</v>
      </c>
      <c r="I12" s="115">
        <v>614</v>
      </c>
      <c r="J12" s="116">
        <v>0.3481534823853617</v>
      </c>
      <c r="N12" s="117"/>
    </row>
    <row r="13" spans="1:15" s="110" customFormat="1" ht="13.5" customHeight="1" x14ac:dyDescent="0.2">
      <c r="A13" s="118" t="s">
        <v>105</v>
      </c>
      <c r="B13" s="119" t="s">
        <v>106</v>
      </c>
      <c r="C13" s="113">
        <v>52.103428206562583</v>
      </c>
      <c r="D13" s="114">
        <v>92209</v>
      </c>
      <c r="E13" s="114">
        <v>92312</v>
      </c>
      <c r="F13" s="114">
        <v>94385</v>
      </c>
      <c r="G13" s="114">
        <v>92523</v>
      </c>
      <c r="H13" s="114">
        <v>92359</v>
      </c>
      <c r="I13" s="115">
        <v>-150</v>
      </c>
      <c r="J13" s="116">
        <v>-0.16240972725993136</v>
      </c>
    </row>
    <row r="14" spans="1:15" s="110" customFormat="1" ht="13.5" customHeight="1" x14ac:dyDescent="0.2">
      <c r="A14" s="120"/>
      <c r="B14" s="119" t="s">
        <v>107</v>
      </c>
      <c r="C14" s="113">
        <v>47.896571793437417</v>
      </c>
      <c r="D14" s="114">
        <v>84764</v>
      </c>
      <c r="E14" s="114">
        <v>85271</v>
      </c>
      <c r="F14" s="114">
        <v>85984</v>
      </c>
      <c r="G14" s="114">
        <v>84368</v>
      </c>
      <c r="H14" s="114">
        <v>84000</v>
      </c>
      <c r="I14" s="115">
        <v>764</v>
      </c>
      <c r="J14" s="116">
        <v>0.90952380952380951</v>
      </c>
    </row>
    <row r="15" spans="1:15" s="110" customFormat="1" ht="13.5" customHeight="1" x14ac:dyDescent="0.2">
      <c r="A15" s="118" t="s">
        <v>105</v>
      </c>
      <c r="B15" s="121" t="s">
        <v>108</v>
      </c>
      <c r="C15" s="113">
        <v>12.361772699790363</v>
      </c>
      <c r="D15" s="114">
        <v>21877</v>
      </c>
      <c r="E15" s="114">
        <v>22639</v>
      </c>
      <c r="F15" s="114">
        <v>23492</v>
      </c>
      <c r="G15" s="114">
        <v>21422</v>
      </c>
      <c r="H15" s="114">
        <v>22018</v>
      </c>
      <c r="I15" s="115">
        <v>-141</v>
      </c>
      <c r="J15" s="116">
        <v>-0.64038513943137432</v>
      </c>
    </row>
    <row r="16" spans="1:15" s="110" customFormat="1" ht="13.5" customHeight="1" x14ac:dyDescent="0.2">
      <c r="A16" s="118"/>
      <c r="B16" s="121" t="s">
        <v>109</v>
      </c>
      <c r="C16" s="113">
        <v>64.73981906844547</v>
      </c>
      <c r="D16" s="114">
        <v>114572</v>
      </c>
      <c r="E16" s="114">
        <v>114691</v>
      </c>
      <c r="F16" s="114">
        <v>116615</v>
      </c>
      <c r="G16" s="114">
        <v>115929</v>
      </c>
      <c r="H16" s="114">
        <v>115504</v>
      </c>
      <c r="I16" s="115">
        <v>-932</v>
      </c>
      <c r="J16" s="116">
        <v>-0.8068984623909129</v>
      </c>
    </row>
    <row r="17" spans="1:10" s="110" customFormat="1" ht="13.5" customHeight="1" x14ac:dyDescent="0.2">
      <c r="A17" s="118"/>
      <c r="B17" s="121" t="s">
        <v>110</v>
      </c>
      <c r="C17" s="113">
        <v>21.493109118340087</v>
      </c>
      <c r="D17" s="114">
        <v>38037</v>
      </c>
      <c r="E17" s="114">
        <v>37736</v>
      </c>
      <c r="F17" s="114">
        <v>37739</v>
      </c>
      <c r="G17" s="114">
        <v>37083</v>
      </c>
      <c r="H17" s="114">
        <v>36507</v>
      </c>
      <c r="I17" s="115">
        <v>1530</v>
      </c>
      <c r="J17" s="116">
        <v>4.1909770728901306</v>
      </c>
    </row>
    <row r="18" spans="1:10" s="110" customFormat="1" ht="13.5" customHeight="1" x14ac:dyDescent="0.2">
      <c r="A18" s="120"/>
      <c r="B18" s="121" t="s">
        <v>111</v>
      </c>
      <c r="C18" s="113">
        <v>1.4052991134240815</v>
      </c>
      <c r="D18" s="114">
        <v>2487</v>
      </c>
      <c r="E18" s="114">
        <v>2517</v>
      </c>
      <c r="F18" s="114">
        <v>2523</v>
      </c>
      <c r="G18" s="114">
        <v>2457</v>
      </c>
      <c r="H18" s="114">
        <v>2330</v>
      </c>
      <c r="I18" s="115">
        <v>157</v>
      </c>
      <c r="J18" s="116">
        <v>6.7381974248927037</v>
      </c>
    </row>
    <row r="19" spans="1:10" s="110" customFormat="1" ht="13.5" customHeight="1" x14ac:dyDescent="0.2">
      <c r="A19" s="120"/>
      <c r="B19" s="121" t="s">
        <v>112</v>
      </c>
      <c r="C19" s="113">
        <v>0.3627672017765422</v>
      </c>
      <c r="D19" s="114">
        <v>642</v>
      </c>
      <c r="E19" s="114">
        <v>633</v>
      </c>
      <c r="F19" s="114">
        <v>648</v>
      </c>
      <c r="G19" s="114">
        <v>583</v>
      </c>
      <c r="H19" s="114">
        <v>534</v>
      </c>
      <c r="I19" s="115">
        <v>108</v>
      </c>
      <c r="J19" s="116">
        <v>20.224719101123597</v>
      </c>
    </row>
    <row r="20" spans="1:10" s="110" customFormat="1" ht="13.5" customHeight="1" x14ac:dyDescent="0.2">
      <c r="A20" s="118" t="s">
        <v>113</v>
      </c>
      <c r="B20" s="122" t="s">
        <v>114</v>
      </c>
      <c r="C20" s="113">
        <v>70.351409537048028</v>
      </c>
      <c r="D20" s="114">
        <v>124503</v>
      </c>
      <c r="E20" s="114">
        <v>125001</v>
      </c>
      <c r="F20" s="114">
        <v>127691</v>
      </c>
      <c r="G20" s="114">
        <v>124867</v>
      </c>
      <c r="H20" s="114">
        <v>125079</v>
      </c>
      <c r="I20" s="115">
        <v>-576</v>
      </c>
      <c r="J20" s="116">
        <v>-0.46050895833833017</v>
      </c>
    </row>
    <row r="21" spans="1:10" s="110" customFormat="1" ht="13.5" customHeight="1" x14ac:dyDescent="0.2">
      <c r="A21" s="120"/>
      <c r="B21" s="122" t="s">
        <v>115</v>
      </c>
      <c r="C21" s="113">
        <v>29.648590462951976</v>
      </c>
      <c r="D21" s="114">
        <v>52470</v>
      </c>
      <c r="E21" s="114">
        <v>52582</v>
      </c>
      <c r="F21" s="114">
        <v>52678</v>
      </c>
      <c r="G21" s="114">
        <v>52024</v>
      </c>
      <c r="H21" s="114">
        <v>51280</v>
      </c>
      <c r="I21" s="115">
        <v>1190</v>
      </c>
      <c r="J21" s="116">
        <v>2.3205928237129485</v>
      </c>
    </row>
    <row r="22" spans="1:10" s="110" customFormat="1" ht="13.5" customHeight="1" x14ac:dyDescent="0.2">
      <c r="A22" s="118" t="s">
        <v>113</v>
      </c>
      <c r="B22" s="122" t="s">
        <v>116</v>
      </c>
      <c r="C22" s="113">
        <v>90.221672232487435</v>
      </c>
      <c r="D22" s="114">
        <v>159668</v>
      </c>
      <c r="E22" s="114">
        <v>160840</v>
      </c>
      <c r="F22" s="114">
        <v>162421</v>
      </c>
      <c r="G22" s="114">
        <v>159694</v>
      </c>
      <c r="H22" s="114">
        <v>160062</v>
      </c>
      <c r="I22" s="115">
        <v>-394</v>
      </c>
      <c r="J22" s="116">
        <v>-0.24615461508665393</v>
      </c>
    </row>
    <row r="23" spans="1:10" s="110" customFormat="1" ht="13.5" customHeight="1" x14ac:dyDescent="0.2">
      <c r="A23" s="123"/>
      <c r="B23" s="124" t="s">
        <v>117</v>
      </c>
      <c r="C23" s="125">
        <v>9.7557254496448618</v>
      </c>
      <c r="D23" s="114">
        <v>17265</v>
      </c>
      <c r="E23" s="114">
        <v>16703</v>
      </c>
      <c r="F23" s="114">
        <v>17908</v>
      </c>
      <c r="G23" s="114">
        <v>17159</v>
      </c>
      <c r="H23" s="114">
        <v>16263</v>
      </c>
      <c r="I23" s="115">
        <v>1002</v>
      </c>
      <c r="J23" s="116">
        <v>6.1612248662608371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51972</v>
      </c>
      <c r="E26" s="114">
        <v>54146</v>
      </c>
      <c r="F26" s="114">
        <v>55033</v>
      </c>
      <c r="G26" s="114">
        <v>55412</v>
      </c>
      <c r="H26" s="140">
        <v>54078</v>
      </c>
      <c r="I26" s="115">
        <v>-2106</v>
      </c>
      <c r="J26" s="116">
        <v>-3.8943747919671585</v>
      </c>
    </row>
    <row r="27" spans="1:10" s="110" customFormat="1" ht="13.5" customHeight="1" x14ac:dyDescent="0.2">
      <c r="A27" s="118" t="s">
        <v>105</v>
      </c>
      <c r="B27" s="119" t="s">
        <v>106</v>
      </c>
      <c r="C27" s="113">
        <v>41.241437697221578</v>
      </c>
      <c r="D27" s="115">
        <v>21434</v>
      </c>
      <c r="E27" s="114">
        <v>22097</v>
      </c>
      <c r="F27" s="114">
        <v>22519</v>
      </c>
      <c r="G27" s="114">
        <v>22610</v>
      </c>
      <c r="H27" s="140">
        <v>22023</v>
      </c>
      <c r="I27" s="115">
        <v>-589</v>
      </c>
      <c r="J27" s="116">
        <v>-2.6744766834672844</v>
      </c>
    </row>
    <row r="28" spans="1:10" s="110" customFormat="1" ht="13.5" customHeight="1" x14ac:dyDescent="0.2">
      <c r="A28" s="120"/>
      <c r="B28" s="119" t="s">
        <v>107</v>
      </c>
      <c r="C28" s="113">
        <v>58.758562302778422</v>
      </c>
      <c r="D28" s="115">
        <v>30538</v>
      </c>
      <c r="E28" s="114">
        <v>32049</v>
      </c>
      <c r="F28" s="114">
        <v>32514</v>
      </c>
      <c r="G28" s="114">
        <v>32802</v>
      </c>
      <c r="H28" s="140">
        <v>32055</v>
      </c>
      <c r="I28" s="115">
        <v>-1517</v>
      </c>
      <c r="J28" s="116">
        <v>-4.7324910310403991</v>
      </c>
    </row>
    <row r="29" spans="1:10" s="110" customFormat="1" ht="13.5" customHeight="1" x14ac:dyDescent="0.2">
      <c r="A29" s="118" t="s">
        <v>105</v>
      </c>
      <c r="B29" s="121" t="s">
        <v>108</v>
      </c>
      <c r="C29" s="113">
        <v>20.041560840452551</v>
      </c>
      <c r="D29" s="115">
        <v>10416</v>
      </c>
      <c r="E29" s="114">
        <v>11142</v>
      </c>
      <c r="F29" s="114">
        <v>11357</v>
      </c>
      <c r="G29" s="114">
        <v>11681</v>
      </c>
      <c r="H29" s="140">
        <v>11072</v>
      </c>
      <c r="I29" s="115">
        <v>-656</v>
      </c>
      <c r="J29" s="116">
        <v>-5.9248554913294802</v>
      </c>
    </row>
    <row r="30" spans="1:10" s="110" customFormat="1" ht="13.5" customHeight="1" x14ac:dyDescent="0.2">
      <c r="A30" s="118"/>
      <c r="B30" s="121" t="s">
        <v>109</v>
      </c>
      <c r="C30" s="113">
        <v>43.088586161779418</v>
      </c>
      <c r="D30" s="115">
        <v>22394</v>
      </c>
      <c r="E30" s="114">
        <v>23385</v>
      </c>
      <c r="F30" s="114">
        <v>23763</v>
      </c>
      <c r="G30" s="114">
        <v>23861</v>
      </c>
      <c r="H30" s="140">
        <v>23538</v>
      </c>
      <c r="I30" s="115">
        <v>-1144</v>
      </c>
      <c r="J30" s="116">
        <v>-4.8602260175036109</v>
      </c>
    </row>
    <row r="31" spans="1:10" s="110" customFormat="1" ht="13.5" customHeight="1" x14ac:dyDescent="0.2">
      <c r="A31" s="118"/>
      <c r="B31" s="121" t="s">
        <v>110</v>
      </c>
      <c r="C31" s="113">
        <v>19.371969522050335</v>
      </c>
      <c r="D31" s="115">
        <v>10068</v>
      </c>
      <c r="E31" s="114">
        <v>10376</v>
      </c>
      <c r="F31" s="114">
        <v>10592</v>
      </c>
      <c r="G31" s="114">
        <v>10594</v>
      </c>
      <c r="H31" s="140">
        <v>10462</v>
      </c>
      <c r="I31" s="115">
        <v>-394</v>
      </c>
      <c r="J31" s="116">
        <v>-3.7660103230739819</v>
      </c>
    </row>
    <row r="32" spans="1:10" s="110" customFormat="1" ht="13.5" customHeight="1" x14ac:dyDescent="0.2">
      <c r="A32" s="120"/>
      <c r="B32" s="121" t="s">
        <v>111</v>
      </c>
      <c r="C32" s="113">
        <v>17.497883475717693</v>
      </c>
      <c r="D32" s="115">
        <v>9094</v>
      </c>
      <c r="E32" s="114">
        <v>9243</v>
      </c>
      <c r="F32" s="114">
        <v>9321</v>
      </c>
      <c r="G32" s="114">
        <v>9276</v>
      </c>
      <c r="H32" s="140">
        <v>9006</v>
      </c>
      <c r="I32" s="115">
        <v>88</v>
      </c>
      <c r="J32" s="116">
        <v>0.97712636020430821</v>
      </c>
    </row>
    <row r="33" spans="1:10" s="110" customFormat="1" ht="13.5" customHeight="1" x14ac:dyDescent="0.2">
      <c r="A33" s="120"/>
      <c r="B33" s="121" t="s">
        <v>112</v>
      </c>
      <c r="C33" s="113">
        <v>1.7528669283460325</v>
      </c>
      <c r="D33" s="115">
        <v>911</v>
      </c>
      <c r="E33" s="114">
        <v>925</v>
      </c>
      <c r="F33" s="114">
        <v>1007</v>
      </c>
      <c r="G33" s="114">
        <v>857</v>
      </c>
      <c r="H33" s="140">
        <v>839</v>
      </c>
      <c r="I33" s="115">
        <v>72</v>
      </c>
      <c r="J33" s="116">
        <v>8.5816448152562579</v>
      </c>
    </row>
    <row r="34" spans="1:10" s="110" customFormat="1" ht="13.5" customHeight="1" x14ac:dyDescent="0.2">
      <c r="A34" s="118" t="s">
        <v>113</v>
      </c>
      <c r="B34" s="122" t="s">
        <v>116</v>
      </c>
      <c r="C34" s="113">
        <v>91.618563842068809</v>
      </c>
      <c r="D34" s="115">
        <v>47616</v>
      </c>
      <c r="E34" s="114">
        <v>49548</v>
      </c>
      <c r="F34" s="114">
        <v>50440</v>
      </c>
      <c r="G34" s="114">
        <v>50869</v>
      </c>
      <c r="H34" s="140">
        <v>49861</v>
      </c>
      <c r="I34" s="115">
        <v>-2245</v>
      </c>
      <c r="J34" s="116">
        <v>-4.5025169972523615</v>
      </c>
    </row>
    <row r="35" spans="1:10" s="110" customFormat="1" ht="13.5" customHeight="1" x14ac:dyDescent="0.2">
      <c r="A35" s="118"/>
      <c r="B35" s="119" t="s">
        <v>117</v>
      </c>
      <c r="C35" s="113">
        <v>8.2679134918802433</v>
      </c>
      <c r="D35" s="115">
        <v>4297</v>
      </c>
      <c r="E35" s="114">
        <v>4534</v>
      </c>
      <c r="F35" s="114">
        <v>4526</v>
      </c>
      <c r="G35" s="114">
        <v>4471</v>
      </c>
      <c r="H35" s="140">
        <v>4154</v>
      </c>
      <c r="I35" s="115">
        <v>143</v>
      </c>
      <c r="J35" s="116">
        <v>3.4424650938854118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33533</v>
      </c>
      <c r="E37" s="114">
        <v>34807</v>
      </c>
      <c r="F37" s="114">
        <v>35240</v>
      </c>
      <c r="G37" s="114">
        <v>36344</v>
      </c>
      <c r="H37" s="140">
        <v>35571</v>
      </c>
      <c r="I37" s="115">
        <v>-2038</v>
      </c>
      <c r="J37" s="116">
        <v>-5.7293862978268812</v>
      </c>
    </row>
    <row r="38" spans="1:10" s="110" customFormat="1" ht="13.5" customHeight="1" x14ac:dyDescent="0.2">
      <c r="A38" s="118" t="s">
        <v>105</v>
      </c>
      <c r="B38" s="119" t="s">
        <v>106</v>
      </c>
      <c r="C38" s="113">
        <v>39.280708555751055</v>
      </c>
      <c r="D38" s="115">
        <v>13172</v>
      </c>
      <c r="E38" s="114">
        <v>13494</v>
      </c>
      <c r="F38" s="114">
        <v>13636</v>
      </c>
      <c r="G38" s="114">
        <v>14063</v>
      </c>
      <c r="H38" s="140">
        <v>13709</v>
      </c>
      <c r="I38" s="115">
        <v>-537</v>
      </c>
      <c r="J38" s="116">
        <v>-3.9171347290101393</v>
      </c>
    </row>
    <row r="39" spans="1:10" s="110" customFormat="1" ht="13.5" customHeight="1" x14ac:dyDescent="0.2">
      <c r="A39" s="120"/>
      <c r="B39" s="119" t="s">
        <v>107</v>
      </c>
      <c r="C39" s="113">
        <v>60.719291444248945</v>
      </c>
      <c r="D39" s="115">
        <v>20361</v>
      </c>
      <c r="E39" s="114">
        <v>21313</v>
      </c>
      <c r="F39" s="114">
        <v>21604</v>
      </c>
      <c r="G39" s="114">
        <v>22281</v>
      </c>
      <c r="H39" s="140">
        <v>21862</v>
      </c>
      <c r="I39" s="115">
        <v>-1501</v>
      </c>
      <c r="J39" s="116">
        <v>-6.865794529320282</v>
      </c>
    </row>
    <row r="40" spans="1:10" s="110" customFormat="1" ht="13.5" customHeight="1" x14ac:dyDescent="0.2">
      <c r="A40" s="118" t="s">
        <v>105</v>
      </c>
      <c r="B40" s="121" t="s">
        <v>108</v>
      </c>
      <c r="C40" s="113">
        <v>23.28452569111025</v>
      </c>
      <c r="D40" s="115">
        <v>7808</v>
      </c>
      <c r="E40" s="114">
        <v>8238</v>
      </c>
      <c r="F40" s="114">
        <v>8294</v>
      </c>
      <c r="G40" s="114">
        <v>8949</v>
      </c>
      <c r="H40" s="140">
        <v>8415</v>
      </c>
      <c r="I40" s="115">
        <v>-607</v>
      </c>
      <c r="J40" s="116">
        <v>-7.2133095662507429</v>
      </c>
    </row>
    <row r="41" spans="1:10" s="110" customFormat="1" ht="13.5" customHeight="1" x14ac:dyDescent="0.2">
      <c r="A41" s="118"/>
      <c r="B41" s="121" t="s">
        <v>109</v>
      </c>
      <c r="C41" s="113">
        <v>30.229922762651718</v>
      </c>
      <c r="D41" s="115">
        <v>10137</v>
      </c>
      <c r="E41" s="114">
        <v>10606</v>
      </c>
      <c r="F41" s="114">
        <v>10742</v>
      </c>
      <c r="G41" s="114">
        <v>11125</v>
      </c>
      <c r="H41" s="140">
        <v>11194</v>
      </c>
      <c r="I41" s="115">
        <v>-1057</v>
      </c>
      <c r="J41" s="116">
        <v>-9.4425585134893701</v>
      </c>
    </row>
    <row r="42" spans="1:10" s="110" customFormat="1" ht="13.5" customHeight="1" x14ac:dyDescent="0.2">
      <c r="A42" s="118"/>
      <c r="B42" s="121" t="s">
        <v>110</v>
      </c>
      <c r="C42" s="113">
        <v>20.054871320788479</v>
      </c>
      <c r="D42" s="115">
        <v>6725</v>
      </c>
      <c r="E42" s="114">
        <v>6951</v>
      </c>
      <c r="F42" s="114">
        <v>7130</v>
      </c>
      <c r="G42" s="114">
        <v>7231</v>
      </c>
      <c r="H42" s="140">
        <v>7179</v>
      </c>
      <c r="I42" s="115">
        <v>-454</v>
      </c>
      <c r="J42" s="116">
        <v>-6.3240005571806659</v>
      </c>
    </row>
    <row r="43" spans="1:10" s="110" customFormat="1" ht="13.5" customHeight="1" x14ac:dyDescent="0.2">
      <c r="A43" s="120"/>
      <c r="B43" s="121" t="s">
        <v>111</v>
      </c>
      <c r="C43" s="113">
        <v>26.430680225449557</v>
      </c>
      <c r="D43" s="115">
        <v>8863</v>
      </c>
      <c r="E43" s="114">
        <v>9012</v>
      </c>
      <c r="F43" s="114">
        <v>9074</v>
      </c>
      <c r="G43" s="114">
        <v>9039</v>
      </c>
      <c r="H43" s="140">
        <v>8783</v>
      </c>
      <c r="I43" s="115">
        <v>80</v>
      </c>
      <c r="J43" s="116">
        <v>0.91085050666059431</v>
      </c>
    </row>
    <row r="44" spans="1:10" s="110" customFormat="1" ht="13.5" customHeight="1" x14ac:dyDescent="0.2">
      <c r="A44" s="120"/>
      <c r="B44" s="121" t="s">
        <v>112</v>
      </c>
      <c r="C44" s="113">
        <v>2.5199057644708196</v>
      </c>
      <c r="D44" s="115">
        <v>845</v>
      </c>
      <c r="E44" s="114">
        <v>866</v>
      </c>
      <c r="F44" s="114">
        <v>945</v>
      </c>
      <c r="G44" s="114">
        <v>800</v>
      </c>
      <c r="H44" s="140">
        <v>784</v>
      </c>
      <c r="I44" s="115">
        <v>61</v>
      </c>
      <c r="J44" s="116">
        <v>7.7806122448979593</v>
      </c>
    </row>
    <row r="45" spans="1:10" s="110" customFormat="1" ht="13.5" customHeight="1" x14ac:dyDescent="0.2">
      <c r="A45" s="118" t="s">
        <v>113</v>
      </c>
      <c r="B45" s="122" t="s">
        <v>116</v>
      </c>
      <c r="C45" s="113">
        <v>91.781230429725937</v>
      </c>
      <c r="D45" s="115">
        <v>30777</v>
      </c>
      <c r="E45" s="114">
        <v>31879</v>
      </c>
      <c r="F45" s="114">
        <v>32313</v>
      </c>
      <c r="G45" s="114">
        <v>33373</v>
      </c>
      <c r="H45" s="140">
        <v>32767</v>
      </c>
      <c r="I45" s="115">
        <v>-1990</v>
      </c>
      <c r="J45" s="116">
        <v>-6.073183385723441</v>
      </c>
    </row>
    <row r="46" spans="1:10" s="110" customFormat="1" ht="13.5" customHeight="1" x14ac:dyDescent="0.2">
      <c r="A46" s="118"/>
      <c r="B46" s="119" t="s">
        <v>117</v>
      </c>
      <c r="C46" s="113">
        <v>8.0458056243103808</v>
      </c>
      <c r="D46" s="115">
        <v>2698</v>
      </c>
      <c r="E46" s="114">
        <v>2865</v>
      </c>
      <c r="F46" s="114">
        <v>2861</v>
      </c>
      <c r="G46" s="114">
        <v>2900</v>
      </c>
      <c r="H46" s="140">
        <v>2741</v>
      </c>
      <c r="I46" s="115">
        <v>-43</v>
      </c>
      <c r="J46" s="116">
        <v>-1.5687705217074062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18439</v>
      </c>
      <c r="E48" s="114">
        <v>19339</v>
      </c>
      <c r="F48" s="114">
        <v>19793</v>
      </c>
      <c r="G48" s="114">
        <v>19068</v>
      </c>
      <c r="H48" s="140">
        <v>18507</v>
      </c>
      <c r="I48" s="115">
        <v>-68</v>
      </c>
      <c r="J48" s="116">
        <v>-0.36742854055222346</v>
      </c>
    </row>
    <row r="49" spans="1:12" s="110" customFormat="1" ht="13.5" customHeight="1" x14ac:dyDescent="0.2">
      <c r="A49" s="118" t="s">
        <v>105</v>
      </c>
      <c r="B49" s="119" t="s">
        <v>106</v>
      </c>
      <c r="C49" s="113">
        <v>44.80720212592874</v>
      </c>
      <c r="D49" s="115">
        <v>8262</v>
      </c>
      <c r="E49" s="114">
        <v>8603</v>
      </c>
      <c r="F49" s="114">
        <v>8883</v>
      </c>
      <c r="G49" s="114">
        <v>8547</v>
      </c>
      <c r="H49" s="140">
        <v>8314</v>
      </c>
      <c r="I49" s="115">
        <v>-52</v>
      </c>
      <c r="J49" s="116">
        <v>-0.62545104642771232</v>
      </c>
    </row>
    <row r="50" spans="1:12" s="110" customFormat="1" ht="13.5" customHeight="1" x14ac:dyDescent="0.2">
      <c r="A50" s="120"/>
      <c r="B50" s="119" t="s">
        <v>107</v>
      </c>
      <c r="C50" s="113">
        <v>55.19279787407126</v>
      </c>
      <c r="D50" s="115">
        <v>10177</v>
      </c>
      <c r="E50" s="114">
        <v>10736</v>
      </c>
      <c r="F50" s="114">
        <v>10910</v>
      </c>
      <c r="G50" s="114">
        <v>10521</v>
      </c>
      <c r="H50" s="140">
        <v>10193</v>
      </c>
      <c r="I50" s="115">
        <v>-16</v>
      </c>
      <c r="J50" s="116">
        <v>-0.15697046993034436</v>
      </c>
    </row>
    <row r="51" spans="1:12" s="110" customFormat="1" ht="13.5" customHeight="1" x14ac:dyDescent="0.2">
      <c r="A51" s="118" t="s">
        <v>105</v>
      </c>
      <c r="B51" s="121" t="s">
        <v>108</v>
      </c>
      <c r="C51" s="113">
        <v>14.143934052822821</v>
      </c>
      <c r="D51" s="115">
        <v>2608</v>
      </c>
      <c r="E51" s="114">
        <v>2904</v>
      </c>
      <c r="F51" s="114">
        <v>3063</v>
      </c>
      <c r="G51" s="114">
        <v>2732</v>
      </c>
      <c r="H51" s="140">
        <v>2657</v>
      </c>
      <c r="I51" s="115">
        <v>-49</v>
      </c>
      <c r="J51" s="116">
        <v>-1.844185171245766</v>
      </c>
    </row>
    <row r="52" spans="1:12" s="110" customFormat="1" ht="13.5" customHeight="1" x14ac:dyDescent="0.2">
      <c r="A52" s="118"/>
      <c r="B52" s="121" t="s">
        <v>109</v>
      </c>
      <c r="C52" s="113">
        <v>66.473236075709096</v>
      </c>
      <c r="D52" s="115">
        <v>12257</v>
      </c>
      <c r="E52" s="114">
        <v>12779</v>
      </c>
      <c r="F52" s="114">
        <v>13021</v>
      </c>
      <c r="G52" s="114">
        <v>12736</v>
      </c>
      <c r="H52" s="140">
        <v>12344</v>
      </c>
      <c r="I52" s="115">
        <v>-87</v>
      </c>
      <c r="J52" s="116">
        <v>-0.70479585223590413</v>
      </c>
    </row>
    <row r="53" spans="1:12" s="110" customFormat="1" ht="13.5" customHeight="1" x14ac:dyDescent="0.2">
      <c r="A53" s="118"/>
      <c r="B53" s="121" t="s">
        <v>110</v>
      </c>
      <c r="C53" s="113">
        <v>18.130050436574653</v>
      </c>
      <c r="D53" s="115">
        <v>3343</v>
      </c>
      <c r="E53" s="114">
        <v>3425</v>
      </c>
      <c r="F53" s="114">
        <v>3462</v>
      </c>
      <c r="G53" s="114">
        <v>3363</v>
      </c>
      <c r="H53" s="140">
        <v>3283</v>
      </c>
      <c r="I53" s="115">
        <v>60</v>
      </c>
      <c r="J53" s="116">
        <v>1.8275967103259214</v>
      </c>
    </row>
    <row r="54" spans="1:12" s="110" customFormat="1" ht="13.5" customHeight="1" x14ac:dyDescent="0.2">
      <c r="A54" s="120"/>
      <c r="B54" s="121" t="s">
        <v>111</v>
      </c>
      <c r="C54" s="113">
        <v>1.2527794348934325</v>
      </c>
      <c r="D54" s="115">
        <v>231</v>
      </c>
      <c r="E54" s="114">
        <v>231</v>
      </c>
      <c r="F54" s="114">
        <v>247</v>
      </c>
      <c r="G54" s="114">
        <v>237</v>
      </c>
      <c r="H54" s="140">
        <v>223</v>
      </c>
      <c r="I54" s="115">
        <v>8</v>
      </c>
      <c r="J54" s="116">
        <v>3.5874439461883409</v>
      </c>
    </row>
    <row r="55" spans="1:12" s="110" customFormat="1" ht="13.5" customHeight="1" x14ac:dyDescent="0.2">
      <c r="A55" s="120"/>
      <c r="B55" s="121" t="s">
        <v>112</v>
      </c>
      <c r="C55" s="113">
        <v>0.35793698139812352</v>
      </c>
      <c r="D55" s="115">
        <v>66</v>
      </c>
      <c r="E55" s="114">
        <v>59</v>
      </c>
      <c r="F55" s="114">
        <v>62</v>
      </c>
      <c r="G55" s="114">
        <v>57</v>
      </c>
      <c r="H55" s="140">
        <v>55</v>
      </c>
      <c r="I55" s="115">
        <v>11</v>
      </c>
      <c r="J55" s="116">
        <v>20</v>
      </c>
    </row>
    <row r="56" spans="1:12" s="110" customFormat="1" ht="13.5" customHeight="1" x14ac:dyDescent="0.2">
      <c r="A56" s="118" t="s">
        <v>113</v>
      </c>
      <c r="B56" s="122" t="s">
        <v>116</v>
      </c>
      <c r="C56" s="113">
        <v>91.322739844893974</v>
      </c>
      <c r="D56" s="115">
        <v>16839</v>
      </c>
      <c r="E56" s="114">
        <v>17669</v>
      </c>
      <c r="F56" s="114">
        <v>18127</v>
      </c>
      <c r="G56" s="114">
        <v>17496</v>
      </c>
      <c r="H56" s="140">
        <v>17094</v>
      </c>
      <c r="I56" s="115">
        <v>-255</v>
      </c>
      <c r="J56" s="116">
        <v>-1.4917514917514918</v>
      </c>
    </row>
    <row r="57" spans="1:12" s="110" customFormat="1" ht="13.5" customHeight="1" x14ac:dyDescent="0.2">
      <c r="A57" s="142"/>
      <c r="B57" s="124" t="s">
        <v>117</v>
      </c>
      <c r="C57" s="125">
        <v>8.671836867509084</v>
      </c>
      <c r="D57" s="143">
        <v>1599</v>
      </c>
      <c r="E57" s="144">
        <v>1669</v>
      </c>
      <c r="F57" s="144">
        <v>1665</v>
      </c>
      <c r="G57" s="144">
        <v>1571</v>
      </c>
      <c r="H57" s="145">
        <v>1413</v>
      </c>
      <c r="I57" s="143">
        <v>186</v>
      </c>
      <c r="J57" s="146">
        <v>13.163481953290871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176973</v>
      </c>
      <c r="E12" s="236">
        <v>177583</v>
      </c>
      <c r="F12" s="114">
        <v>180369</v>
      </c>
      <c r="G12" s="114">
        <v>176891</v>
      </c>
      <c r="H12" s="140">
        <v>176359</v>
      </c>
      <c r="I12" s="115">
        <v>614</v>
      </c>
      <c r="J12" s="116">
        <v>0.3481534823853617</v>
      </c>
    </row>
    <row r="13" spans="1:15" s="110" customFormat="1" ht="12" customHeight="1" x14ac:dyDescent="0.2">
      <c r="A13" s="118" t="s">
        <v>105</v>
      </c>
      <c r="B13" s="119" t="s">
        <v>106</v>
      </c>
      <c r="C13" s="113">
        <v>52.103428206562583</v>
      </c>
      <c r="D13" s="115">
        <v>92209</v>
      </c>
      <c r="E13" s="114">
        <v>92312</v>
      </c>
      <c r="F13" s="114">
        <v>94385</v>
      </c>
      <c r="G13" s="114">
        <v>92523</v>
      </c>
      <c r="H13" s="140">
        <v>92359</v>
      </c>
      <c r="I13" s="115">
        <v>-150</v>
      </c>
      <c r="J13" s="116">
        <v>-0.16240972725993136</v>
      </c>
    </row>
    <row r="14" spans="1:15" s="110" customFormat="1" ht="12" customHeight="1" x14ac:dyDescent="0.2">
      <c r="A14" s="118"/>
      <c r="B14" s="119" t="s">
        <v>107</v>
      </c>
      <c r="C14" s="113">
        <v>47.896571793437417</v>
      </c>
      <c r="D14" s="115">
        <v>84764</v>
      </c>
      <c r="E14" s="114">
        <v>85271</v>
      </c>
      <c r="F14" s="114">
        <v>85984</v>
      </c>
      <c r="G14" s="114">
        <v>84368</v>
      </c>
      <c r="H14" s="140">
        <v>84000</v>
      </c>
      <c r="I14" s="115">
        <v>764</v>
      </c>
      <c r="J14" s="116">
        <v>0.90952380952380951</v>
      </c>
    </row>
    <row r="15" spans="1:15" s="110" customFormat="1" ht="12" customHeight="1" x14ac:dyDescent="0.2">
      <c r="A15" s="118" t="s">
        <v>105</v>
      </c>
      <c r="B15" s="121" t="s">
        <v>108</v>
      </c>
      <c r="C15" s="113">
        <v>12.361772699790363</v>
      </c>
      <c r="D15" s="115">
        <v>21877</v>
      </c>
      <c r="E15" s="114">
        <v>22639</v>
      </c>
      <c r="F15" s="114">
        <v>23492</v>
      </c>
      <c r="G15" s="114">
        <v>21422</v>
      </c>
      <c r="H15" s="140">
        <v>22018</v>
      </c>
      <c r="I15" s="115">
        <v>-141</v>
      </c>
      <c r="J15" s="116">
        <v>-0.64038513943137432</v>
      </c>
    </row>
    <row r="16" spans="1:15" s="110" customFormat="1" ht="12" customHeight="1" x14ac:dyDescent="0.2">
      <c r="A16" s="118"/>
      <c r="B16" s="121" t="s">
        <v>109</v>
      </c>
      <c r="C16" s="113">
        <v>64.73981906844547</v>
      </c>
      <c r="D16" s="115">
        <v>114572</v>
      </c>
      <c r="E16" s="114">
        <v>114691</v>
      </c>
      <c r="F16" s="114">
        <v>116615</v>
      </c>
      <c r="G16" s="114">
        <v>115929</v>
      </c>
      <c r="H16" s="140">
        <v>115504</v>
      </c>
      <c r="I16" s="115">
        <v>-932</v>
      </c>
      <c r="J16" s="116">
        <v>-0.8068984623909129</v>
      </c>
    </row>
    <row r="17" spans="1:10" s="110" customFormat="1" ht="12" customHeight="1" x14ac:dyDescent="0.2">
      <c r="A17" s="118"/>
      <c r="B17" s="121" t="s">
        <v>110</v>
      </c>
      <c r="C17" s="113">
        <v>21.493109118340087</v>
      </c>
      <c r="D17" s="115">
        <v>38037</v>
      </c>
      <c r="E17" s="114">
        <v>37736</v>
      </c>
      <c r="F17" s="114">
        <v>37739</v>
      </c>
      <c r="G17" s="114">
        <v>37083</v>
      </c>
      <c r="H17" s="140">
        <v>36507</v>
      </c>
      <c r="I17" s="115">
        <v>1530</v>
      </c>
      <c r="J17" s="116">
        <v>4.1909770728901306</v>
      </c>
    </row>
    <row r="18" spans="1:10" s="110" customFormat="1" ht="12" customHeight="1" x14ac:dyDescent="0.2">
      <c r="A18" s="120"/>
      <c r="B18" s="121" t="s">
        <v>111</v>
      </c>
      <c r="C18" s="113">
        <v>1.4052991134240815</v>
      </c>
      <c r="D18" s="115">
        <v>2487</v>
      </c>
      <c r="E18" s="114">
        <v>2517</v>
      </c>
      <c r="F18" s="114">
        <v>2523</v>
      </c>
      <c r="G18" s="114">
        <v>2457</v>
      </c>
      <c r="H18" s="140">
        <v>2330</v>
      </c>
      <c r="I18" s="115">
        <v>157</v>
      </c>
      <c r="J18" s="116">
        <v>6.7381974248927037</v>
      </c>
    </row>
    <row r="19" spans="1:10" s="110" customFormat="1" ht="12" customHeight="1" x14ac:dyDescent="0.2">
      <c r="A19" s="120"/>
      <c r="B19" s="121" t="s">
        <v>112</v>
      </c>
      <c r="C19" s="113">
        <v>0.3627672017765422</v>
      </c>
      <c r="D19" s="115">
        <v>642</v>
      </c>
      <c r="E19" s="114">
        <v>633</v>
      </c>
      <c r="F19" s="114">
        <v>648</v>
      </c>
      <c r="G19" s="114">
        <v>583</v>
      </c>
      <c r="H19" s="140">
        <v>534</v>
      </c>
      <c r="I19" s="115">
        <v>108</v>
      </c>
      <c r="J19" s="116">
        <v>20.224719101123597</v>
      </c>
    </row>
    <row r="20" spans="1:10" s="110" customFormat="1" ht="12" customHeight="1" x14ac:dyDescent="0.2">
      <c r="A20" s="118" t="s">
        <v>113</v>
      </c>
      <c r="B20" s="119" t="s">
        <v>181</v>
      </c>
      <c r="C20" s="113">
        <v>70.351409537048028</v>
      </c>
      <c r="D20" s="115">
        <v>124503</v>
      </c>
      <c r="E20" s="114">
        <v>125001</v>
      </c>
      <c r="F20" s="114">
        <v>127691</v>
      </c>
      <c r="G20" s="114">
        <v>124867</v>
      </c>
      <c r="H20" s="140">
        <v>125079</v>
      </c>
      <c r="I20" s="115">
        <v>-576</v>
      </c>
      <c r="J20" s="116">
        <v>-0.46050895833833017</v>
      </c>
    </row>
    <row r="21" spans="1:10" s="110" customFormat="1" ht="12" customHeight="1" x14ac:dyDescent="0.2">
      <c r="A21" s="118"/>
      <c r="B21" s="119" t="s">
        <v>182</v>
      </c>
      <c r="C21" s="113">
        <v>29.648590462951976</v>
      </c>
      <c r="D21" s="115">
        <v>52470</v>
      </c>
      <c r="E21" s="114">
        <v>52582</v>
      </c>
      <c r="F21" s="114">
        <v>52678</v>
      </c>
      <c r="G21" s="114">
        <v>52024</v>
      </c>
      <c r="H21" s="140">
        <v>51280</v>
      </c>
      <c r="I21" s="115">
        <v>1190</v>
      </c>
      <c r="J21" s="116">
        <v>2.3205928237129485</v>
      </c>
    </row>
    <row r="22" spans="1:10" s="110" customFormat="1" ht="12" customHeight="1" x14ac:dyDescent="0.2">
      <c r="A22" s="118" t="s">
        <v>113</v>
      </c>
      <c r="B22" s="119" t="s">
        <v>116</v>
      </c>
      <c r="C22" s="113">
        <v>90.221672232487435</v>
      </c>
      <c r="D22" s="115">
        <v>159668</v>
      </c>
      <c r="E22" s="114">
        <v>160840</v>
      </c>
      <c r="F22" s="114">
        <v>162421</v>
      </c>
      <c r="G22" s="114">
        <v>159694</v>
      </c>
      <c r="H22" s="140">
        <v>160062</v>
      </c>
      <c r="I22" s="115">
        <v>-394</v>
      </c>
      <c r="J22" s="116">
        <v>-0.24615461508665393</v>
      </c>
    </row>
    <row r="23" spans="1:10" s="110" customFormat="1" ht="12" customHeight="1" x14ac:dyDescent="0.2">
      <c r="A23" s="118"/>
      <c r="B23" s="119" t="s">
        <v>117</v>
      </c>
      <c r="C23" s="113">
        <v>9.7557254496448618</v>
      </c>
      <c r="D23" s="115">
        <v>17265</v>
      </c>
      <c r="E23" s="114">
        <v>16703</v>
      </c>
      <c r="F23" s="114">
        <v>17908</v>
      </c>
      <c r="G23" s="114">
        <v>17159</v>
      </c>
      <c r="H23" s="140">
        <v>16263</v>
      </c>
      <c r="I23" s="115">
        <v>1002</v>
      </c>
      <c r="J23" s="116">
        <v>6.1612248662608371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1832624</v>
      </c>
      <c r="E25" s="236">
        <v>1840184</v>
      </c>
      <c r="F25" s="236">
        <v>1858117</v>
      </c>
      <c r="G25" s="236">
        <v>1826705</v>
      </c>
      <c r="H25" s="241">
        <v>1822839</v>
      </c>
      <c r="I25" s="235">
        <v>9785</v>
      </c>
      <c r="J25" s="116">
        <v>0.53680001360515106</v>
      </c>
    </row>
    <row r="26" spans="1:10" s="110" customFormat="1" ht="12" customHeight="1" x14ac:dyDescent="0.2">
      <c r="A26" s="118" t="s">
        <v>105</v>
      </c>
      <c r="B26" s="119" t="s">
        <v>106</v>
      </c>
      <c r="C26" s="113">
        <v>53.400042780188407</v>
      </c>
      <c r="D26" s="115">
        <v>978622</v>
      </c>
      <c r="E26" s="114">
        <v>982156</v>
      </c>
      <c r="F26" s="114">
        <v>997827</v>
      </c>
      <c r="G26" s="114">
        <v>981947</v>
      </c>
      <c r="H26" s="140">
        <v>977949</v>
      </c>
      <c r="I26" s="115">
        <v>673</v>
      </c>
      <c r="J26" s="116">
        <v>6.8817494572825377E-2</v>
      </c>
    </row>
    <row r="27" spans="1:10" s="110" customFormat="1" ht="12" customHeight="1" x14ac:dyDescent="0.2">
      <c r="A27" s="118"/>
      <c r="B27" s="119" t="s">
        <v>107</v>
      </c>
      <c r="C27" s="113">
        <v>46.599957219811593</v>
      </c>
      <c r="D27" s="115">
        <v>854002</v>
      </c>
      <c r="E27" s="114">
        <v>858028</v>
      </c>
      <c r="F27" s="114">
        <v>860290</v>
      </c>
      <c r="G27" s="114">
        <v>844758</v>
      </c>
      <c r="H27" s="140">
        <v>844890</v>
      </c>
      <c r="I27" s="115">
        <v>9112</v>
      </c>
      <c r="J27" s="116">
        <v>1.0784835895797087</v>
      </c>
    </row>
    <row r="28" spans="1:10" s="110" customFormat="1" ht="12" customHeight="1" x14ac:dyDescent="0.2">
      <c r="A28" s="118" t="s">
        <v>105</v>
      </c>
      <c r="B28" s="121" t="s">
        <v>108</v>
      </c>
      <c r="C28" s="113">
        <v>10.692100507250805</v>
      </c>
      <c r="D28" s="115">
        <v>195946</v>
      </c>
      <c r="E28" s="114">
        <v>204193</v>
      </c>
      <c r="F28" s="114">
        <v>210668</v>
      </c>
      <c r="G28" s="114">
        <v>191024</v>
      </c>
      <c r="H28" s="140">
        <v>196317</v>
      </c>
      <c r="I28" s="115">
        <v>-371</v>
      </c>
      <c r="J28" s="116">
        <v>-0.18898006795132363</v>
      </c>
    </row>
    <row r="29" spans="1:10" s="110" customFormat="1" ht="12" customHeight="1" x14ac:dyDescent="0.2">
      <c r="A29" s="118"/>
      <c r="B29" s="121" t="s">
        <v>109</v>
      </c>
      <c r="C29" s="113">
        <v>66.478284689057872</v>
      </c>
      <c r="D29" s="115">
        <v>1218297</v>
      </c>
      <c r="E29" s="114">
        <v>1220576</v>
      </c>
      <c r="F29" s="114">
        <v>1233696</v>
      </c>
      <c r="G29" s="114">
        <v>1228259</v>
      </c>
      <c r="H29" s="140">
        <v>1225802</v>
      </c>
      <c r="I29" s="115">
        <v>-7505</v>
      </c>
      <c r="J29" s="116">
        <v>-0.61225222344228514</v>
      </c>
    </row>
    <row r="30" spans="1:10" s="110" customFormat="1" ht="12" customHeight="1" x14ac:dyDescent="0.2">
      <c r="A30" s="118"/>
      <c r="B30" s="121" t="s">
        <v>110</v>
      </c>
      <c r="C30" s="113">
        <v>21.577475794270946</v>
      </c>
      <c r="D30" s="115">
        <v>395434</v>
      </c>
      <c r="E30" s="114">
        <v>392254</v>
      </c>
      <c r="F30" s="114">
        <v>390956</v>
      </c>
      <c r="G30" s="114">
        <v>385340</v>
      </c>
      <c r="H30" s="140">
        <v>379492</v>
      </c>
      <c r="I30" s="115">
        <v>15942</v>
      </c>
      <c r="J30" s="116">
        <v>4.2008790699145173</v>
      </c>
    </row>
    <row r="31" spans="1:10" s="110" customFormat="1" ht="12" customHeight="1" x14ac:dyDescent="0.2">
      <c r="A31" s="120"/>
      <c r="B31" s="121" t="s">
        <v>111</v>
      </c>
      <c r="C31" s="113">
        <v>1.2521390094203722</v>
      </c>
      <c r="D31" s="115">
        <v>22947</v>
      </c>
      <c r="E31" s="114">
        <v>23161</v>
      </c>
      <c r="F31" s="114">
        <v>22797</v>
      </c>
      <c r="G31" s="114">
        <v>22082</v>
      </c>
      <c r="H31" s="140">
        <v>21228</v>
      </c>
      <c r="I31" s="115">
        <v>1719</v>
      </c>
      <c r="J31" s="116">
        <v>8.0977953646127752</v>
      </c>
    </row>
    <row r="32" spans="1:10" s="110" customFormat="1" ht="12" customHeight="1" x14ac:dyDescent="0.2">
      <c r="A32" s="120"/>
      <c r="B32" s="121" t="s">
        <v>112</v>
      </c>
      <c r="C32" s="113">
        <v>0.35440985166624467</v>
      </c>
      <c r="D32" s="115">
        <v>6495</v>
      </c>
      <c r="E32" s="114">
        <v>6374</v>
      </c>
      <c r="F32" s="114">
        <v>6563</v>
      </c>
      <c r="G32" s="114">
        <v>5805</v>
      </c>
      <c r="H32" s="140">
        <v>5457</v>
      </c>
      <c r="I32" s="115">
        <v>1038</v>
      </c>
      <c r="J32" s="116">
        <v>19.021440351841672</v>
      </c>
    </row>
    <row r="33" spans="1:10" s="110" customFormat="1" ht="12" customHeight="1" x14ac:dyDescent="0.2">
      <c r="A33" s="118" t="s">
        <v>113</v>
      </c>
      <c r="B33" s="119" t="s">
        <v>181</v>
      </c>
      <c r="C33" s="113">
        <v>70.802194012519749</v>
      </c>
      <c r="D33" s="115">
        <v>1297538</v>
      </c>
      <c r="E33" s="114">
        <v>1304286</v>
      </c>
      <c r="F33" s="114">
        <v>1323963</v>
      </c>
      <c r="G33" s="114">
        <v>1298303</v>
      </c>
      <c r="H33" s="140">
        <v>1299855</v>
      </c>
      <c r="I33" s="115">
        <v>-2317</v>
      </c>
      <c r="J33" s="116">
        <v>-0.1782506510341538</v>
      </c>
    </row>
    <row r="34" spans="1:10" s="110" customFormat="1" ht="12" customHeight="1" x14ac:dyDescent="0.2">
      <c r="A34" s="118"/>
      <c r="B34" s="119" t="s">
        <v>182</v>
      </c>
      <c r="C34" s="113">
        <v>29.197805987480248</v>
      </c>
      <c r="D34" s="115">
        <v>535086</v>
      </c>
      <c r="E34" s="114">
        <v>535898</v>
      </c>
      <c r="F34" s="114">
        <v>534154</v>
      </c>
      <c r="G34" s="114">
        <v>528402</v>
      </c>
      <c r="H34" s="140">
        <v>522984</v>
      </c>
      <c r="I34" s="115">
        <v>12102</v>
      </c>
      <c r="J34" s="116">
        <v>2.3140287274562894</v>
      </c>
    </row>
    <row r="35" spans="1:10" s="110" customFormat="1" ht="12" customHeight="1" x14ac:dyDescent="0.2">
      <c r="A35" s="118" t="s">
        <v>113</v>
      </c>
      <c r="B35" s="119" t="s">
        <v>116</v>
      </c>
      <c r="C35" s="113">
        <v>87.776161394808753</v>
      </c>
      <c r="D35" s="115">
        <v>1608607</v>
      </c>
      <c r="E35" s="114">
        <v>1619541</v>
      </c>
      <c r="F35" s="114">
        <v>1630111</v>
      </c>
      <c r="G35" s="114">
        <v>1605820</v>
      </c>
      <c r="H35" s="140">
        <v>1609152</v>
      </c>
      <c r="I35" s="115">
        <v>-545</v>
      </c>
      <c r="J35" s="116">
        <v>-3.3868770631985047E-2</v>
      </c>
    </row>
    <row r="36" spans="1:10" s="110" customFormat="1" ht="12" customHeight="1" x14ac:dyDescent="0.2">
      <c r="A36" s="118"/>
      <c r="B36" s="119" t="s">
        <v>117</v>
      </c>
      <c r="C36" s="113">
        <v>12.182640847222343</v>
      </c>
      <c r="D36" s="115">
        <v>223262</v>
      </c>
      <c r="E36" s="114">
        <v>219871</v>
      </c>
      <c r="F36" s="114">
        <v>227238</v>
      </c>
      <c r="G36" s="114">
        <v>220113</v>
      </c>
      <c r="H36" s="140">
        <v>212921</v>
      </c>
      <c r="I36" s="115">
        <v>10341</v>
      </c>
      <c r="J36" s="116">
        <v>4.8567309001930292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179784</v>
      </c>
      <c r="E64" s="236">
        <v>180611</v>
      </c>
      <c r="F64" s="236">
        <v>182780</v>
      </c>
      <c r="G64" s="236">
        <v>179484</v>
      </c>
      <c r="H64" s="140">
        <v>178590</v>
      </c>
      <c r="I64" s="115">
        <v>1194</v>
      </c>
      <c r="J64" s="116">
        <v>0.66857046867125824</v>
      </c>
    </row>
    <row r="65" spans="1:12" s="110" customFormat="1" ht="12" customHeight="1" x14ac:dyDescent="0.2">
      <c r="A65" s="118" t="s">
        <v>105</v>
      </c>
      <c r="B65" s="119" t="s">
        <v>106</v>
      </c>
      <c r="C65" s="113">
        <v>51.671450184666043</v>
      </c>
      <c r="D65" s="235">
        <v>92897</v>
      </c>
      <c r="E65" s="236">
        <v>93166</v>
      </c>
      <c r="F65" s="236">
        <v>94800</v>
      </c>
      <c r="G65" s="236">
        <v>93079</v>
      </c>
      <c r="H65" s="140">
        <v>92689</v>
      </c>
      <c r="I65" s="115">
        <v>208</v>
      </c>
      <c r="J65" s="116">
        <v>0.22440634811034751</v>
      </c>
    </row>
    <row r="66" spans="1:12" s="110" customFormat="1" ht="12" customHeight="1" x14ac:dyDescent="0.2">
      <c r="A66" s="118"/>
      <c r="B66" s="119" t="s">
        <v>107</v>
      </c>
      <c r="C66" s="113">
        <v>48.328549815333957</v>
      </c>
      <c r="D66" s="235">
        <v>86887</v>
      </c>
      <c r="E66" s="236">
        <v>87445</v>
      </c>
      <c r="F66" s="236">
        <v>87980</v>
      </c>
      <c r="G66" s="236">
        <v>86405</v>
      </c>
      <c r="H66" s="140">
        <v>85901</v>
      </c>
      <c r="I66" s="115">
        <v>986</v>
      </c>
      <c r="J66" s="116">
        <v>1.1478329705125667</v>
      </c>
    </row>
    <row r="67" spans="1:12" s="110" customFormat="1" ht="12" customHeight="1" x14ac:dyDescent="0.2">
      <c r="A67" s="118" t="s">
        <v>105</v>
      </c>
      <c r="B67" s="121" t="s">
        <v>108</v>
      </c>
      <c r="C67" s="113">
        <v>12.311996618164018</v>
      </c>
      <c r="D67" s="235">
        <v>22135</v>
      </c>
      <c r="E67" s="236">
        <v>22996</v>
      </c>
      <c r="F67" s="236">
        <v>23793</v>
      </c>
      <c r="G67" s="236">
        <v>21732</v>
      </c>
      <c r="H67" s="140">
        <v>22199</v>
      </c>
      <c r="I67" s="115">
        <v>-64</v>
      </c>
      <c r="J67" s="116">
        <v>-0.28830127483219964</v>
      </c>
    </row>
    <row r="68" spans="1:12" s="110" customFormat="1" ht="12" customHeight="1" x14ac:dyDescent="0.2">
      <c r="A68" s="118"/>
      <c r="B68" s="121" t="s">
        <v>109</v>
      </c>
      <c r="C68" s="113">
        <v>64.634783962977792</v>
      </c>
      <c r="D68" s="235">
        <v>116203</v>
      </c>
      <c r="E68" s="236">
        <v>116440</v>
      </c>
      <c r="F68" s="236">
        <v>117846</v>
      </c>
      <c r="G68" s="236">
        <v>117273</v>
      </c>
      <c r="H68" s="140">
        <v>116675</v>
      </c>
      <c r="I68" s="115">
        <v>-472</v>
      </c>
      <c r="J68" s="116">
        <v>-0.40454253267623741</v>
      </c>
    </row>
    <row r="69" spans="1:12" s="110" customFormat="1" ht="12" customHeight="1" x14ac:dyDescent="0.2">
      <c r="A69" s="118"/>
      <c r="B69" s="121" t="s">
        <v>110</v>
      </c>
      <c r="C69" s="113">
        <v>21.627063587416011</v>
      </c>
      <c r="D69" s="235">
        <v>38882</v>
      </c>
      <c r="E69" s="236">
        <v>38601</v>
      </c>
      <c r="F69" s="236">
        <v>38573</v>
      </c>
      <c r="G69" s="236">
        <v>37991</v>
      </c>
      <c r="H69" s="140">
        <v>37344</v>
      </c>
      <c r="I69" s="115">
        <v>1538</v>
      </c>
      <c r="J69" s="116">
        <v>4.1184661525278488</v>
      </c>
    </row>
    <row r="70" spans="1:12" s="110" customFormat="1" ht="12" customHeight="1" x14ac:dyDescent="0.2">
      <c r="A70" s="120"/>
      <c r="B70" s="121" t="s">
        <v>111</v>
      </c>
      <c r="C70" s="113">
        <v>1.4261558314421749</v>
      </c>
      <c r="D70" s="235">
        <v>2564</v>
      </c>
      <c r="E70" s="236">
        <v>2574</v>
      </c>
      <c r="F70" s="236">
        <v>2568</v>
      </c>
      <c r="G70" s="236">
        <v>2488</v>
      </c>
      <c r="H70" s="140">
        <v>2372</v>
      </c>
      <c r="I70" s="115">
        <v>192</v>
      </c>
      <c r="J70" s="116">
        <v>8.094435075885329</v>
      </c>
    </row>
    <row r="71" spans="1:12" s="110" customFormat="1" ht="12" customHeight="1" x14ac:dyDescent="0.2">
      <c r="A71" s="120"/>
      <c r="B71" s="121" t="s">
        <v>112</v>
      </c>
      <c r="C71" s="113">
        <v>0.38212521692697904</v>
      </c>
      <c r="D71" s="235">
        <v>687</v>
      </c>
      <c r="E71" s="236">
        <v>658</v>
      </c>
      <c r="F71" s="236">
        <v>675</v>
      </c>
      <c r="G71" s="236">
        <v>597</v>
      </c>
      <c r="H71" s="140">
        <v>542</v>
      </c>
      <c r="I71" s="115">
        <v>145</v>
      </c>
      <c r="J71" s="116">
        <v>26.752767527675278</v>
      </c>
    </row>
    <row r="72" spans="1:12" s="110" customFormat="1" ht="12" customHeight="1" x14ac:dyDescent="0.2">
      <c r="A72" s="118" t="s">
        <v>113</v>
      </c>
      <c r="B72" s="119" t="s">
        <v>181</v>
      </c>
      <c r="C72" s="113">
        <v>69.864949049971074</v>
      </c>
      <c r="D72" s="235">
        <v>125606</v>
      </c>
      <c r="E72" s="236">
        <v>126350</v>
      </c>
      <c r="F72" s="236">
        <v>128512</v>
      </c>
      <c r="G72" s="236">
        <v>125803</v>
      </c>
      <c r="H72" s="140">
        <v>125650</v>
      </c>
      <c r="I72" s="115">
        <v>-44</v>
      </c>
      <c r="J72" s="116">
        <v>-3.501790688420215E-2</v>
      </c>
    </row>
    <row r="73" spans="1:12" s="110" customFormat="1" ht="12" customHeight="1" x14ac:dyDescent="0.2">
      <c r="A73" s="118"/>
      <c r="B73" s="119" t="s">
        <v>182</v>
      </c>
      <c r="C73" s="113">
        <v>30.135050950028923</v>
      </c>
      <c r="D73" s="115">
        <v>54178</v>
      </c>
      <c r="E73" s="114">
        <v>54261</v>
      </c>
      <c r="F73" s="114">
        <v>54268</v>
      </c>
      <c r="G73" s="114">
        <v>53681</v>
      </c>
      <c r="H73" s="140">
        <v>52940</v>
      </c>
      <c r="I73" s="115">
        <v>1238</v>
      </c>
      <c r="J73" s="116">
        <v>2.3384964110313562</v>
      </c>
    </row>
    <row r="74" spans="1:12" s="110" customFormat="1" ht="12" customHeight="1" x14ac:dyDescent="0.2">
      <c r="A74" s="118" t="s">
        <v>113</v>
      </c>
      <c r="B74" s="119" t="s">
        <v>116</v>
      </c>
      <c r="C74" s="113">
        <v>90.18043874872069</v>
      </c>
      <c r="D74" s="115">
        <v>162130</v>
      </c>
      <c r="E74" s="114">
        <v>163435</v>
      </c>
      <c r="F74" s="114">
        <v>164894</v>
      </c>
      <c r="G74" s="114">
        <v>162262</v>
      </c>
      <c r="H74" s="140">
        <v>162312</v>
      </c>
      <c r="I74" s="115">
        <v>-182</v>
      </c>
      <c r="J74" s="116">
        <v>-0.11212972546700183</v>
      </c>
    </row>
    <row r="75" spans="1:12" s="110" customFormat="1" ht="12" customHeight="1" x14ac:dyDescent="0.2">
      <c r="A75" s="142"/>
      <c r="B75" s="124" t="s">
        <v>117</v>
      </c>
      <c r="C75" s="125">
        <v>9.7973123303519785</v>
      </c>
      <c r="D75" s="143">
        <v>17614</v>
      </c>
      <c r="E75" s="144">
        <v>17131</v>
      </c>
      <c r="F75" s="144">
        <v>17844</v>
      </c>
      <c r="G75" s="144">
        <v>17182</v>
      </c>
      <c r="H75" s="145">
        <v>16242</v>
      </c>
      <c r="I75" s="143">
        <v>1372</v>
      </c>
      <c r="J75" s="146">
        <v>8.4472355621228914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176973</v>
      </c>
      <c r="G11" s="114">
        <v>177583</v>
      </c>
      <c r="H11" s="114">
        <v>180369</v>
      </c>
      <c r="I11" s="114">
        <v>176891</v>
      </c>
      <c r="J11" s="140">
        <v>176359</v>
      </c>
      <c r="K11" s="114">
        <v>614</v>
      </c>
      <c r="L11" s="116">
        <v>0.3481534823853617</v>
      </c>
    </row>
    <row r="12" spans="1:17" s="110" customFormat="1" ht="24.95" customHeight="1" x14ac:dyDescent="0.2">
      <c r="A12" s="604" t="s">
        <v>185</v>
      </c>
      <c r="B12" s="605"/>
      <c r="C12" s="605"/>
      <c r="D12" s="606"/>
      <c r="E12" s="113">
        <v>52.103428206562583</v>
      </c>
      <c r="F12" s="115">
        <v>92209</v>
      </c>
      <c r="G12" s="114">
        <v>92312</v>
      </c>
      <c r="H12" s="114">
        <v>94385</v>
      </c>
      <c r="I12" s="114">
        <v>92523</v>
      </c>
      <c r="J12" s="140">
        <v>92359</v>
      </c>
      <c r="K12" s="114">
        <v>-150</v>
      </c>
      <c r="L12" s="116">
        <v>-0.16240972725993136</v>
      </c>
    </row>
    <row r="13" spans="1:17" s="110" customFormat="1" ht="15" customHeight="1" x14ac:dyDescent="0.2">
      <c r="A13" s="120"/>
      <c r="B13" s="612" t="s">
        <v>107</v>
      </c>
      <c r="C13" s="612"/>
      <c r="E13" s="113">
        <v>47.896571793437417</v>
      </c>
      <c r="F13" s="115">
        <v>84764</v>
      </c>
      <c r="G13" s="114">
        <v>85271</v>
      </c>
      <c r="H13" s="114">
        <v>85984</v>
      </c>
      <c r="I13" s="114">
        <v>84368</v>
      </c>
      <c r="J13" s="140">
        <v>84000</v>
      </c>
      <c r="K13" s="114">
        <v>764</v>
      </c>
      <c r="L13" s="116">
        <v>0.90952380952380951</v>
      </c>
    </row>
    <row r="14" spans="1:17" s="110" customFormat="1" ht="24.95" customHeight="1" x14ac:dyDescent="0.2">
      <c r="A14" s="604" t="s">
        <v>186</v>
      </c>
      <c r="B14" s="605"/>
      <c r="C14" s="605"/>
      <c r="D14" s="606"/>
      <c r="E14" s="113">
        <v>12.361772699790363</v>
      </c>
      <c r="F14" s="115">
        <v>21877</v>
      </c>
      <c r="G14" s="114">
        <v>22639</v>
      </c>
      <c r="H14" s="114">
        <v>23492</v>
      </c>
      <c r="I14" s="114">
        <v>21422</v>
      </c>
      <c r="J14" s="140">
        <v>22018</v>
      </c>
      <c r="K14" s="114">
        <v>-141</v>
      </c>
      <c r="L14" s="116">
        <v>-0.64038513943137432</v>
      </c>
    </row>
    <row r="15" spans="1:17" s="110" customFormat="1" ht="15" customHeight="1" x14ac:dyDescent="0.2">
      <c r="A15" s="120"/>
      <c r="B15" s="119"/>
      <c r="C15" s="258" t="s">
        <v>106</v>
      </c>
      <c r="E15" s="113">
        <v>57.562737121177491</v>
      </c>
      <c r="F15" s="115">
        <v>12593</v>
      </c>
      <c r="G15" s="114">
        <v>12951</v>
      </c>
      <c r="H15" s="114">
        <v>13574</v>
      </c>
      <c r="I15" s="114">
        <v>12335</v>
      </c>
      <c r="J15" s="140">
        <v>12687</v>
      </c>
      <c r="K15" s="114">
        <v>-94</v>
      </c>
      <c r="L15" s="116">
        <v>-0.74091589816347447</v>
      </c>
    </row>
    <row r="16" spans="1:17" s="110" customFormat="1" ht="15" customHeight="1" x14ac:dyDescent="0.2">
      <c r="A16" s="120"/>
      <c r="B16" s="119"/>
      <c r="C16" s="258" t="s">
        <v>107</v>
      </c>
      <c r="E16" s="113">
        <v>42.437262878822509</v>
      </c>
      <c r="F16" s="115">
        <v>9284</v>
      </c>
      <c r="G16" s="114">
        <v>9688</v>
      </c>
      <c r="H16" s="114">
        <v>9918</v>
      </c>
      <c r="I16" s="114">
        <v>9087</v>
      </c>
      <c r="J16" s="140">
        <v>9331</v>
      </c>
      <c r="K16" s="114">
        <v>-47</v>
      </c>
      <c r="L16" s="116">
        <v>-0.503697352909656</v>
      </c>
    </row>
    <row r="17" spans="1:12" s="110" customFormat="1" ht="15" customHeight="1" x14ac:dyDescent="0.2">
      <c r="A17" s="120"/>
      <c r="B17" s="121" t="s">
        <v>109</v>
      </c>
      <c r="C17" s="258"/>
      <c r="E17" s="113">
        <v>64.73981906844547</v>
      </c>
      <c r="F17" s="115">
        <v>114572</v>
      </c>
      <c r="G17" s="114">
        <v>114691</v>
      </c>
      <c r="H17" s="114">
        <v>116615</v>
      </c>
      <c r="I17" s="114">
        <v>115929</v>
      </c>
      <c r="J17" s="140">
        <v>115504</v>
      </c>
      <c r="K17" s="114">
        <v>-932</v>
      </c>
      <c r="L17" s="116">
        <v>-0.8068984623909129</v>
      </c>
    </row>
    <row r="18" spans="1:12" s="110" customFormat="1" ht="15" customHeight="1" x14ac:dyDescent="0.2">
      <c r="A18" s="120"/>
      <c r="B18" s="119"/>
      <c r="C18" s="258" t="s">
        <v>106</v>
      </c>
      <c r="E18" s="113">
        <v>51.36158921900639</v>
      </c>
      <c r="F18" s="115">
        <v>58846</v>
      </c>
      <c r="G18" s="114">
        <v>58698</v>
      </c>
      <c r="H18" s="114">
        <v>59990</v>
      </c>
      <c r="I18" s="114">
        <v>59777</v>
      </c>
      <c r="J18" s="140">
        <v>59577</v>
      </c>
      <c r="K18" s="114">
        <v>-731</v>
      </c>
      <c r="L18" s="116">
        <v>-1.2269835674840963</v>
      </c>
    </row>
    <row r="19" spans="1:12" s="110" customFormat="1" ht="15" customHeight="1" x14ac:dyDescent="0.2">
      <c r="A19" s="120"/>
      <c r="B19" s="119"/>
      <c r="C19" s="258" t="s">
        <v>107</v>
      </c>
      <c r="E19" s="113">
        <v>48.63841078099361</v>
      </c>
      <c r="F19" s="115">
        <v>55726</v>
      </c>
      <c r="G19" s="114">
        <v>55993</v>
      </c>
      <c r="H19" s="114">
        <v>56625</v>
      </c>
      <c r="I19" s="114">
        <v>56152</v>
      </c>
      <c r="J19" s="140">
        <v>55927</v>
      </c>
      <c r="K19" s="114">
        <v>-201</v>
      </c>
      <c r="L19" s="116">
        <v>-0.35939707118207664</v>
      </c>
    </row>
    <row r="20" spans="1:12" s="110" customFormat="1" ht="15" customHeight="1" x14ac:dyDescent="0.2">
      <c r="A20" s="120"/>
      <c r="B20" s="121" t="s">
        <v>110</v>
      </c>
      <c r="C20" s="258"/>
      <c r="E20" s="113">
        <v>21.493109118340087</v>
      </c>
      <c r="F20" s="115">
        <v>38037</v>
      </c>
      <c r="G20" s="114">
        <v>37736</v>
      </c>
      <c r="H20" s="114">
        <v>37739</v>
      </c>
      <c r="I20" s="114">
        <v>37083</v>
      </c>
      <c r="J20" s="140">
        <v>36507</v>
      </c>
      <c r="K20" s="114">
        <v>1530</v>
      </c>
      <c r="L20" s="116">
        <v>4.1909770728901306</v>
      </c>
    </row>
    <row r="21" spans="1:12" s="110" customFormat="1" ht="15" customHeight="1" x14ac:dyDescent="0.2">
      <c r="A21" s="120"/>
      <c r="B21" s="119"/>
      <c r="C21" s="258" t="s">
        <v>106</v>
      </c>
      <c r="E21" s="113">
        <v>50.487683045455739</v>
      </c>
      <c r="F21" s="115">
        <v>19204</v>
      </c>
      <c r="G21" s="114">
        <v>19065</v>
      </c>
      <c r="H21" s="114">
        <v>19207</v>
      </c>
      <c r="I21" s="114">
        <v>18855</v>
      </c>
      <c r="J21" s="140">
        <v>18597</v>
      </c>
      <c r="K21" s="114">
        <v>607</v>
      </c>
      <c r="L21" s="116">
        <v>3.2639673065548207</v>
      </c>
    </row>
    <row r="22" spans="1:12" s="110" customFormat="1" ht="15" customHeight="1" x14ac:dyDescent="0.2">
      <c r="A22" s="120"/>
      <c r="B22" s="119"/>
      <c r="C22" s="258" t="s">
        <v>107</v>
      </c>
      <c r="E22" s="113">
        <v>49.512316954544261</v>
      </c>
      <c r="F22" s="115">
        <v>18833</v>
      </c>
      <c r="G22" s="114">
        <v>18671</v>
      </c>
      <c r="H22" s="114">
        <v>18532</v>
      </c>
      <c r="I22" s="114">
        <v>18228</v>
      </c>
      <c r="J22" s="140">
        <v>17910</v>
      </c>
      <c r="K22" s="114">
        <v>923</v>
      </c>
      <c r="L22" s="116">
        <v>5.1535455053042991</v>
      </c>
    </row>
    <row r="23" spans="1:12" s="110" customFormat="1" ht="15" customHeight="1" x14ac:dyDescent="0.2">
      <c r="A23" s="120"/>
      <c r="B23" s="121" t="s">
        <v>111</v>
      </c>
      <c r="C23" s="258"/>
      <c r="E23" s="113">
        <v>1.4052991134240815</v>
      </c>
      <c r="F23" s="115">
        <v>2487</v>
      </c>
      <c r="G23" s="114">
        <v>2517</v>
      </c>
      <c r="H23" s="114">
        <v>2523</v>
      </c>
      <c r="I23" s="114">
        <v>2457</v>
      </c>
      <c r="J23" s="140">
        <v>2330</v>
      </c>
      <c r="K23" s="114">
        <v>157</v>
      </c>
      <c r="L23" s="116">
        <v>6.7381974248927037</v>
      </c>
    </row>
    <row r="24" spans="1:12" s="110" customFormat="1" ht="15" customHeight="1" x14ac:dyDescent="0.2">
      <c r="A24" s="120"/>
      <c r="B24" s="119"/>
      <c r="C24" s="258" t="s">
        <v>106</v>
      </c>
      <c r="E24" s="113">
        <v>62.96743063932449</v>
      </c>
      <c r="F24" s="115">
        <v>1566</v>
      </c>
      <c r="G24" s="114">
        <v>1598</v>
      </c>
      <c r="H24" s="114">
        <v>1614</v>
      </c>
      <c r="I24" s="114">
        <v>1556</v>
      </c>
      <c r="J24" s="140">
        <v>1498</v>
      </c>
      <c r="K24" s="114">
        <v>68</v>
      </c>
      <c r="L24" s="116">
        <v>4.539385847797063</v>
      </c>
    </row>
    <row r="25" spans="1:12" s="110" customFormat="1" ht="15" customHeight="1" x14ac:dyDescent="0.2">
      <c r="A25" s="120"/>
      <c r="B25" s="119"/>
      <c r="C25" s="258" t="s">
        <v>107</v>
      </c>
      <c r="E25" s="113">
        <v>37.03256936067551</v>
      </c>
      <c r="F25" s="115">
        <v>921</v>
      </c>
      <c r="G25" s="114">
        <v>919</v>
      </c>
      <c r="H25" s="114">
        <v>909</v>
      </c>
      <c r="I25" s="114">
        <v>901</v>
      </c>
      <c r="J25" s="140">
        <v>832</v>
      </c>
      <c r="K25" s="114">
        <v>89</v>
      </c>
      <c r="L25" s="116">
        <v>10.697115384615385</v>
      </c>
    </row>
    <row r="26" spans="1:12" s="110" customFormat="1" ht="15" customHeight="1" x14ac:dyDescent="0.2">
      <c r="A26" s="120"/>
      <c r="C26" s="121" t="s">
        <v>187</v>
      </c>
      <c r="D26" s="110" t="s">
        <v>188</v>
      </c>
      <c r="E26" s="113">
        <v>0.3627672017765422</v>
      </c>
      <c r="F26" s="115">
        <v>642</v>
      </c>
      <c r="G26" s="114">
        <v>633</v>
      </c>
      <c r="H26" s="114">
        <v>648</v>
      </c>
      <c r="I26" s="114">
        <v>583</v>
      </c>
      <c r="J26" s="140">
        <v>534</v>
      </c>
      <c r="K26" s="114">
        <v>108</v>
      </c>
      <c r="L26" s="116">
        <v>20.224719101123597</v>
      </c>
    </row>
    <row r="27" spans="1:12" s="110" customFormat="1" ht="15" customHeight="1" x14ac:dyDescent="0.2">
      <c r="A27" s="120"/>
      <c r="B27" s="119"/>
      <c r="D27" s="259" t="s">
        <v>106</v>
      </c>
      <c r="E27" s="113">
        <v>53.426791277258566</v>
      </c>
      <c r="F27" s="115">
        <v>343</v>
      </c>
      <c r="G27" s="114">
        <v>338</v>
      </c>
      <c r="H27" s="114">
        <v>353</v>
      </c>
      <c r="I27" s="114">
        <v>290</v>
      </c>
      <c r="J27" s="140">
        <v>273</v>
      </c>
      <c r="K27" s="114">
        <v>70</v>
      </c>
      <c r="L27" s="116">
        <v>25.641025641025642</v>
      </c>
    </row>
    <row r="28" spans="1:12" s="110" customFormat="1" ht="15" customHeight="1" x14ac:dyDescent="0.2">
      <c r="A28" s="120"/>
      <c r="B28" s="119"/>
      <c r="D28" s="259" t="s">
        <v>107</v>
      </c>
      <c r="E28" s="113">
        <v>46.573208722741434</v>
      </c>
      <c r="F28" s="115">
        <v>299</v>
      </c>
      <c r="G28" s="114">
        <v>295</v>
      </c>
      <c r="H28" s="114">
        <v>295</v>
      </c>
      <c r="I28" s="114">
        <v>293</v>
      </c>
      <c r="J28" s="140">
        <v>261</v>
      </c>
      <c r="K28" s="114">
        <v>38</v>
      </c>
      <c r="L28" s="116">
        <v>14.559386973180077</v>
      </c>
    </row>
    <row r="29" spans="1:12" s="110" customFormat="1" ht="24.95" customHeight="1" x14ac:dyDescent="0.2">
      <c r="A29" s="604" t="s">
        <v>189</v>
      </c>
      <c r="B29" s="605"/>
      <c r="C29" s="605"/>
      <c r="D29" s="606"/>
      <c r="E29" s="113">
        <v>90.221672232487435</v>
      </c>
      <c r="F29" s="115">
        <v>159668</v>
      </c>
      <c r="G29" s="114">
        <v>160840</v>
      </c>
      <c r="H29" s="114">
        <v>162421</v>
      </c>
      <c r="I29" s="114">
        <v>159694</v>
      </c>
      <c r="J29" s="140">
        <v>160062</v>
      </c>
      <c r="K29" s="114">
        <v>-394</v>
      </c>
      <c r="L29" s="116">
        <v>-0.24615461508665393</v>
      </c>
    </row>
    <row r="30" spans="1:12" s="110" customFormat="1" ht="15" customHeight="1" x14ac:dyDescent="0.2">
      <c r="A30" s="120"/>
      <c r="B30" s="119"/>
      <c r="C30" s="258" t="s">
        <v>106</v>
      </c>
      <c r="E30" s="113">
        <v>50.889345391687755</v>
      </c>
      <c r="F30" s="115">
        <v>81254</v>
      </c>
      <c r="G30" s="114">
        <v>81777</v>
      </c>
      <c r="H30" s="114">
        <v>83016</v>
      </c>
      <c r="I30" s="114">
        <v>81685</v>
      </c>
      <c r="J30" s="140">
        <v>82017</v>
      </c>
      <c r="K30" s="114">
        <v>-763</v>
      </c>
      <c r="L30" s="116">
        <v>-0.93029493885413994</v>
      </c>
    </row>
    <row r="31" spans="1:12" s="110" customFormat="1" ht="15" customHeight="1" x14ac:dyDescent="0.2">
      <c r="A31" s="120"/>
      <c r="B31" s="119"/>
      <c r="C31" s="258" t="s">
        <v>107</v>
      </c>
      <c r="E31" s="113">
        <v>49.110654608312245</v>
      </c>
      <c r="F31" s="115">
        <v>78414</v>
      </c>
      <c r="G31" s="114">
        <v>79063</v>
      </c>
      <c r="H31" s="114">
        <v>79405</v>
      </c>
      <c r="I31" s="114">
        <v>78009</v>
      </c>
      <c r="J31" s="140">
        <v>78045</v>
      </c>
      <c r="K31" s="114">
        <v>369</v>
      </c>
      <c r="L31" s="116">
        <v>0.4728041514510859</v>
      </c>
    </row>
    <row r="32" spans="1:12" s="110" customFormat="1" ht="15" customHeight="1" x14ac:dyDescent="0.2">
      <c r="A32" s="120"/>
      <c r="B32" s="119" t="s">
        <v>117</v>
      </c>
      <c r="C32" s="258"/>
      <c r="E32" s="113">
        <v>9.7557254496448618</v>
      </c>
      <c r="F32" s="115">
        <v>17265</v>
      </c>
      <c r="G32" s="114">
        <v>16703</v>
      </c>
      <c r="H32" s="114">
        <v>17908</v>
      </c>
      <c r="I32" s="114">
        <v>17159</v>
      </c>
      <c r="J32" s="140">
        <v>16263</v>
      </c>
      <c r="K32" s="114">
        <v>1002</v>
      </c>
      <c r="L32" s="116">
        <v>6.1612248662608371</v>
      </c>
    </row>
    <row r="33" spans="1:12" s="110" customFormat="1" ht="15" customHeight="1" x14ac:dyDescent="0.2">
      <c r="A33" s="120"/>
      <c r="B33" s="119"/>
      <c r="C33" s="258" t="s">
        <v>106</v>
      </c>
      <c r="E33" s="113">
        <v>63.29568491167101</v>
      </c>
      <c r="F33" s="115">
        <v>10928</v>
      </c>
      <c r="G33" s="114">
        <v>10507</v>
      </c>
      <c r="H33" s="114">
        <v>11342</v>
      </c>
      <c r="I33" s="114">
        <v>10815</v>
      </c>
      <c r="J33" s="140">
        <v>10323</v>
      </c>
      <c r="K33" s="114">
        <v>605</v>
      </c>
      <c r="L33" s="116">
        <v>5.8606994090865054</v>
      </c>
    </row>
    <row r="34" spans="1:12" s="110" customFormat="1" ht="15" customHeight="1" x14ac:dyDescent="0.2">
      <c r="A34" s="120"/>
      <c r="B34" s="119"/>
      <c r="C34" s="258" t="s">
        <v>107</v>
      </c>
      <c r="E34" s="113">
        <v>36.70431508832899</v>
      </c>
      <c r="F34" s="115">
        <v>6337</v>
      </c>
      <c r="G34" s="114">
        <v>6196</v>
      </c>
      <c r="H34" s="114">
        <v>6566</v>
      </c>
      <c r="I34" s="114">
        <v>6344</v>
      </c>
      <c r="J34" s="140">
        <v>5940</v>
      </c>
      <c r="K34" s="114">
        <v>397</v>
      </c>
      <c r="L34" s="116">
        <v>6.6835016835016834</v>
      </c>
    </row>
    <row r="35" spans="1:12" s="110" customFormat="1" ht="24.95" customHeight="1" x14ac:dyDescent="0.2">
      <c r="A35" s="604" t="s">
        <v>190</v>
      </c>
      <c r="B35" s="605"/>
      <c r="C35" s="605"/>
      <c r="D35" s="606"/>
      <c r="E35" s="113">
        <v>70.351409537048028</v>
      </c>
      <c r="F35" s="115">
        <v>124503</v>
      </c>
      <c r="G35" s="114">
        <v>125001</v>
      </c>
      <c r="H35" s="114">
        <v>127691</v>
      </c>
      <c r="I35" s="114">
        <v>124867</v>
      </c>
      <c r="J35" s="140">
        <v>125079</v>
      </c>
      <c r="K35" s="114">
        <v>-576</v>
      </c>
      <c r="L35" s="116">
        <v>-0.46050895833833017</v>
      </c>
    </row>
    <row r="36" spans="1:12" s="110" customFormat="1" ht="15" customHeight="1" x14ac:dyDescent="0.2">
      <c r="A36" s="120"/>
      <c r="B36" s="119"/>
      <c r="C36" s="258" t="s">
        <v>106</v>
      </c>
      <c r="E36" s="113">
        <v>66.969470615165903</v>
      </c>
      <c r="F36" s="115">
        <v>83379</v>
      </c>
      <c r="G36" s="114">
        <v>83431</v>
      </c>
      <c r="H36" s="114">
        <v>85425</v>
      </c>
      <c r="I36" s="114">
        <v>83687</v>
      </c>
      <c r="J36" s="140">
        <v>83810</v>
      </c>
      <c r="K36" s="114">
        <v>-431</v>
      </c>
      <c r="L36" s="116">
        <v>-0.51425844171339941</v>
      </c>
    </row>
    <row r="37" spans="1:12" s="110" customFormat="1" ht="15" customHeight="1" x14ac:dyDescent="0.2">
      <c r="A37" s="120"/>
      <c r="B37" s="119"/>
      <c r="C37" s="258" t="s">
        <v>107</v>
      </c>
      <c r="E37" s="113">
        <v>33.030529384834104</v>
      </c>
      <c r="F37" s="115">
        <v>41124</v>
      </c>
      <c r="G37" s="114">
        <v>41570</v>
      </c>
      <c r="H37" s="114">
        <v>42266</v>
      </c>
      <c r="I37" s="114">
        <v>41180</v>
      </c>
      <c r="J37" s="140">
        <v>41269</v>
      </c>
      <c r="K37" s="114">
        <v>-145</v>
      </c>
      <c r="L37" s="116">
        <v>-0.35135331604836562</v>
      </c>
    </row>
    <row r="38" spans="1:12" s="110" customFormat="1" ht="15" customHeight="1" x14ac:dyDescent="0.2">
      <c r="A38" s="120"/>
      <c r="B38" s="119" t="s">
        <v>182</v>
      </c>
      <c r="C38" s="258"/>
      <c r="E38" s="113">
        <v>29.648590462951976</v>
      </c>
      <c r="F38" s="115">
        <v>52470</v>
      </c>
      <c r="G38" s="114">
        <v>52582</v>
      </c>
      <c r="H38" s="114">
        <v>52678</v>
      </c>
      <c r="I38" s="114">
        <v>52024</v>
      </c>
      <c r="J38" s="140">
        <v>51280</v>
      </c>
      <c r="K38" s="114">
        <v>1190</v>
      </c>
      <c r="L38" s="116">
        <v>2.3205928237129485</v>
      </c>
    </row>
    <row r="39" spans="1:12" s="110" customFormat="1" ht="15" customHeight="1" x14ac:dyDescent="0.2">
      <c r="A39" s="120"/>
      <c r="B39" s="119"/>
      <c r="C39" s="258" t="s">
        <v>106</v>
      </c>
      <c r="E39" s="113">
        <v>16.828663998475321</v>
      </c>
      <c r="F39" s="115">
        <v>8830</v>
      </c>
      <c r="G39" s="114">
        <v>8881</v>
      </c>
      <c r="H39" s="114">
        <v>8960</v>
      </c>
      <c r="I39" s="114">
        <v>8836</v>
      </c>
      <c r="J39" s="140">
        <v>8549</v>
      </c>
      <c r="K39" s="114">
        <v>281</v>
      </c>
      <c r="L39" s="116">
        <v>3.2869341443443676</v>
      </c>
    </row>
    <row r="40" spans="1:12" s="110" customFormat="1" ht="15" customHeight="1" x14ac:dyDescent="0.2">
      <c r="A40" s="120"/>
      <c r="B40" s="119"/>
      <c r="C40" s="258" t="s">
        <v>107</v>
      </c>
      <c r="E40" s="113">
        <v>83.171336001524679</v>
      </c>
      <c r="F40" s="115">
        <v>43640</v>
      </c>
      <c r="G40" s="114">
        <v>43701</v>
      </c>
      <c r="H40" s="114">
        <v>43718</v>
      </c>
      <c r="I40" s="114">
        <v>43188</v>
      </c>
      <c r="J40" s="140">
        <v>42731</v>
      </c>
      <c r="K40" s="114">
        <v>909</v>
      </c>
      <c r="L40" s="116">
        <v>2.1272612389132011</v>
      </c>
    </row>
    <row r="41" spans="1:12" s="110" customFormat="1" ht="24.75" customHeight="1" x14ac:dyDescent="0.2">
      <c r="A41" s="604" t="s">
        <v>518</v>
      </c>
      <c r="B41" s="605"/>
      <c r="C41" s="605"/>
      <c r="D41" s="606"/>
      <c r="E41" s="113">
        <v>5.7472043758087388</v>
      </c>
      <c r="F41" s="115">
        <v>10171</v>
      </c>
      <c r="G41" s="114">
        <v>11096</v>
      </c>
      <c r="H41" s="114">
        <v>11303</v>
      </c>
      <c r="I41" s="114">
        <v>8923</v>
      </c>
      <c r="J41" s="140">
        <v>10088</v>
      </c>
      <c r="K41" s="114">
        <v>83</v>
      </c>
      <c r="L41" s="116">
        <v>0.8227597145122918</v>
      </c>
    </row>
    <row r="42" spans="1:12" s="110" customFormat="1" ht="15" customHeight="1" x14ac:dyDescent="0.2">
      <c r="A42" s="120"/>
      <c r="B42" s="119"/>
      <c r="C42" s="258" t="s">
        <v>106</v>
      </c>
      <c r="E42" s="113">
        <v>57.024874643594536</v>
      </c>
      <c r="F42" s="115">
        <v>5800</v>
      </c>
      <c r="G42" s="114">
        <v>6453</v>
      </c>
      <c r="H42" s="114">
        <v>6587</v>
      </c>
      <c r="I42" s="114">
        <v>5205</v>
      </c>
      <c r="J42" s="140">
        <v>5801</v>
      </c>
      <c r="K42" s="114">
        <v>-1</v>
      </c>
      <c r="L42" s="116">
        <v>-1.7238407171177382E-2</v>
      </c>
    </row>
    <row r="43" spans="1:12" s="110" customFormat="1" ht="15" customHeight="1" x14ac:dyDescent="0.2">
      <c r="A43" s="123"/>
      <c r="B43" s="124"/>
      <c r="C43" s="260" t="s">
        <v>107</v>
      </c>
      <c r="D43" s="261"/>
      <c r="E43" s="125">
        <v>42.975125356405464</v>
      </c>
      <c r="F43" s="143">
        <v>4371</v>
      </c>
      <c r="G43" s="144">
        <v>4643</v>
      </c>
      <c r="H43" s="144">
        <v>4716</v>
      </c>
      <c r="I43" s="144">
        <v>3718</v>
      </c>
      <c r="J43" s="145">
        <v>4287</v>
      </c>
      <c r="K43" s="144">
        <v>84</v>
      </c>
      <c r="L43" s="146">
        <v>1.959412176347096</v>
      </c>
    </row>
    <row r="44" spans="1:12" s="110" customFormat="1" ht="45.75" customHeight="1" x14ac:dyDescent="0.2">
      <c r="A44" s="604" t="s">
        <v>191</v>
      </c>
      <c r="B44" s="605"/>
      <c r="C44" s="605"/>
      <c r="D44" s="606"/>
      <c r="E44" s="113">
        <v>1.5273516299096472</v>
      </c>
      <c r="F44" s="115">
        <v>2703</v>
      </c>
      <c r="G44" s="114">
        <v>2706</v>
      </c>
      <c r="H44" s="114">
        <v>2722</v>
      </c>
      <c r="I44" s="114">
        <v>2597</v>
      </c>
      <c r="J44" s="140">
        <v>2706</v>
      </c>
      <c r="K44" s="114">
        <v>-3</v>
      </c>
      <c r="L44" s="116">
        <v>-0.11086474501108648</v>
      </c>
    </row>
    <row r="45" spans="1:12" s="110" customFormat="1" ht="15" customHeight="1" x14ac:dyDescent="0.2">
      <c r="A45" s="120"/>
      <c r="B45" s="119"/>
      <c r="C45" s="258" t="s">
        <v>106</v>
      </c>
      <c r="E45" s="113">
        <v>59.341472438031815</v>
      </c>
      <c r="F45" s="115">
        <v>1604</v>
      </c>
      <c r="G45" s="114">
        <v>1608</v>
      </c>
      <c r="H45" s="114">
        <v>1612</v>
      </c>
      <c r="I45" s="114">
        <v>1544</v>
      </c>
      <c r="J45" s="140">
        <v>1601</v>
      </c>
      <c r="K45" s="114">
        <v>3</v>
      </c>
      <c r="L45" s="116">
        <v>0.18738288569643974</v>
      </c>
    </row>
    <row r="46" spans="1:12" s="110" customFormat="1" ht="15" customHeight="1" x14ac:dyDescent="0.2">
      <c r="A46" s="123"/>
      <c r="B46" s="124"/>
      <c r="C46" s="260" t="s">
        <v>107</v>
      </c>
      <c r="D46" s="261"/>
      <c r="E46" s="125">
        <v>40.658527561968185</v>
      </c>
      <c r="F46" s="143">
        <v>1099</v>
      </c>
      <c r="G46" s="144">
        <v>1098</v>
      </c>
      <c r="H46" s="144">
        <v>1110</v>
      </c>
      <c r="I46" s="144">
        <v>1053</v>
      </c>
      <c r="J46" s="145">
        <v>1105</v>
      </c>
      <c r="K46" s="144">
        <v>-6</v>
      </c>
      <c r="L46" s="146">
        <v>-0.54298642533936647</v>
      </c>
    </row>
    <row r="47" spans="1:12" s="110" customFormat="1" ht="39" customHeight="1" x14ac:dyDescent="0.2">
      <c r="A47" s="604" t="s">
        <v>519</v>
      </c>
      <c r="B47" s="607"/>
      <c r="C47" s="607"/>
      <c r="D47" s="608"/>
      <c r="E47" s="113">
        <v>0.22658823662366576</v>
      </c>
      <c r="F47" s="115">
        <v>401</v>
      </c>
      <c r="G47" s="114">
        <v>407</v>
      </c>
      <c r="H47" s="114">
        <v>386</v>
      </c>
      <c r="I47" s="114">
        <v>379</v>
      </c>
      <c r="J47" s="140">
        <v>415</v>
      </c>
      <c r="K47" s="114">
        <v>-14</v>
      </c>
      <c r="L47" s="116">
        <v>-3.3734939759036147</v>
      </c>
    </row>
    <row r="48" spans="1:12" s="110" customFormat="1" ht="15" customHeight="1" x14ac:dyDescent="0.2">
      <c r="A48" s="120"/>
      <c r="B48" s="119"/>
      <c r="C48" s="258" t="s">
        <v>106</v>
      </c>
      <c r="E48" s="113">
        <v>30.673316708229425</v>
      </c>
      <c r="F48" s="115">
        <v>123</v>
      </c>
      <c r="G48" s="114">
        <v>128</v>
      </c>
      <c r="H48" s="114">
        <v>123</v>
      </c>
      <c r="I48" s="114">
        <v>85</v>
      </c>
      <c r="J48" s="140">
        <v>96</v>
      </c>
      <c r="K48" s="114">
        <v>27</v>
      </c>
      <c r="L48" s="116">
        <v>28.125</v>
      </c>
    </row>
    <row r="49" spans="1:12" s="110" customFormat="1" ht="15" customHeight="1" x14ac:dyDescent="0.2">
      <c r="A49" s="123"/>
      <c r="B49" s="124"/>
      <c r="C49" s="260" t="s">
        <v>107</v>
      </c>
      <c r="D49" s="261"/>
      <c r="E49" s="125">
        <v>69.326683291770578</v>
      </c>
      <c r="F49" s="143">
        <v>278</v>
      </c>
      <c r="G49" s="144">
        <v>279</v>
      </c>
      <c r="H49" s="144">
        <v>263</v>
      </c>
      <c r="I49" s="144">
        <v>294</v>
      </c>
      <c r="J49" s="145">
        <v>319</v>
      </c>
      <c r="K49" s="144">
        <v>-41</v>
      </c>
      <c r="L49" s="146">
        <v>-12.852664576802507</v>
      </c>
    </row>
    <row r="50" spans="1:12" s="110" customFormat="1" ht="24.95" customHeight="1" x14ac:dyDescent="0.2">
      <c r="A50" s="609" t="s">
        <v>192</v>
      </c>
      <c r="B50" s="610"/>
      <c r="C50" s="610"/>
      <c r="D50" s="611"/>
      <c r="E50" s="262">
        <v>13.816231854576687</v>
      </c>
      <c r="F50" s="263">
        <v>24451</v>
      </c>
      <c r="G50" s="264">
        <v>25505</v>
      </c>
      <c r="H50" s="264">
        <v>25961</v>
      </c>
      <c r="I50" s="264">
        <v>23921</v>
      </c>
      <c r="J50" s="265">
        <v>23789</v>
      </c>
      <c r="K50" s="263">
        <v>662</v>
      </c>
      <c r="L50" s="266">
        <v>2.782798772541931</v>
      </c>
    </row>
    <row r="51" spans="1:12" s="110" customFormat="1" ht="15" customHeight="1" x14ac:dyDescent="0.2">
      <c r="A51" s="120"/>
      <c r="B51" s="119"/>
      <c r="C51" s="258" t="s">
        <v>106</v>
      </c>
      <c r="E51" s="113">
        <v>56.181751257617279</v>
      </c>
      <c r="F51" s="115">
        <v>13737</v>
      </c>
      <c r="G51" s="114">
        <v>14198</v>
      </c>
      <c r="H51" s="114">
        <v>14560</v>
      </c>
      <c r="I51" s="114">
        <v>13338</v>
      </c>
      <c r="J51" s="140">
        <v>13259</v>
      </c>
      <c r="K51" s="114">
        <v>478</v>
      </c>
      <c r="L51" s="116">
        <v>3.6050984237121955</v>
      </c>
    </row>
    <row r="52" spans="1:12" s="110" customFormat="1" ht="15" customHeight="1" x14ac:dyDescent="0.2">
      <c r="A52" s="120"/>
      <c r="B52" s="119"/>
      <c r="C52" s="258" t="s">
        <v>107</v>
      </c>
      <c r="E52" s="113">
        <v>43.818248742382721</v>
      </c>
      <c r="F52" s="115">
        <v>10714</v>
      </c>
      <c r="G52" s="114">
        <v>11307</v>
      </c>
      <c r="H52" s="114">
        <v>11401</v>
      </c>
      <c r="I52" s="114">
        <v>10583</v>
      </c>
      <c r="J52" s="140">
        <v>10530</v>
      </c>
      <c r="K52" s="114">
        <v>184</v>
      </c>
      <c r="L52" s="116">
        <v>1.7473884140550808</v>
      </c>
    </row>
    <row r="53" spans="1:12" s="110" customFormat="1" ht="15" customHeight="1" x14ac:dyDescent="0.2">
      <c r="A53" s="120"/>
      <c r="B53" s="119"/>
      <c r="C53" s="258" t="s">
        <v>187</v>
      </c>
      <c r="D53" s="110" t="s">
        <v>193</v>
      </c>
      <c r="E53" s="113">
        <v>29.103104167518712</v>
      </c>
      <c r="F53" s="115">
        <v>7116</v>
      </c>
      <c r="G53" s="114">
        <v>8312</v>
      </c>
      <c r="H53" s="114">
        <v>8495</v>
      </c>
      <c r="I53" s="114">
        <v>6516</v>
      </c>
      <c r="J53" s="140">
        <v>6968</v>
      </c>
      <c r="K53" s="114">
        <v>148</v>
      </c>
      <c r="L53" s="116">
        <v>2.1239954075774969</v>
      </c>
    </row>
    <row r="54" spans="1:12" s="110" customFormat="1" ht="15" customHeight="1" x14ac:dyDescent="0.2">
      <c r="A54" s="120"/>
      <c r="B54" s="119"/>
      <c r="D54" s="267" t="s">
        <v>194</v>
      </c>
      <c r="E54" s="113">
        <v>59.836987071388421</v>
      </c>
      <c r="F54" s="115">
        <v>4258</v>
      </c>
      <c r="G54" s="114">
        <v>4892</v>
      </c>
      <c r="H54" s="114">
        <v>5045</v>
      </c>
      <c r="I54" s="114">
        <v>3917</v>
      </c>
      <c r="J54" s="140">
        <v>4181</v>
      </c>
      <c r="K54" s="114">
        <v>77</v>
      </c>
      <c r="L54" s="116">
        <v>1.8416646735230806</v>
      </c>
    </row>
    <row r="55" spans="1:12" s="110" customFormat="1" ht="15" customHeight="1" x14ac:dyDescent="0.2">
      <c r="A55" s="120"/>
      <c r="B55" s="119"/>
      <c r="D55" s="267" t="s">
        <v>195</v>
      </c>
      <c r="E55" s="113">
        <v>40.163012928611579</v>
      </c>
      <c r="F55" s="115">
        <v>2858</v>
      </c>
      <c r="G55" s="114">
        <v>3420</v>
      </c>
      <c r="H55" s="114">
        <v>3450</v>
      </c>
      <c r="I55" s="114">
        <v>2599</v>
      </c>
      <c r="J55" s="140">
        <v>2787</v>
      </c>
      <c r="K55" s="114">
        <v>71</v>
      </c>
      <c r="L55" s="116">
        <v>2.5475421600287045</v>
      </c>
    </row>
    <row r="56" spans="1:12" s="110" customFormat="1" ht="15" customHeight="1" x14ac:dyDescent="0.2">
      <c r="A56" s="120"/>
      <c r="B56" s="119" t="s">
        <v>196</v>
      </c>
      <c r="C56" s="258"/>
      <c r="E56" s="113">
        <v>67.750447808422749</v>
      </c>
      <c r="F56" s="115">
        <v>119900</v>
      </c>
      <c r="G56" s="114">
        <v>119430</v>
      </c>
      <c r="H56" s="114">
        <v>120716</v>
      </c>
      <c r="I56" s="114">
        <v>119877</v>
      </c>
      <c r="J56" s="140">
        <v>120024</v>
      </c>
      <c r="K56" s="114">
        <v>-124</v>
      </c>
      <c r="L56" s="116">
        <v>-0.1033126707991735</v>
      </c>
    </row>
    <row r="57" spans="1:12" s="110" customFormat="1" ht="15" customHeight="1" x14ac:dyDescent="0.2">
      <c r="A57" s="120"/>
      <c r="B57" s="119"/>
      <c r="C57" s="258" t="s">
        <v>106</v>
      </c>
      <c r="E57" s="113">
        <v>51.01584653878232</v>
      </c>
      <c r="F57" s="115">
        <v>61168</v>
      </c>
      <c r="G57" s="114">
        <v>60848</v>
      </c>
      <c r="H57" s="114">
        <v>61770</v>
      </c>
      <c r="I57" s="114">
        <v>61465</v>
      </c>
      <c r="J57" s="140">
        <v>61661</v>
      </c>
      <c r="K57" s="114">
        <v>-493</v>
      </c>
      <c r="L57" s="116">
        <v>-0.79953293005303194</v>
      </c>
    </row>
    <row r="58" spans="1:12" s="110" customFormat="1" ht="15" customHeight="1" x14ac:dyDescent="0.2">
      <c r="A58" s="120"/>
      <c r="B58" s="119"/>
      <c r="C58" s="258" t="s">
        <v>107</v>
      </c>
      <c r="E58" s="113">
        <v>48.98415346121768</v>
      </c>
      <c r="F58" s="115">
        <v>58732</v>
      </c>
      <c r="G58" s="114">
        <v>58582</v>
      </c>
      <c r="H58" s="114">
        <v>58946</v>
      </c>
      <c r="I58" s="114">
        <v>58412</v>
      </c>
      <c r="J58" s="140">
        <v>58363</v>
      </c>
      <c r="K58" s="114">
        <v>369</v>
      </c>
      <c r="L58" s="116">
        <v>0.63224988434453333</v>
      </c>
    </row>
    <row r="59" spans="1:12" s="110" customFormat="1" ht="15" customHeight="1" x14ac:dyDescent="0.2">
      <c r="A59" s="120"/>
      <c r="B59" s="119"/>
      <c r="C59" s="258" t="s">
        <v>105</v>
      </c>
      <c r="D59" s="110" t="s">
        <v>197</v>
      </c>
      <c r="E59" s="113">
        <v>91.517931609674733</v>
      </c>
      <c r="F59" s="115">
        <v>109730</v>
      </c>
      <c r="G59" s="114">
        <v>109293</v>
      </c>
      <c r="H59" s="114">
        <v>110558</v>
      </c>
      <c r="I59" s="114">
        <v>109881</v>
      </c>
      <c r="J59" s="140">
        <v>110052</v>
      </c>
      <c r="K59" s="114">
        <v>-322</v>
      </c>
      <c r="L59" s="116">
        <v>-0.29258895794715223</v>
      </c>
    </row>
    <row r="60" spans="1:12" s="110" customFormat="1" ht="15" customHeight="1" x14ac:dyDescent="0.2">
      <c r="A60" s="120"/>
      <c r="B60" s="119"/>
      <c r="C60" s="258"/>
      <c r="D60" s="267" t="s">
        <v>198</v>
      </c>
      <c r="E60" s="113">
        <v>49.025790576870499</v>
      </c>
      <c r="F60" s="115">
        <v>53796</v>
      </c>
      <c r="G60" s="114">
        <v>53515</v>
      </c>
      <c r="H60" s="114">
        <v>54396</v>
      </c>
      <c r="I60" s="114">
        <v>54198</v>
      </c>
      <c r="J60" s="140">
        <v>54385</v>
      </c>
      <c r="K60" s="114">
        <v>-589</v>
      </c>
      <c r="L60" s="116">
        <v>-1.0830192148570379</v>
      </c>
    </row>
    <row r="61" spans="1:12" s="110" customFormat="1" ht="15" customHeight="1" x14ac:dyDescent="0.2">
      <c r="A61" s="120"/>
      <c r="B61" s="119"/>
      <c r="C61" s="258"/>
      <c r="D61" s="267" t="s">
        <v>199</v>
      </c>
      <c r="E61" s="113">
        <v>50.974209423129501</v>
      </c>
      <c r="F61" s="115">
        <v>55934</v>
      </c>
      <c r="G61" s="114">
        <v>55778</v>
      </c>
      <c r="H61" s="114">
        <v>56162</v>
      </c>
      <c r="I61" s="114">
        <v>55683</v>
      </c>
      <c r="J61" s="140">
        <v>55667</v>
      </c>
      <c r="K61" s="114">
        <v>267</v>
      </c>
      <c r="L61" s="116">
        <v>0.47963784647996122</v>
      </c>
    </row>
    <row r="62" spans="1:12" s="110" customFormat="1" ht="15" customHeight="1" x14ac:dyDescent="0.2">
      <c r="A62" s="120"/>
      <c r="B62" s="119"/>
      <c r="C62" s="258"/>
      <c r="D62" s="258" t="s">
        <v>200</v>
      </c>
      <c r="E62" s="113">
        <v>8.4820683903252707</v>
      </c>
      <c r="F62" s="115">
        <v>10170</v>
      </c>
      <c r="G62" s="114">
        <v>10137</v>
      </c>
      <c r="H62" s="114">
        <v>10158</v>
      </c>
      <c r="I62" s="114">
        <v>9996</v>
      </c>
      <c r="J62" s="140">
        <v>9972</v>
      </c>
      <c r="K62" s="114">
        <v>198</v>
      </c>
      <c r="L62" s="116">
        <v>1.9855595667870036</v>
      </c>
    </row>
    <row r="63" spans="1:12" s="110" customFormat="1" ht="15" customHeight="1" x14ac:dyDescent="0.2">
      <c r="A63" s="120"/>
      <c r="B63" s="119"/>
      <c r="C63" s="258"/>
      <c r="D63" s="267" t="s">
        <v>198</v>
      </c>
      <c r="E63" s="113">
        <v>72.487708947885935</v>
      </c>
      <c r="F63" s="115">
        <v>7372</v>
      </c>
      <c r="G63" s="114">
        <v>7333</v>
      </c>
      <c r="H63" s="114">
        <v>7374</v>
      </c>
      <c r="I63" s="114">
        <v>7267</v>
      </c>
      <c r="J63" s="140">
        <v>7276</v>
      </c>
      <c r="K63" s="114">
        <v>96</v>
      </c>
      <c r="L63" s="116">
        <v>1.3194062671797691</v>
      </c>
    </row>
    <row r="64" spans="1:12" s="110" customFormat="1" ht="15" customHeight="1" x14ac:dyDescent="0.2">
      <c r="A64" s="120"/>
      <c r="B64" s="119"/>
      <c r="C64" s="258"/>
      <c r="D64" s="267" t="s">
        <v>199</v>
      </c>
      <c r="E64" s="113">
        <v>27.512291052114062</v>
      </c>
      <c r="F64" s="115">
        <v>2798</v>
      </c>
      <c r="G64" s="114">
        <v>2804</v>
      </c>
      <c r="H64" s="114">
        <v>2784</v>
      </c>
      <c r="I64" s="114">
        <v>2729</v>
      </c>
      <c r="J64" s="140">
        <v>2696</v>
      </c>
      <c r="K64" s="114">
        <v>102</v>
      </c>
      <c r="L64" s="116">
        <v>3.7833827893175074</v>
      </c>
    </row>
    <row r="65" spans="1:12" s="110" customFormat="1" ht="15" customHeight="1" x14ac:dyDescent="0.2">
      <c r="A65" s="120"/>
      <c r="B65" s="119" t="s">
        <v>201</v>
      </c>
      <c r="C65" s="258"/>
      <c r="E65" s="113">
        <v>10.371638611539613</v>
      </c>
      <c r="F65" s="115">
        <v>18355</v>
      </c>
      <c r="G65" s="114">
        <v>18323</v>
      </c>
      <c r="H65" s="114">
        <v>18158</v>
      </c>
      <c r="I65" s="114">
        <v>17840</v>
      </c>
      <c r="J65" s="140">
        <v>17575</v>
      </c>
      <c r="K65" s="114">
        <v>780</v>
      </c>
      <c r="L65" s="116">
        <v>4.4381223328591748</v>
      </c>
    </row>
    <row r="66" spans="1:12" s="110" customFormat="1" ht="15" customHeight="1" x14ac:dyDescent="0.2">
      <c r="A66" s="120"/>
      <c r="B66" s="119"/>
      <c r="C66" s="258" t="s">
        <v>106</v>
      </c>
      <c r="E66" s="113">
        <v>48.651593571233995</v>
      </c>
      <c r="F66" s="115">
        <v>8930</v>
      </c>
      <c r="G66" s="114">
        <v>8953</v>
      </c>
      <c r="H66" s="114">
        <v>8916</v>
      </c>
      <c r="I66" s="114">
        <v>8776</v>
      </c>
      <c r="J66" s="140">
        <v>8649</v>
      </c>
      <c r="K66" s="114">
        <v>281</v>
      </c>
      <c r="L66" s="116">
        <v>3.2489305121979419</v>
      </c>
    </row>
    <row r="67" spans="1:12" s="110" customFormat="1" ht="15" customHeight="1" x14ac:dyDescent="0.2">
      <c r="A67" s="120"/>
      <c r="B67" s="119"/>
      <c r="C67" s="258" t="s">
        <v>107</v>
      </c>
      <c r="E67" s="113">
        <v>51.348406428766005</v>
      </c>
      <c r="F67" s="115">
        <v>9425</v>
      </c>
      <c r="G67" s="114">
        <v>9370</v>
      </c>
      <c r="H67" s="114">
        <v>9242</v>
      </c>
      <c r="I67" s="114">
        <v>9064</v>
      </c>
      <c r="J67" s="140">
        <v>8926</v>
      </c>
      <c r="K67" s="114">
        <v>499</v>
      </c>
      <c r="L67" s="116">
        <v>5.5904100380909698</v>
      </c>
    </row>
    <row r="68" spans="1:12" s="110" customFormat="1" ht="15" customHeight="1" x14ac:dyDescent="0.2">
      <c r="A68" s="120"/>
      <c r="B68" s="119"/>
      <c r="C68" s="258" t="s">
        <v>105</v>
      </c>
      <c r="D68" s="110" t="s">
        <v>202</v>
      </c>
      <c r="E68" s="113">
        <v>20.904385725960228</v>
      </c>
      <c r="F68" s="115">
        <v>3837</v>
      </c>
      <c r="G68" s="114">
        <v>3810</v>
      </c>
      <c r="H68" s="114">
        <v>3693</v>
      </c>
      <c r="I68" s="114">
        <v>3567</v>
      </c>
      <c r="J68" s="140">
        <v>3422</v>
      </c>
      <c r="K68" s="114">
        <v>415</v>
      </c>
      <c r="L68" s="116">
        <v>12.127410870835769</v>
      </c>
    </row>
    <row r="69" spans="1:12" s="110" customFormat="1" ht="15" customHeight="1" x14ac:dyDescent="0.2">
      <c r="A69" s="120"/>
      <c r="B69" s="119"/>
      <c r="C69" s="258"/>
      <c r="D69" s="267" t="s">
        <v>198</v>
      </c>
      <c r="E69" s="113">
        <v>49.022673964034404</v>
      </c>
      <c r="F69" s="115">
        <v>1881</v>
      </c>
      <c r="G69" s="114">
        <v>1885</v>
      </c>
      <c r="H69" s="114">
        <v>1853</v>
      </c>
      <c r="I69" s="114">
        <v>1778</v>
      </c>
      <c r="J69" s="140">
        <v>1699</v>
      </c>
      <c r="K69" s="114">
        <v>182</v>
      </c>
      <c r="L69" s="116">
        <v>10.712183637433785</v>
      </c>
    </row>
    <row r="70" spans="1:12" s="110" customFormat="1" ht="15" customHeight="1" x14ac:dyDescent="0.2">
      <c r="A70" s="120"/>
      <c r="B70" s="119"/>
      <c r="C70" s="258"/>
      <c r="D70" s="267" t="s">
        <v>199</v>
      </c>
      <c r="E70" s="113">
        <v>50.977326035965596</v>
      </c>
      <c r="F70" s="115">
        <v>1956</v>
      </c>
      <c r="G70" s="114">
        <v>1925</v>
      </c>
      <c r="H70" s="114">
        <v>1840</v>
      </c>
      <c r="I70" s="114">
        <v>1789</v>
      </c>
      <c r="J70" s="140">
        <v>1723</v>
      </c>
      <c r="K70" s="114">
        <v>233</v>
      </c>
      <c r="L70" s="116">
        <v>13.522925130586186</v>
      </c>
    </row>
    <row r="71" spans="1:12" s="110" customFormat="1" ht="15" customHeight="1" x14ac:dyDescent="0.2">
      <c r="A71" s="120"/>
      <c r="B71" s="119"/>
      <c r="C71" s="258"/>
      <c r="D71" s="110" t="s">
        <v>203</v>
      </c>
      <c r="E71" s="113">
        <v>72.536093707436663</v>
      </c>
      <c r="F71" s="115">
        <v>13314</v>
      </c>
      <c r="G71" s="114">
        <v>13321</v>
      </c>
      <c r="H71" s="114">
        <v>13282</v>
      </c>
      <c r="I71" s="114">
        <v>13115</v>
      </c>
      <c r="J71" s="140">
        <v>13017</v>
      </c>
      <c r="K71" s="114">
        <v>297</v>
      </c>
      <c r="L71" s="116">
        <v>2.2816317123761234</v>
      </c>
    </row>
    <row r="72" spans="1:12" s="110" customFormat="1" ht="15" customHeight="1" x14ac:dyDescent="0.2">
      <c r="A72" s="120"/>
      <c r="B72" s="119"/>
      <c r="C72" s="258"/>
      <c r="D72" s="267" t="s">
        <v>198</v>
      </c>
      <c r="E72" s="113">
        <v>47.987081267838363</v>
      </c>
      <c r="F72" s="115">
        <v>6389</v>
      </c>
      <c r="G72" s="114">
        <v>6407</v>
      </c>
      <c r="H72" s="114">
        <v>6405</v>
      </c>
      <c r="I72" s="114">
        <v>6347</v>
      </c>
      <c r="J72" s="140">
        <v>6311</v>
      </c>
      <c r="K72" s="114">
        <v>78</v>
      </c>
      <c r="L72" s="116">
        <v>1.2359372524164158</v>
      </c>
    </row>
    <row r="73" spans="1:12" s="110" customFormat="1" ht="15" customHeight="1" x14ac:dyDescent="0.2">
      <c r="A73" s="120"/>
      <c r="B73" s="119"/>
      <c r="C73" s="258"/>
      <c r="D73" s="267" t="s">
        <v>199</v>
      </c>
      <c r="E73" s="113">
        <v>52.012918732161637</v>
      </c>
      <c r="F73" s="115">
        <v>6925</v>
      </c>
      <c r="G73" s="114">
        <v>6914</v>
      </c>
      <c r="H73" s="114">
        <v>6877</v>
      </c>
      <c r="I73" s="114">
        <v>6768</v>
      </c>
      <c r="J73" s="140">
        <v>6706</v>
      </c>
      <c r="K73" s="114">
        <v>219</v>
      </c>
      <c r="L73" s="116">
        <v>3.2657321801371904</v>
      </c>
    </row>
    <row r="74" spans="1:12" s="110" customFormat="1" ht="15" customHeight="1" x14ac:dyDescent="0.2">
      <c r="A74" s="120"/>
      <c r="B74" s="119"/>
      <c r="C74" s="258"/>
      <c r="D74" s="110" t="s">
        <v>204</v>
      </c>
      <c r="E74" s="113">
        <v>6.5595205666031058</v>
      </c>
      <c r="F74" s="115">
        <v>1204</v>
      </c>
      <c r="G74" s="114">
        <v>1192</v>
      </c>
      <c r="H74" s="114">
        <v>1183</v>
      </c>
      <c r="I74" s="114">
        <v>1158</v>
      </c>
      <c r="J74" s="140">
        <v>1136</v>
      </c>
      <c r="K74" s="114">
        <v>68</v>
      </c>
      <c r="L74" s="116">
        <v>5.9859154929577461</v>
      </c>
    </row>
    <row r="75" spans="1:12" s="110" customFormat="1" ht="15" customHeight="1" x14ac:dyDescent="0.2">
      <c r="A75" s="120"/>
      <c r="B75" s="119"/>
      <c r="C75" s="258"/>
      <c r="D75" s="267" t="s">
        <v>198</v>
      </c>
      <c r="E75" s="113">
        <v>54.817275747508305</v>
      </c>
      <c r="F75" s="115">
        <v>660</v>
      </c>
      <c r="G75" s="114">
        <v>661</v>
      </c>
      <c r="H75" s="114">
        <v>658</v>
      </c>
      <c r="I75" s="114">
        <v>651</v>
      </c>
      <c r="J75" s="140">
        <v>639</v>
      </c>
      <c r="K75" s="114">
        <v>21</v>
      </c>
      <c r="L75" s="116">
        <v>3.2863849765258215</v>
      </c>
    </row>
    <row r="76" spans="1:12" s="110" customFormat="1" ht="15" customHeight="1" x14ac:dyDescent="0.2">
      <c r="A76" s="120"/>
      <c r="B76" s="119"/>
      <c r="C76" s="258"/>
      <c r="D76" s="267" t="s">
        <v>199</v>
      </c>
      <c r="E76" s="113">
        <v>45.182724252491695</v>
      </c>
      <c r="F76" s="115">
        <v>544</v>
      </c>
      <c r="G76" s="114">
        <v>531</v>
      </c>
      <c r="H76" s="114">
        <v>525</v>
      </c>
      <c r="I76" s="114">
        <v>507</v>
      </c>
      <c r="J76" s="140">
        <v>497</v>
      </c>
      <c r="K76" s="114">
        <v>47</v>
      </c>
      <c r="L76" s="116">
        <v>9.4567404426559349</v>
      </c>
    </row>
    <row r="77" spans="1:12" s="110" customFormat="1" ht="15" customHeight="1" x14ac:dyDescent="0.2">
      <c r="A77" s="534"/>
      <c r="B77" s="119" t="s">
        <v>205</v>
      </c>
      <c r="C77" s="268"/>
      <c r="D77" s="182"/>
      <c r="E77" s="113">
        <v>8.0616817254609465</v>
      </c>
      <c r="F77" s="115">
        <v>14267</v>
      </c>
      <c r="G77" s="114">
        <v>14325</v>
      </c>
      <c r="H77" s="114">
        <v>15534</v>
      </c>
      <c r="I77" s="114">
        <v>15253</v>
      </c>
      <c r="J77" s="140">
        <v>14971</v>
      </c>
      <c r="K77" s="114">
        <v>-704</v>
      </c>
      <c r="L77" s="116">
        <v>-4.7024246877296108</v>
      </c>
    </row>
    <row r="78" spans="1:12" s="110" customFormat="1" ht="15" customHeight="1" x14ac:dyDescent="0.2">
      <c r="A78" s="120"/>
      <c r="B78" s="119"/>
      <c r="C78" s="268" t="s">
        <v>106</v>
      </c>
      <c r="D78" s="182"/>
      <c r="E78" s="113">
        <v>58.694890306301254</v>
      </c>
      <c r="F78" s="115">
        <v>8374</v>
      </c>
      <c r="G78" s="114">
        <v>8313</v>
      </c>
      <c r="H78" s="114">
        <v>9139</v>
      </c>
      <c r="I78" s="114">
        <v>8944</v>
      </c>
      <c r="J78" s="140">
        <v>8790</v>
      </c>
      <c r="K78" s="114">
        <v>-416</v>
      </c>
      <c r="L78" s="116">
        <v>-4.7326507394766777</v>
      </c>
    </row>
    <row r="79" spans="1:12" s="110" customFormat="1" ht="15" customHeight="1" x14ac:dyDescent="0.2">
      <c r="A79" s="123"/>
      <c r="B79" s="124"/>
      <c r="C79" s="260" t="s">
        <v>107</v>
      </c>
      <c r="D79" s="261"/>
      <c r="E79" s="125">
        <v>41.305109693698746</v>
      </c>
      <c r="F79" s="143">
        <v>5893</v>
      </c>
      <c r="G79" s="144">
        <v>6012</v>
      </c>
      <c r="H79" s="144">
        <v>6395</v>
      </c>
      <c r="I79" s="144">
        <v>6309</v>
      </c>
      <c r="J79" s="145">
        <v>6181</v>
      </c>
      <c r="K79" s="144">
        <v>-288</v>
      </c>
      <c r="L79" s="146">
        <v>-4.6594402200291212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176973</v>
      </c>
      <c r="E11" s="114">
        <v>177583</v>
      </c>
      <c r="F11" s="114">
        <v>180369</v>
      </c>
      <c r="G11" s="114">
        <v>176891</v>
      </c>
      <c r="H11" s="140">
        <v>176359</v>
      </c>
      <c r="I11" s="115">
        <v>614</v>
      </c>
      <c r="J11" s="116">
        <v>0.3481534823853617</v>
      </c>
    </row>
    <row r="12" spans="1:15" s="110" customFormat="1" ht="24.95" customHeight="1" x14ac:dyDescent="0.2">
      <c r="A12" s="193" t="s">
        <v>132</v>
      </c>
      <c r="B12" s="194" t="s">
        <v>133</v>
      </c>
      <c r="C12" s="113">
        <v>1.0430969695942318</v>
      </c>
      <c r="D12" s="115">
        <v>1846</v>
      </c>
      <c r="E12" s="114">
        <v>1609</v>
      </c>
      <c r="F12" s="114">
        <v>2159</v>
      </c>
      <c r="G12" s="114">
        <v>2023</v>
      </c>
      <c r="H12" s="140">
        <v>1851</v>
      </c>
      <c r="I12" s="115">
        <v>-5</v>
      </c>
      <c r="J12" s="116">
        <v>-0.2701242571582928</v>
      </c>
    </row>
    <row r="13" spans="1:15" s="110" customFormat="1" ht="24.95" customHeight="1" x14ac:dyDescent="0.2">
      <c r="A13" s="193" t="s">
        <v>134</v>
      </c>
      <c r="B13" s="199" t="s">
        <v>214</v>
      </c>
      <c r="C13" s="113">
        <v>1.7386833019726173</v>
      </c>
      <c r="D13" s="115">
        <v>3077</v>
      </c>
      <c r="E13" s="114">
        <v>3058</v>
      </c>
      <c r="F13" s="114">
        <v>3082</v>
      </c>
      <c r="G13" s="114">
        <v>2989</v>
      </c>
      <c r="H13" s="140">
        <v>2990</v>
      </c>
      <c r="I13" s="115">
        <v>87</v>
      </c>
      <c r="J13" s="116">
        <v>2.9096989966555182</v>
      </c>
    </row>
    <row r="14" spans="1:15" s="287" customFormat="1" ht="24" customHeight="1" x14ac:dyDescent="0.2">
      <c r="A14" s="193" t="s">
        <v>215</v>
      </c>
      <c r="B14" s="199" t="s">
        <v>137</v>
      </c>
      <c r="C14" s="113">
        <v>23.124996468387835</v>
      </c>
      <c r="D14" s="115">
        <v>40925</v>
      </c>
      <c r="E14" s="114">
        <v>41263</v>
      </c>
      <c r="F14" s="114">
        <v>41772</v>
      </c>
      <c r="G14" s="114">
        <v>41493</v>
      </c>
      <c r="H14" s="140">
        <v>41535</v>
      </c>
      <c r="I14" s="115">
        <v>-610</v>
      </c>
      <c r="J14" s="116">
        <v>-1.4686409052606235</v>
      </c>
      <c r="K14" s="110"/>
      <c r="L14" s="110"/>
      <c r="M14" s="110"/>
      <c r="N14" s="110"/>
      <c r="O14" s="110"/>
    </row>
    <row r="15" spans="1:15" s="110" customFormat="1" ht="24.75" customHeight="1" x14ac:dyDescent="0.2">
      <c r="A15" s="193" t="s">
        <v>216</v>
      </c>
      <c r="B15" s="199" t="s">
        <v>217</v>
      </c>
      <c r="C15" s="113">
        <v>7.801755069982427</v>
      </c>
      <c r="D15" s="115">
        <v>13807</v>
      </c>
      <c r="E15" s="114">
        <v>13893</v>
      </c>
      <c r="F15" s="114">
        <v>14083</v>
      </c>
      <c r="G15" s="114">
        <v>13913</v>
      </c>
      <c r="H15" s="140">
        <v>13923</v>
      </c>
      <c r="I15" s="115">
        <v>-116</v>
      </c>
      <c r="J15" s="116">
        <v>-0.83315377433024496</v>
      </c>
    </row>
    <row r="16" spans="1:15" s="287" customFormat="1" ht="24.95" customHeight="1" x14ac:dyDescent="0.2">
      <c r="A16" s="193" t="s">
        <v>218</v>
      </c>
      <c r="B16" s="199" t="s">
        <v>141</v>
      </c>
      <c r="C16" s="113">
        <v>10.224723545399581</v>
      </c>
      <c r="D16" s="115">
        <v>18095</v>
      </c>
      <c r="E16" s="114">
        <v>18095</v>
      </c>
      <c r="F16" s="114">
        <v>18248</v>
      </c>
      <c r="G16" s="114">
        <v>18167</v>
      </c>
      <c r="H16" s="140">
        <v>18365</v>
      </c>
      <c r="I16" s="115">
        <v>-270</v>
      </c>
      <c r="J16" s="116">
        <v>-1.4701878573373264</v>
      </c>
      <c r="K16" s="110"/>
      <c r="L16" s="110"/>
      <c r="M16" s="110"/>
      <c r="N16" s="110"/>
      <c r="O16" s="110"/>
    </row>
    <row r="17" spans="1:15" s="110" customFormat="1" ht="24.95" customHeight="1" x14ac:dyDescent="0.2">
      <c r="A17" s="193" t="s">
        <v>219</v>
      </c>
      <c r="B17" s="199" t="s">
        <v>220</v>
      </c>
      <c r="C17" s="113">
        <v>5.0985178530058262</v>
      </c>
      <c r="D17" s="115">
        <v>9023</v>
      </c>
      <c r="E17" s="114">
        <v>9275</v>
      </c>
      <c r="F17" s="114">
        <v>9441</v>
      </c>
      <c r="G17" s="114">
        <v>9413</v>
      </c>
      <c r="H17" s="140">
        <v>9247</v>
      </c>
      <c r="I17" s="115">
        <v>-224</v>
      </c>
      <c r="J17" s="116">
        <v>-2.4224072672218018</v>
      </c>
    </row>
    <row r="18" spans="1:15" s="287" customFormat="1" ht="24.95" customHeight="1" x14ac:dyDescent="0.2">
      <c r="A18" s="201" t="s">
        <v>144</v>
      </c>
      <c r="B18" s="202" t="s">
        <v>145</v>
      </c>
      <c r="C18" s="113">
        <v>7.5305272555700586</v>
      </c>
      <c r="D18" s="115">
        <v>13327</v>
      </c>
      <c r="E18" s="114">
        <v>13357</v>
      </c>
      <c r="F18" s="114">
        <v>13776</v>
      </c>
      <c r="G18" s="114">
        <v>13312</v>
      </c>
      <c r="H18" s="140">
        <v>13396</v>
      </c>
      <c r="I18" s="115">
        <v>-69</v>
      </c>
      <c r="J18" s="116">
        <v>-0.51507912809793965</v>
      </c>
      <c r="K18" s="110"/>
      <c r="L18" s="110"/>
      <c r="M18" s="110"/>
      <c r="N18" s="110"/>
      <c r="O18" s="110"/>
    </row>
    <row r="19" spans="1:15" s="110" customFormat="1" ht="24.95" customHeight="1" x14ac:dyDescent="0.2">
      <c r="A19" s="193" t="s">
        <v>146</v>
      </c>
      <c r="B19" s="199" t="s">
        <v>147</v>
      </c>
      <c r="C19" s="113">
        <v>14.2931407615851</v>
      </c>
      <c r="D19" s="115">
        <v>25295</v>
      </c>
      <c r="E19" s="114">
        <v>25313</v>
      </c>
      <c r="F19" s="114">
        <v>25428</v>
      </c>
      <c r="G19" s="114">
        <v>24949</v>
      </c>
      <c r="H19" s="140">
        <v>25057</v>
      </c>
      <c r="I19" s="115">
        <v>238</v>
      </c>
      <c r="J19" s="116">
        <v>0.94983437761902867</v>
      </c>
    </row>
    <row r="20" spans="1:15" s="287" customFormat="1" ht="24.95" customHeight="1" x14ac:dyDescent="0.2">
      <c r="A20" s="193" t="s">
        <v>148</v>
      </c>
      <c r="B20" s="199" t="s">
        <v>149</v>
      </c>
      <c r="C20" s="113">
        <v>3.8390036898283917</v>
      </c>
      <c r="D20" s="115">
        <v>6794</v>
      </c>
      <c r="E20" s="114">
        <v>6840</v>
      </c>
      <c r="F20" s="114">
        <v>7123</v>
      </c>
      <c r="G20" s="114">
        <v>6977</v>
      </c>
      <c r="H20" s="140">
        <v>7006</v>
      </c>
      <c r="I20" s="115">
        <v>-212</v>
      </c>
      <c r="J20" s="116">
        <v>-3.0259777333713958</v>
      </c>
      <c r="K20" s="110"/>
      <c r="L20" s="110"/>
      <c r="M20" s="110"/>
      <c r="N20" s="110"/>
      <c r="O20" s="110"/>
    </row>
    <row r="21" spans="1:15" s="110" customFormat="1" ht="24.95" customHeight="1" x14ac:dyDescent="0.2">
      <c r="A21" s="201" t="s">
        <v>150</v>
      </c>
      <c r="B21" s="202" t="s">
        <v>151</v>
      </c>
      <c r="C21" s="113">
        <v>4.1644770671232338</v>
      </c>
      <c r="D21" s="115">
        <v>7370</v>
      </c>
      <c r="E21" s="114">
        <v>7710</v>
      </c>
      <c r="F21" s="114">
        <v>8415</v>
      </c>
      <c r="G21" s="114">
        <v>8316</v>
      </c>
      <c r="H21" s="140">
        <v>7578</v>
      </c>
      <c r="I21" s="115">
        <v>-208</v>
      </c>
      <c r="J21" s="116">
        <v>-2.7447875428873054</v>
      </c>
    </row>
    <row r="22" spans="1:15" s="110" customFormat="1" ht="24.95" customHeight="1" x14ac:dyDescent="0.2">
      <c r="A22" s="201" t="s">
        <v>152</v>
      </c>
      <c r="B22" s="199" t="s">
        <v>153</v>
      </c>
      <c r="C22" s="113">
        <v>0.97415990009775499</v>
      </c>
      <c r="D22" s="115">
        <v>1724</v>
      </c>
      <c r="E22" s="114">
        <v>1765</v>
      </c>
      <c r="F22" s="114">
        <v>1767</v>
      </c>
      <c r="G22" s="114">
        <v>1728</v>
      </c>
      <c r="H22" s="140">
        <v>1755</v>
      </c>
      <c r="I22" s="115">
        <v>-31</v>
      </c>
      <c r="J22" s="116">
        <v>-1.7663817663817665</v>
      </c>
    </row>
    <row r="23" spans="1:15" s="110" customFormat="1" ht="24.95" customHeight="1" x14ac:dyDescent="0.2">
      <c r="A23" s="193" t="s">
        <v>154</v>
      </c>
      <c r="B23" s="199" t="s">
        <v>155</v>
      </c>
      <c r="C23" s="113">
        <v>2.116707068309855</v>
      </c>
      <c r="D23" s="115">
        <v>3746</v>
      </c>
      <c r="E23" s="114">
        <v>3801</v>
      </c>
      <c r="F23" s="114">
        <v>3827</v>
      </c>
      <c r="G23" s="114">
        <v>3746</v>
      </c>
      <c r="H23" s="140">
        <v>3807</v>
      </c>
      <c r="I23" s="115">
        <v>-61</v>
      </c>
      <c r="J23" s="116">
        <v>-1.6023115313895455</v>
      </c>
    </row>
    <row r="24" spans="1:15" s="110" customFormat="1" ht="24.95" customHeight="1" x14ac:dyDescent="0.2">
      <c r="A24" s="193" t="s">
        <v>156</v>
      </c>
      <c r="B24" s="199" t="s">
        <v>221</v>
      </c>
      <c r="C24" s="113">
        <v>3.9949596831155034</v>
      </c>
      <c r="D24" s="115">
        <v>7070</v>
      </c>
      <c r="E24" s="114">
        <v>6993</v>
      </c>
      <c r="F24" s="114">
        <v>7038</v>
      </c>
      <c r="G24" s="114">
        <v>6692</v>
      </c>
      <c r="H24" s="140">
        <v>6777</v>
      </c>
      <c r="I24" s="115">
        <v>293</v>
      </c>
      <c r="J24" s="116">
        <v>4.3234469529290243</v>
      </c>
    </row>
    <row r="25" spans="1:15" s="110" customFormat="1" ht="24.95" customHeight="1" x14ac:dyDescent="0.2">
      <c r="A25" s="193" t="s">
        <v>222</v>
      </c>
      <c r="B25" s="204" t="s">
        <v>159</v>
      </c>
      <c r="C25" s="113">
        <v>2.8196391539952423</v>
      </c>
      <c r="D25" s="115">
        <v>4990</v>
      </c>
      <c r="E25" s="114">
        <v>4855</v>
      </c>
      <c r="F25" s="114">
        <v>4971</v>
      </c>
      <c r="G25" s="114">
        <v>4936</v>
      </c>
      <c r="H25" s="140">
        <v>4749</v>
      </c>
      <c r="I25" s="115">
        <v>241</v>
      </c>
      <c r="J25" s="116">
        <v>5.0747525794904194</v>
      </c>
    </row>
    <row r="26" spans="1:15" s="110" customFormat="1" ht="24.95" customHeight="1" x14ac:dyDescent="0.2">
      <c r="A26" s="201">
        <v>782.78300000000002</v>
      </c>
      <c r="B26" s="203" t="s">
        <v>160</v>
      </c>
      <c r="C26" s="113">
        <v>1.0764353884490854</v>
      </c>
      <c r="D26" s="115">
        <v>1905</v>
      </c>
      <c r="E26" s="114">
        <v>1984</v>
      </c>
      <c r="F26" s="114">
        <v>2136</v>
      </c>
      <c r="G26" s="114">
        <v>2123</v>
      </c>
      <c r="H26" s="140">
        <v>2158</v>
      </c>
      <c r="I26" s="115">
        <v>-253</v>
      </c>
      <c r="J26" s="116">
        <v>-11.723818350324374</v>
      </c>
    </row>
    <row r="27" spans="1:15" s="110" customFormat="1" ht="24.95" customHeight="1" x14ac:dyDescent="0.2">
      <c r="A27" s="193" t="s">
        <v>161</v>
      </c>
      <c r="B27" s="199" t="s">
        <v>223</v>
      </c>
      <c r="C27" s="113">
        <v>7.0016330174659407</v>
      </c>
      <c r="D27" s="115">
        <v>12391</v>
      </c>
      <c r="E27" s="114">
        <v>12374</v>
      </c>
      <c r="F27" s="114">
        <v>12409</v>
      </c>
      <c r="G27" s="114">
        <v>12234</v>
      </c>
      <c r="H27" s="140">
        <v>12148</v>
      </c>
      <c r="I27" s="115">
        <v>243</v>
      </c>
      <c r="J27" s="116">
        <v>2.0003292723081989</v>
      </c>
    </row>
    <row r="28" spans="1:15" s="110" customFormat="1" ht="24.95" customHeight="1" x14ac:dyDescent="0.2">
      <c r="A28" s="193" t="s">
        <v>163</v>
      </c>
      <c r="B28" s="199" t="s">
        <v>164</v>
      </c>
      <c r="C28" s="113">
        <v>4.3164776547834984</v>
      </c>
      <c r="D28" s="115">
        <v>7639</v>
      </c>
      <c r="E28" s="114">
        <v>7783</v>
      </c>
      <c r="F28" s="114">
        <v>7722</v>
      </c>
      <c r="G28" s="114">
        <v>7614</v>
      </c>
      <c r="H28" s="140">
        <v>7632</v>
      </c>
      <c r="I28" s="115">
        <v>7</v>
      </c>
      <c r="J28" s="116">
        <v>9.1719077568134175E-2</v>
      </c>
    </row>
    <row r="29" spans="1:15" s="110" customFormat="1" ht="24.95" customHeight="1" x14ac:dyDescent="0.2">
      <c r="A29" s="193">
        <v>86</v>
      </c>
      <c r="B29" s="199" t="s">
        <v>165</v>
      </c>
      <c r="C29" s="113">
        <v>9.0607041752131678</v>
      </c>
      <c r="D29" s="115">
        <v>16035</v>
      </c>
      <c r="E29" s="114">
        <v>16187</v>
      </c>
      <c r="F29" s="114">
        <v>16070</v>
      </c>
      <c r="G29" s="114">
        <v>15774</v>
      </c>
      <c r="H29" s="140">
        <v>15676</v>
      </c>
      <c r="I29" s="115">
        <v>359</v>
      </c>
      <c r="J29" s="116">
        <v>2.2901250318958919</v>
      </c>
    </row>
    <row r="30" spans="1:15" s="110" customFormat="1" ht="24.95" customHeight="1" x14ac:dyDescent="0.2">
      <c r="A30" s="193">
        <v>87.88</v>
      </c>
      <c r="B30" s="204" t="s">
        <v>166</v>
      </c>
      <c r="C30" s="113">
        <v>9.1488532148971871</v>
      </c>
      <c r="D30" s="115">
        <v>16191</v>
      </c>
      <c r="E30" s="114">
        <v>16138</v>
      </c>
      <c r="F30" s="114">
        <v>16038</v>
      </c>
      <c r="G30" s="114">
        <v>15449</v>
      </c>
      <c r="H30" s="140">
        <v>15709</v>
      </c>
      <c r="I30" s="115">
        <v>482</v>
      </c>
      <c r="J30" s="116">
        <v>3.0683047934305177</v>
      </c>
    </row>
    <row r="31" spans="1:15" s="110" customFormat="1" ht="24.95" customHeight="1" x14ac:dyDescent="0.2">
      <c r="A31" s="193" t="s">
        <v>167</v>
      </c>
      <c r="B31" s="199" t="s">
        <v>168</v>
      </c>
      <c r="C31" s="113">
        <v>3.751984766037757</v>
      </c>
      <c r="D31" s="115">
        <v>6640</v>
      </c>
      <c r="E31" s="114">
        <v>6545</v>
      </c>
      <c r="F31" s="114">
        <v>6628</v>
      </c>
      <c r="G31" s="114">
        <v>6528</v>
      </c>
      <c r="H31" s="140">
        <v>6527</v>
      </c>
      <c r="I31" s="115">
        <v>113</v>
      </c>
      <c r="J31" s="116">
        <v>1.7312701087789184</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1.0430969695942318</v>
      </c>
      <c r="D34" s="115">
        <v>1846</v>
      </c>
      <c r="E34" s="114">
        <v>1609</v>
      </c>
      <c r="F34" s="114">
        <v>2159</v>
      </c>
      <c r="G34" s="114">
        <v>2023</v>
      </c>
      <c r="H34" s="140">
        <v>1851</v>
      </c>
      <c r="I34" s="115">
        <v>-5</v>
      </c>
      <c r="J34" s="116">
        <v>-0.2701242571582928</v>
      </c>
    </row>
    <row r="35" spans="1:10" s="110" customFormat="1" ht="24.95" customHeight="1" x14ac:dyDescent="0.2">
      <c r="A35" s="292" t="s">
        <v>171</v>
      </c>
      <c r="B35" s="293" t="s">
        <v>172</v>
      </c>
      <c r="C35" s="113">
        <v>32.394207025930513</v>
      </c>
      <c r="D35" s="115">
        <v>57329</v>
      </c>
      <c r="E35" s="114">
        <v>57678</v>
      </c>
      <c r="F35" s="114">
        <v>58630</v>
      </c>
      <c r="G35" s="114">
        <v>57794</v>
      </c>
      <c r="H35" s="140">
        <v>57921</v>
      </c>
      <c r="I35" s="115">
        <v>-592</v>
      </c>
      <c r="J35" s="116">
        <v>-1.0220818010738766</v>
      </c>
    </row>
    <row r="36" spans="1:10" s="110" customFormat="1" ht="24.95" customHeight="1" x14ac:dyDescent="0.2">
      <c r="A36" s="294" t="s">
        <v>173</v>
      </c>
      <c r="B36" s="295" t="s">
        <v>174</v>
      </c>
      <c r="C36" s="125">
        <v>66.558175540901715</v>
      </c>
      <c r="D36" s="143">
        <v>117790</v>
      </c>
      <c r="E36" s="144">
        <v>118288</v>
      </c>
      <c r="F36" s="144">
        <v>119572</v>
      </c>
      <c r="G36" s="144">
        <v>117066</v>
      </c>
      <c r="H36" s="145">
        <v>116579</v>
      </c>
      <c r="I36" s="143">
        <v>1211</v>
      </c>
      <c r="J36" s="146">
        <v>1.0387805693992915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2020-09-28T08:23:55Z</dcterms:created>
  <dcterms:modified xsi:type="dcterms:W3CDTF">2020-09-28T10:33:58Z</dcterms:modified>
</cp:coreProperties>
</file>