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H44" i="24"/>
  <c r="D44" i="24"/>
  <c r="C44" i="24"/>
  <c r="M44" i="24" s="1"/>
  <c r="B44" i="24"/>
  <c r="J44" i="24" s="1"/>
  <c r="M43" i="24"/>
  <c r="L43" i="24"/>
  <c r="K43" i="24"/>
  <c r="H43" i="24"/>
  <c r="G43" i="24"/>
  <c r="F43" i="24"/>
  <c r="E43" i="24"/>
  <c r="D43" i="24"/>
  <c r="C43" i="24"/>
  <c r="I43" i="24" s="1"/>
  <c r="B43" i="24"/>
  <c r="J43" i="24" s="1"/>
  <c r="K42" i="24"/>
  <c r="H42" i="24"/>
  <c r="D42" i="24"/>
  <c r="C42" i="24"/>
  <c r="M42" i="24" s="1"/>
  <c r="B42" i="24"/>
  <c r="J42" i="24" s="1"/>
  <c r="M41" i="24"/>
  <c r="L41" i="24"/>
  <c r="K41" i="24"/>
  <c r="H41" i="24"/>
  <c r="G41" i="24"/>
  <c r="F41" i="24"/>
  <c r="E41" i="24"/>
  <c r="D41" i="24"/>
  <c r="C41" i="24"/>
  <c r="I41" i="24" s="1"/>
  <c r="B41" i="24"/>
  <c r="J41" i="24" s="1"/>
  <c r="K40" i="24"/>
  <c r="H40" i="24"/>
  <c r="D40" i="24"/>
  <c r="C40" i="24"/>
  <c r="M40" i="24" s="1"/>
  <c r="B40" i="24"/>
  <c r="J40" i="24" s="1"/>
  <c r="M36" i="24"/>
  <c r="L36" i="24"/>
  <c r="K36" i="24"/>
  <c r="J36" i="24"/>
  <c r="I36" i="24"/>
  <c r="H36" i="24"/>
  <c r="G36" i="24"/>
  <c r="F36" i="24"/>
  <c r="E36" i="24"/>
  <c r="D36" i="24"/>
  <c r="L57" i="15"/>
  <c r="K57" i="15"/>
  <c r="C38" i="24"/>
  <c r="C37" i="24"/>
  <c r="C35" i="24"/>
  <c r="C34" i="24"/>
  <c r="C33" i="24"/>
  <c r="C32" i="24"/>
  <c r="C31" i="24"/>
  <c r="C30" i="24"/>
  <c r="C29" i="24"/>
  <c r="C28" i="24"/>
  <c r="I28" i="24" s="1"/>
  <c r="C27" i="24"/>
  <c r="C26" i="24"/>
  <c r="C25" i="24"/>
  <c r="C24" i="24"/>
  <c r="C23" i="24"/>
  <c r="C22" i="24"/>
  <c r="C21" i="24"/>
  <c r="C20" i="24"/>
  <c r="I20" i="24" s="1"/>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F15" i="24" l="1"/>
  <c r="D15" i="24"/>
  <c r="J15" i="24"/>
  <c r="H15" i="24"/>
  <c r="K15" i="24"/>
  <c r="F19" i="24"/>
  <c r="D19" i="24"/>
  <c r="J19" i="24"/>
  <c r="H19" i="24"/>
  <c r="K19" i="24"/>
  <c r="F23" i="24"/>
  <c r="D23" i="24"/>
  <c r="J23" i="24"/>
  <c r="H23" i="24"/>
  <c r="K23" i="24"/>
  <c r="D7" i="24"/>
  <c r="J7" i="24"/>
  <c r="H7" i="24"/>
  <c r="K7" i="24"/>
  <c r="F7" i="24"/>
  <c r="F27" i="24"/>
  <c r="D27" i="24"/>
  <c r="J27" i="24"/>
  <c r="H27" i="24"/>
  <c r="K27" i="24"/>
  <c r="F31" i="24"/>
  <c r="D31" i="24"/>
  <c r="J31" i="24"/>
  <c r="H31" i="24"/>
  <c r="K31" i="24"/>
  <c r="G15" i="24"/>
  <c r="L15" i="24"/>
  <c r="I15" i="24"/>
  <c r="M15" i="24"/>
  <c r="E15" i="24"/>
  <c r="G31" i="24"/>
  <c r="L31" i="24"/>
  <c r="I31" i="24"/>
  <c r="M31" i="24"/>
  <c r="E31" i="24"/>
  <c r="K24" i="24"/>
  <c r="J24" i="24"/>
  <c r="H24" i="24"/>
  <c r="F24" i="24"/>
  <c r="D24" i="24"/>
  <c r="D38" i="24"/>
  <c r="K38" i="24"/>
  <c r="J38" i="24"/>
  <c r="H38" i="24"/>
  <c r="F38" i="24"/>
  <c r="M22" i="24"/>
  <c r="E22" i="24"/>
  <c r="L22" i="24"/>
  <c r="I22" i="24"/>
  <c r="G22" i="24"/>
  <c r="G25" i="24"/>
  <c r="L25" i="24"/>
  <c r="I25" i="24"/>
  <c r="E25" i="24"/>
  <c r="M25" i="24"/>
  <c r="C45" i="24"/>
  <c r="C39" i="24"/>
  <c r="K18" i="24"/>
  <c r="J18" i="24"/>
  <c r="H18" i="24"/>
  <c r="F18" i="24"/>
  <c r="D18" i="24"/>
  <c r="F21" i="24"/>
  <c r="D21" i="24"/>
  <c r="J21" i="24"/>
  <c r="H21" i="24"/>
  <c r="K21" i="24"/>
  <c r="K34" i="24"/>
  <c r="J34" i="24"/>
  <c r="H34" i="24"/>
  <c r="F34" i="24"/>
  <c r="D34" i="24"/>
  <c r="G19" i="24"/>
  <c r="L19" i="24"/>
  <c r="I19" i="24"/>
  <c r="M19" i="24"/>
  <c r="E19" i="24"/>
  <c r="G35" i="24"/>
  <c r="L35" i="24"/>
  <c r="I35" i="24"/>
  <c r="M35" i="24"/>
  <c r="E35" i="24"/>
  <c r="K8" i="24"/>
  <c r="J8" i="24"/>
  <c r="H8" i="24"/>
  <c r="F8" i="24"/>
  <c r="D8" i="24"/>
  <c r="K22" i="24"/>
  <c r="J22" i="24"/>
  <c r="H22" i="24"/>
  <c r="F22" i="24"/>
  <c r="D22" i="24"/>
  <c r="F25" i="24"/>
  <c r="D25" i="24"/>
  <c r="J25" i="24"/>
  <c r="H25" i="24"/>
  <c r="K25" i="24"/>
  <c r="K28" i="24"/>
  <c r="J28" i="24"/>
  <c r="H28" i="24"/>
  <c r="F28" i="24"/>
  <c r="D28" i="24"/>
  <c r="B45" i="24"/>
  <c r="B39" i="24"/>
  <c r="M26" i="24"/>
  <c r="E26" i="24"/>
  <c r="L26" i="24"/>
  <c r="I26" i="24"/>
  <c r="G26" i="24"/>
  <c r="G29" i="24"/>
  <c r="L29" i="24"/>
  <c r="I29" i="24"/>
  <c r="M29" i="24"/>
  <c r="E29" i="24"/>
  <c r="F9" i="24"/>
  <c r="D9" i="24"/>
  <c r="J9" i="24"/>
  <c r="H9" i="24"/>
  <c r="K9" i="24"/>
  <c r="F35" i="24"/>
  <c r="D35" i="24"/>
  <c r="J35" i="24"/>
  <c r="H35" i="24"/>
  <c r="K35" i="24"/>
  <c r="G23" i="24"/>
  <c r="L23" i="24"/>
  <c r="I23" i="24"/>
  <c r="M23" i="24"/>
  <c r="E23" i="24"/>
  <c r="K16" i="24"/>
  <c r="J16" i="24"/>
  <c r="H16" i="24"/>
  <c r="F16" i="24"/>
  <c r="D16" i="24"/>
  <c r="F29" i="24"/>
  <c r="D29" i="24"/>
  <c r="J29" i="24"/>
  <c r="H29" i="24"/>
  <c r="K29" i="24"/>
  <c r="K32" i="24"/>
  <c r="J32" i="24"/>
  <c r="H32" i="24"/>
  <c r="F32" i="24"/>
  <c r="D32" i="24"/>
  <c r="G7" i="24"/>
  <c r="L7" i="24"/>
  <c r="I7" i="24"/>
  <c r="M7" i="24"/>
  <c r="E7" i="24"/>
  <c r="M8" i="24"/>
  <c r="E8" i="24"/>
  <c r="L8" i="24"/>
  <c r="G8" i="24"/>
  <c r="I8" i="24"/>
  <c r="G9" i="24"/>
  <c r="L9" i="24"/>
  <c r="I9" i="24"/>
  <c r="M9" i="24"/>
  <c r="E9" i="24"/>
  <c r="C14" i="24"/>
  <c r="C6" i="24"/>
  <c r="G17" i="24"/>
  <c r="L17" i="24"/>
  <c r="I17" i="24"/>
  <c r="E17" i="24"/>
  <c r="M17" i="24"/>
  <c r="M30" i="24"/>
  <c r="E30" i="24"/>
  <c r="L30" i="24"/>
  <c r="I30" i="24"/>
  <c r="G30" i="24"/>
  <c r="G33" i="24"/>
  <c r="L33" i="24"/>
  <c r="I33" i="24"/>
  <c r="E33" i="24"/>
  <c r="M33" i="24"/>
  <c r="K26" i="24"/>
  <c r="J26" i="24"/>
  <c r="H26" i="24"/>
  <c r="F26" i="24"/>
  <c r="D26" i="24"/>
  <c r="G27" i="24"/>
  <c r="L27" i="24"/>
  <c r="I27" i="24"/>
  <c r="M27" i="24"/>
  <c r="E27" i="24"/>
  <c r="B14" i="24"/>
  <c r="B6" i="24"/>
  <c r="F17" i="24"/>
  <c r="D17" i="24"/>
  <c r="J17" i="24"/>
  <c r="H17" i="24"/>
  <c r="K17" i="24"/>
  <c r="K20" i="24"/>
  <c r="J20" i="24"/>
  <c r="H20" i="24"/>
  <c r="F20" i="24"/>
  <c r="D20" i="24"/>
  <c r="K30" i="24"/>
  <c r="J30" i="24"/>
  <c r="H30" i="24"/>
  <c r="F30" i="24"/>
  <c r="D30" i="24"/>
  <c r="F33" i="24"/>
  <c r="D33" i="24"/>
  <c r="J33" i="24"/>
  <c r="H33" i="24"/>
  <c r="K33" i="24"/>
  <c r="H37" i="24"/>
  <c r="F37" i="24"/>
  <c r="D37" i="24"/>
  <c r="K37" i="24"/>
  <c r="J37" i="24"/>
  <c r="M18" i="24"/>
  <c r="E18" i="24"/>
  <c r="L18" i="24"/>
  <c r="I18" i="24"/>
  <c r="G18" i="24"/>
  <c r="G21" i="24"/>
  <c r="L21" i="24"/>
  <c r="I21" i="24"/>
  <c r="M21" i="24"/>
  <c r="E21" i="24"/>
  <c r="M34" i="24"/>
  <c r="E34" i="24"/>
  <c r="L34" i="24"/>
  <c r="I34" i="24"/>
  <c r="G34" i="24"/>
  <c r="M38" i="24"/>
  <c r="E38" i="24"/>
  <c r="L38" i="24"/>
  <c r="I38" i="24"/>
  <c r="G38" i="24"/>
  <c r="M16" i="24"/>
  <c r="E16" i="24"/>
  <c r="L16" i="24"/>
  <c r="M24" i="24"/>
  <c r="E24" i="24"/>
  <c r="L24" i="24"/>
  <c r="M32" i="24"/>
  <c r="E32" i="24"/>
  <c r="L32" i="24"/>
  <c r="G16" i="24"/>
  <c r="G24" i="24"/>
  <c r="G32"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I16" i="24"/>
  <c r="I24" i="24"/>
  <c r="I32" i="24"/>
  <c r="M20" i="24"/>
  <c r="E20" i="24"/>
  <c r="L20" i="24"/>
  <c r="M28" i="24"/>
  <c r="E28" i="24"/>
  <c r="L28" i="24"/>
  <c r="I37" i="24"/>
  <c r="G37" i="24"/>
  <c r="M37" i="24"/>
  <c r="E37" i="24"/>
  <c r="L37" i="24"/>
  <c r="G20" i="24"/>
  <c r="G28"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J77" i="24" s="1"/>
  <c r="I75" i="24"/>
  <c r="F40" i="24"/>
  <c r="F42" i="24"/>
  <c r="F44" i="24"/>
  <c r="G40" i="24"/>
  <c r="G42" i="24"/>
  <c r="G44" i="24"/>
  <c r="I40" i="24"/>
  <c r="I42" i="24"/>
  <c r="I44" i="24"/>
  <c r="L40" i="24"/>
  <c r="L42" i="24"/>
  <c r="L44" i="24"/>
  <c r="E40" i="24"/>
  <c r="E42" i="24"/>
  <c r="E44" i="24"/>
  <c r="K14" i="24" l="1"/>
  <c r="J14" i="24"/>
  <c r="H14" i="24"/>
  <c r="F14" i="24"/>
  <c r="D14" i="24"/>
  <c r="J79" i="24"/>
  <c r="K77" i="24"/>
  <c r="M6" i="24"/>
  <c r="E6" i="24"/>
  <c r="L6" i="24"/>
  <c r="I6" i="24"/>
  <c r="G6" i="24"/>
  <c r="I39" i="24"/>
  <c r="G39" i="24"/>
  <c r="M39" i="24"/>
  <c r="E39" i="24"/>
  <c r="L39" i="24"/>
  <c r="I77" i="24"/>
  <c r="J78" i="24" s="1"/>
  <c r="M14" i="24"/>
  <c r="E14" i="24"/>
  <c r="L14" i="24"/>
  <c r="I14" i="24"/>
  <c r="G14" i="24"/>
  <c r="H39" i="24"/>
  <c r="F39" i="24"/>
  <c r="D39" i="24"/>
  <c r="K39" i="24"/>
  <c r="J39" i="24"/>
  <c r="I45" i="24"/>
  <c r="G45" i="24"/>
  <c r="M45" i="24"/>
  <c r="E45" i="24"/>
  <c r="L45" i="24"/>
  <c r="H45" i="24"/>
  <c r="F45" i="24"/>
  <c r="D45" i="24"/>
  <c r="K45" i="24"/>
  <c r="J45" i="24"/>
  <c r="K6" i="24"/>
  <c r="H6" i="24"/>
  <c r="F6" i="24"/>
  <c r="D6" i="24"/>
  <c r="J6" i="24"/>
  <c r="K79" i="24" l="1"/>
  <c r="K78" i="24"/>
  <c r="I78" i="24"/>
  <c r="I79" i="24"/>
  <c r="I83" i="24" l="1"/>
  <c r="I82" i="24"/>
  <c r="I81" i="24"/>
</calcChain>
</file>

<file path=xl/sharedStrings.xml><?xml version="1.0" encoding="utf-8"?>
<sst xmlns="http://schemas.openxmlformats.org/spreadsheetml/2006/main" count="1661" uniqueCount="521">
  <si>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</si>
  <si>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</si>
  <si>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</si>
  <si>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</si>
  <si>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</si>
  <si>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</si>
  <si>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</si>
  <si>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</si>
  <si>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</si>
  <si>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</si>
  <si>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</si>
  <si>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</si>
  <si>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</si>
  <si>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Aalen (611)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</si>
  <si>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</si>
  <si>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</si>
  <si>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</si>
  <si>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</si>
  <si>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</si>
  <si>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</si>
  <si>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</si>
  <si>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</si>
  <si>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</si>
  <si>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</si>
  <si>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</si>
  <si>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</si>
  <si>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</si>
  <si>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</si>
  <si>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</si>
  <si>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</si>
  <si>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</si>
  <si>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</si>
  <si>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</si>
  <si>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</si>
  <si>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</si>
  <si>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</si>
  <si>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</si>
  <si>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</si>
  <si>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</si>
  <si>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</si>
  <si>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</si>
  <si>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</si>
  <si>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</si>
  <si>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</si>
  <si>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</si>
  <si>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</si>
  <si>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</si>
  <si>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</si>
  <si>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</si>
  <si>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</si>
  <si>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</si>
  <si>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</si>
  <si>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</si>
  <si>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</si>
  <si>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</si>
  <si>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</si>
  <si>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</si>
  <si>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</si>
  <si>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</si>
  <si>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</si>
  <si>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</si>
  <si>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</si>
  <si>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</si>
  <si>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</si>
  <si>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</si>
  <si>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</si>
  <si>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</si>
  <si>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</si>
  <si>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</si>
  <si>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</si>
  <si>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</si>
  <si>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</si>
  <si>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</si>
  <si>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</si>
  <si>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</si>
  <si>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</si>
  <si>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</si>
  <si>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</si>
  <si>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</si>
  <si>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</si>
  <si>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</si>
  <si>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</si>
  <si>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</si>
  <si>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</si>
  <si>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</si>
  <si>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</si>
  <si>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</si>
  <si>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</si>
  <si>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</si>
  <si>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</si>
  <si>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</si>
  <si>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</si>
  <si>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Aalen (611);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</si>
  <si>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</si>
  <si>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</si>
  <si>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</si>
  <si>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</si>
  <si>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</si>
  <si>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</si>
  <si>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</si>
  <si>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</si>
  <si>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</si>
  <si>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</si>
  <si>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</si>
  <si>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</si>
  <si>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</si>
  <si>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</si>
  <si>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</si>
  <si>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</si>
  <si>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</si>
  <si>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</si>
  <si>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</si>
  <si>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</si>
  <si>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</si>
  <si>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</si>
  <si>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</si>
  <si>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</si>
  <si>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</si>
  <si>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</si>
  <si>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</si>
  <si>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</si>
  <si>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</si>
  <si>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</si>
  <si>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</si>
  <si>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</si>
  <si>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</si>
  <si>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</si>
  <si>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</si>
  <si>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</si>
  <si>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Baden-Württemberg</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</si>
  <si>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</si>
  <si>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</si>
  <si>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</si>
  <si>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</si>
  <si>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</si>
  <si>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</si>
  <si>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</si>
  <si>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</si>
  <si>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</si>
  <si>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</si>
  <si>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</si>
  <si>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</si>
  <si>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</si>
  <si>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</si>
  <si>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</si>
  <si>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</si>
  <si>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</si>
  <si>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</si>
  <si>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</si>
  <si>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</si>
  <si>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</si>
  <si>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</si>
  <si>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</si>
  <si>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</si>
  <si>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</si>
  <si>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</si>
  <si>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</si>
  <si>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</si>
  <si>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</si>
  <si>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</si>
  <si>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</si>
  <si>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</si>
  <si>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</si>
  <si>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</si>
  <si>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</si>
  <si>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</si>
  <si>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</si>
  <si>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</si>
  <si>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</si>
  <si>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</si>
  <si>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</si>
  <si>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</si>
  <si>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</si>
  <si>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</si>
  <si>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</si>
  <si>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</si>
  <si>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</si>
  <si>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</si>
  <si>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</si>
  <si>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</si>
  <si>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</si>
  <si>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</si>
  <si>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</si>
  <si>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Aalen (611)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</si>
  <si>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</si>
  <si>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</si>
  <si>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</si>
  <si>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</si>
  <si>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</si>
  <si>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</si>
  <si>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</si>
  <si>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</si>
  <si>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</si>
  <si>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</si>
  <si>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</si>
  <si>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</si>
  <si>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</si>
  <si>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</si>
  <si>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</si>
  <si>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</si>
  <si>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</si>
  <si>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</si>
  <si>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</si>
  <si>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</si>
  <si>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</si>
  <si>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</si>
  <si>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</si>
  <si>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</si>
  <si>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</si>
  <si>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</si>
  <si>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</si>
  <si>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</si>
  <si>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</si>
  <si>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</si>
  <si>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</si>
  <si>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</si>
  <si>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</si>
  <si>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</si>
  <si>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</si>
  <si>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</si>
  <si>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</si>
  <si>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</si>
  <si>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</si>
  <si>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</si>
  <si>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</si>
  <si>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</si>
  <si>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</si>
  <si>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</si>
  <si>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</si>
  <si>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</si>
  <si>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</si>
  <si>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</si>
  <si>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</si>
  <si>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</si>
  <si>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</si>
  <si>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</si>
  <si>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</si>
  <si>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</si>
  <si>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</si>
  <si>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</si>
  <si>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</si>
  <si>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</si>
  <si>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</si>
  <si>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</si>
  <si>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</si>
  <si>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</si>
  <si>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</si>
  <si>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</si>
  <si>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</si>
  <si>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</si>
  <si>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</si>
  <si>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</si>
  <si>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</si>
  <si>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</si>
  <si>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</si>
  <si>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</si>
  <si>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</si>
  <si>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</si>
  <si>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</si>
  <si>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</si>
  <si>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</si>
  <si>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</si>
  <si>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</si>
  <si>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</si>
  <si>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</si>
  <si>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</si>
  <si>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</si>
  <si>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</si>
  <si>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</si>
  <si>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</si>
  <si>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</si>
  <si>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</si>
  <si>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</si>
  <si>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</si>
  <si>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</si>
  <si>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</si>
  <si>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</si>
  <si>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</si>
  <si>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</si>
  <si>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</si>
  <si>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</si>
  <si>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</si>
  <si>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</si>
  <si>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</si>
  <si>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</si>
  <si>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</si>
  <si>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</si>
  <si>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</si>
  <si>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</si>
  <si>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</si>
  <si>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</si>
  <si>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</si>
  <si>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</si>
  <si>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</si>
  <si>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</si>
  <si>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</si>
  <si>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</si>
  <si>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</si>
  <si>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</si>
  <si>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</si>
  <si>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</si>
  <si>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</si>
  <si>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</si>
  <si>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</si>
  <si>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</si>
  <si>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</si>
  <si>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</si>
  <si>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</si>
  <si>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</si>
  <si>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</si>
  <si>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</si>
  <si>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</si>
  <si>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</si>
  <si>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</si>
  <si>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</si>
  <si>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</si>
  <si>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</si>
  <si>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</si>
  <si>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</si>
  <si>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</si>
  <si>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</si>
  <si>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</si>
  <si>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</si>
  <si>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</si>
  <si>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</si>
  <si>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</si>
  <si>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</si>
  <si>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Aalen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</si>
  <si>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</si>
  <si>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</si>
  <si>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</si>
  <si>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</si>
  <si>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</si>
  <si>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</si>
  <si>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</si>
  <si>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</si>
  <si>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</si>
  <si>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</si>
  <si>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</si>
  <si>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</si>
  <si>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</si>
  <si>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</si>
  <si>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</si>
  <si>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</si>
  <si>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</si>
  <si>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</si>
  <si>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</si>
  <si>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</si>
  <si>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</si>
  <si>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</si>
  <si>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</si>
  <si>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</si>
  <si>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</si>
  <si>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</si>
  <si>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</si>
  <si>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</si>
  <si>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</si>
  <si>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</si>
  <si>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</si>
  <si>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</si>
  <si>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</si>
  <si>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</si>
  <si>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</si>
  <si>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</si>
  <si>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</si>
  <si>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</si>
  <si>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</si>
  <si>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</si>
  <si>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</si>
  <si>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</si>
  <si>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</si>
  <si>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</si>
  <si>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</si>
  <si>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</si>
  <si>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Aalen (611);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</si>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</sst>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{F9EA4D04-3934-4FE6-97C8-64884211AB84}</c15:txfldGUID>
                      <c15:f>Daten_Diagramme!$D$6</c15:f>
                      <c15:dlblFieldTableCache>
                        <c:ptCount val="1"/>
                        <c:pt idx="0">
                          <c:v>0.1</c:v>
                        </c:pt>
                      </c15:dlblFieldTableCache>
                    </c15:dlblFTEntry>
                  </c15:dlblFieldTable>
                  <c15:showDataLabelsRange val="0"/>
                </c:ext>
                <c:ext xmlns:c16="http://schemas.microsoft.com/office/drawing/2014/chart" uri="{C3380CC4-5D6E-409C-BE32-E72D297353CC}">
                  <c16:uniqueId val="{00000000-872C-4D86-ACC2-8B52DDD36BF9}"/>
                </c:ext>
              </c:extLst>
            </c:dLbl>
            <c:dLbl>
              <c:idx val="1"/>
              <c:tx>
                <c:strRef>
                  <c:f>Daten_Diagramme!$D$7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{F68F3E21-3F60-4FEE-A234-5D278EE66689}</c15:txfldGUID>
                      <c15:f>Daten_Diagramme!$D$7</c15:f>
                      <c15:dlblFieldTableCache>
                        <c:ptCount val="1"/>
                        <c:pt idx="0">
                          <c:v>0.8</c:v>
                        </c:pt>
                      </c15:dlblFieldTableCache>
                    </c15:dlblFTEntry>
                  </c15:dlblFieldTable>
                  <c15:showDataLabelsRange val="0"/>
                </c:ext>
                <c:ext xmlns:c16="http://schemas.microsoft.com/office/drawing/2014/chart" uri="{C3380CC4-5D6E-409C-BE32-E72D297353CC}">
                  <c16:uniqueId val="{00000001-872C-4D86-ACC2-8B52DDD36BF9}"/>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{B5AE2652-2FBC-4F49-B6A1-AACB0667666B}</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872C-4D86-ACC2-8B52DDD36BF9}"/>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{0C7BBA4B-9BEC-45DC-8DC1-9B3607474739}</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872C-4D86-ACC2-8B52DDD36BF9}"/>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0.13658054961329602</c:v>
                </c:pt>
                <c:pt idx="1">
                  <c:v>0.77822269034374059</c:v>
                </c:pt>
                <c:pt idx="2">
                  <c:v>1.1186464311118853</c:v>
                </c:pt>
                <c:pt idx="3">
                  <c:v>1.0875687030768</c:v>
                </c:pt>
              </c:numCache>
            </c:numRef>
          </c:val>
          <c:extLst>
            <c:ext xmlns:c16="http://schemas.microsoft.com/office/drawing/2014/chart" uri="{C3380CC4-5D6E-409C-BE32-E72D297353CC}">
              <c16:uniqueId val="{00000004-872C-4D86-ACC2-8B52DDD36BF9}"/>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{96A0668D-B0E1-4778-94EC-B0094CDCF9DD}</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872C-4D86-ACC2-8B52DDD36BF9}"/>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{568D10EF-514C-47D3-B0D5-D1E6413A0DA6}</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872C-4D86-ACC2-8B52DDD36BF9}"/>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{B5DE8D8C-7D25-4BBA-A4EF-3992642D34BC}</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872C-4D86-ACC2-8B52DDD36BF9}"/>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{A60685E5-3CFC-4F29-ACBF-41EF560E8C36}</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872C-4D86-ACC2-8B52DDD36BF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872C-4D86-ACC2-8B52DDD36BF9}"/>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72C-4D86-ACC2-8B52DDD36BF9}"/>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{E52A0D2C-32F2-4184-8F5F-8C76BC5764BE}</c15:txfldGUID>
                      <c15:f>Daten_Diagramme!$E$6</c15:f>
                      <c15:dlblFieldTableCache>
                        <c:ptCount val="1"/>
                        <c:pt idx="0">
                          <c:v>-2.2</c:v>
                        </c:pt>
                      </c15:dlblFieldTableCache>
                    </c15:dlblFTEntry>
                  </c15:dlblFieldTable>
                  <c15:showDataLabelsRange val="0"/>
                </c:ext>
                <c:ext xmlns:c16="http://schemas.microsoft.com/office/drawing/2014/chart" uri="{C3380CC4-5D6E-409C-BE32-E72D297353CC}">
                  <c16:uniqueId val="{00000000-C1E1-4DEC-8DD9-038FB8A7F74E}"/>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{FE7E7FD0-6EB9-4991-9877-D6814A41AD36}</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C1E1-4DEC-8DD9-038FB8A7F74E}"/>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{59794D04-71A3-4059-8A86-89470E79BD68}</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C1E1-4DEC-8DD9-038FB8A7F74E}"/>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{994534D0-EDFC-450F-BE4F-C4A892EE7637}</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C1E1-4DEC-8DD9-038FB8A7F74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-2.2419817237054289</c:v>
                </c:pt>
                <c:pt idx="1">
                  <c:v>-2.6975865719528453</c:v>
                </c:pt>
                <c:pt idx="2">
                  <c:v>-2.7637010795899166</c:v>
                </c:pt>
                <c:pt idx="3">
                  <c:v>-2.8655893304673015</c:v>
                </c:pt>
              </c:numCache>
            </c:numRef>
          </c:val>
          <c:extLst>
            <c:ext xmlns:c16="http://schemas.microsoft.com/office/drawing/2014/chart" uri="{C3380CC4-5D6E-409C-BE32-E72D297353CC}">
              <c16:uniqueId val="{00000004-C1E1-4DEC-8DD9-038FB8A7F74E}"/>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{9CDE3DDA-0575-4643-A4BB-D11C203CEBCA}</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C1E1-4DEC-8DD9-038FB8A7F74E}"/>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{F60FFECE-1EBF-4906-A2E2-6128136F1C6E}</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C1E1-4DEC-8DD9-038FB8A7F74E}"/>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{B006AD4B-0E59-4CA4-A941-A7CCD09DC76D}</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C1E1-4DEC-8DD9-038FB8A7F74E}"/>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{B52AB8EB-F1E1-4746-A0F5-26876D2F6A07}</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C1E1-4DEC-8DD9-038FB8A7F74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C1E1-4DEC-8DD9-038FB8A7F74E}"/>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C1E1-4DEC-8DD9-038FB8A7F74E}"/>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{A07DE039-E6E1-42DD-9990-8E823D74AE41}</c15:txfldGUID>
                      <c15:f>Daten_Diagramme!$D$14</c15:f>
                      <c15:dlblFieldTableCache>
                        <c:ptCount val="1"/>
                        <c:pt idx="0">
                          <c:v>0.1</c:v>
                        </c:pt>
                      </c15:dlblFieldTableCache>
                    </c15:dlblFTEntry>
                  </c15:dlblFieldTable>
                  <c15:showDataLabelsRange val="0"/>
                </c:ext>
                <c:ext xmlns:c16="http://schemas.microsoft.com/office/drawing/2014/chart" uri="{C3380CC4-5D6E-409C-BE32-E72D297353CC}">
                  <c16:uniqueId val="{00000000-0735-4B1A-B372-AA1BA9BB994F}"/>
                </c:ext>
              </c:extLst>
            </c:dLbl>
            <c:dLbl>
              <c:idx val="1"/>
              <c:tx>
                <c:strRef>
                  <c:f>Daten_Diagramme!$D$15</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{A7A91342-338B-4D28-927F-3AA5D127CDF4}</c15:txfldGUID>
                      <c15:f>Daten_Diagramme!$D$15</c15:f>
                      <c15:dlblFieldTableCache>
                        <c:ptCount val="1"/>
                        <c:pt idx="0">
                          <c:v>-0.7</c:v>
                        </c:pt>
                      </c15:dlblFieldTableCache>
                    </c15:dlblFTEntry>
                  </c15:dlblFieldTable>
                  <c15:showDataLabelsRange val="0"/>
                </c:ext>
                <c:ext xmlns:c16="http://schemas.microsoft.com/office/drawing/2014/chart" uri="{C3380CC4-5D6E-409C-BE32-E72D297353CC}">
                  <c16:uniqueId val="{00000001-0735-4B1A-B372-AA1BA9BB994F}"/>
                </c:ext>
              </c:extLst>
            </c:dLbl>
            <c:dLbl>
              <c:idx val="2"/>
              <c:tx>
                <c:strRef>
                  <c:f>Daten_Diagramme!$D$16</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{DA897F34-6262-46C7-A074-AEAF265BEC1C}</c15:txfldGUID>
                      <c15:f>Daten_Diagramme!$D$16</c15:f>
                      <c15:dlblFieldTableCache>
                        <c:ptCount val="1"/>
                        <c:pt idx="0">
                          <c:v>3.8</c:v>
                        </c:pt>
                      </c15:dlblFieldTableCache>
                    </c15:dlblFTEntry>
                  </c15:dlblFieldTable>
                  <c15:showDataLabelsRange val="0"/>
                </c:ext>
                <c:ext xmlns:c16="http://schemas.microsoft.com/office/drawing/2014/chart" uri="{C3380CC4-5D6E-409C-BE32-E72D297353CC}">
                  <c16:uniqueId val="{00000002-0735-4B1A-B372-AA1BA9BB994F}"/>
                </c:ext>
              </c:extLst>
            </c:dLbl>
            <c:dLbl>
              <c:idx val="3"/>
              <c:tx>
                <c:strRef>
                  <c:f>Daten_Diagramme!$D$17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{48CAB6EE-D77E-4F24-B8AA-D7022C96B8D1}</c15:txfldGUID>
                      <c15:f>Daten_Diagramme!$D$17</c15:f>
                      <c15:dlblFieldTableCache>
                        <c:ptCount val="1"/>
                        <c:pt idx="0">
                          <c:v>-1.3</c:v>
                        </c:pt>
                      </c15:dlblFieldTableCache>
                    </c15:dlblFTEntry>
                  </c15:dlblFieldTable>
                  <c15:showDataLabelsRange val="0"/>
                </c:ext>
                <c:ext xmlns:c16="http://schemas.microsoft.com/office/drawing/2014/chart" uri="{C3380CC4-5D6E-409C-BE32-E72D297353CC}">
                  <c16:uniqueId val="{00000003-0735-4B1A-B372-AA1BA9BB994F}"/>
                </c:ext>
              </c:extLst>
            </c:dLbl>
            <c:dLbl>
              <c:idx val="4"/>
              <c:tx>
                <c:strRef>
                  <c:f>Daten_Diagramme!$D$18</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{A877E032-FB4A-493A-A70C-9ECFD990AC80}</c15:txfldGUID>
                      <c15:f>Daten_Diagramme!$D$18</c15:f>
                      <c15:dlblFieldTableCache>
                        <c:ptCount val="1"/>
                        <c:pt idx="0">
                          <c:v>-0.4</c:v>
                        </c:pt>
                      </c15:dlblFieldTableCache>
                    </c15:dlblFTEntry>
                  </c15:dlblFieldTable>
                  <c15:showDataLabelsRange val="0"/>
                </c:ext>
                <c:ext xmlns:c16="http://schemas.microsoft.com/office/drawing/2014/chart" uri="{C3380CC4-5D6E-409C-BE32-E72D297353CC}">
                  <c16:uniqueId val="{00000004-0735-4B1A-B372-AA1BA9BB994F}"/>
                </c:ext>
              </c:extLst>
            </c:dLbl>
            <c:dLbl>
              <c:idx val="5"/>
              <c:tx>
                <c:strRef>
                  <c:f>Daten_Diagramme!$D$19</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{9033E5CD-BEBB-4C99-9CD2-A5E0E54ABD30}</c15:txfldGUID>
                      <c15:f>Daten_Diagramme!$D$19</c15:f>
                      <c15:dlblFieldTableCache>
                        <c:ptCount val="1"/>
                        <c:pt idx="0">
                          <c:v>-1.6</c:v>
                        </c:pt>
                      </c15:dlblFieldTableCache>
                    </c15:dlblFTEntry>
                  </c15:dlblFieldTable>
                  <c15:showDataLabelsRange val="0"/>
                </c:ext>
                <c:ext xmlns:c16="http://schemas.microsoft.com/office/drawing/2014/chart" uri="{C3380CC4-5D6E-409C-BE32-E72D297353CC}">
                  <c16:uniqueId val="{00000005-0735-4B1A-B372-AA1BA9BB994F}"/>
                </c:ext>
              </c:extLst>
            </c:dLbl>
            <c:dLbl>
              <c:idx val="6"/>
              <c:tx>
                <c:strRef>
                  <c:f>Daten_Diagramme!$D$20</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{8A2B6701-526D-4499-8E15-784E0D385847}</c15:txfldGUID>
                      <c15:f>Daten_Diagramme!$D$20</c15:f>
                      <c15:dlblFieldTableCache>
                        <c:ptCount val="1"/>
                        <c:pt idx="0">
                          <c:v>0.5</c:v>
                        </c:pt>
                      </c15:dlblFieldTableCache>
                    </c15:dlblFTEntry>
                  </c15:dlblFieldTable>
                  <c15:showDataLabelsRange val="0"/>
                </c:ext>
                <c:ext xmlns:c16="http://schemas.microsoft.com/office/drawing/2014/chart" uri="{C3380CC4-5D6E-409C-BE32-E72D297353CC}">
                  <c16:uniqueId val="{00000006-0735-4B1A-B372-AA1BA9BB994F}"/>
                </c:ext>
              </c:extLst>
            </c:dLbl>
            <c:dLbl>
              <c:idx val="7"/>
              <c:tx>
                <c:strRef>
                  <c:f>Daten_Diagramme!$D$21</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{422E0CE5-07DA-4044-82D2-4AF76818147A}</c15:txfldGUID>
                      <c15:f>Daten_Diagramme!$D$21</c15:f>
                      <c15:dlblFieldTableCache>
                        <c:ptCount val="1"/>
                        <c:pt idx="0">
                          <c:v>2.9</c:v>
                        </c:pt>
                      </c15:dlblFieldTableCache>
                    </c15:dlblFTEntry>
                  </c15:dlblFieldTable>
                  <c15:showDataLabelsRange val="0"/>
                </c:ext>
                <c:ext xmlns:c16="http://schemas.microsoft.com/office/drawing/2014/chart" uri="{C3380CC4-5D6E-409C-BE32-E72D297353CC}">
                  <c16:uniqueId val="{00000007-0735-4B1A-B372-AA1BA9BB994F}"/>
                </c:ext>
              </c:extLst>
            </c:dLbl>
            <c:dLbl>
              <c:idx val="8"/>
              <c:tx>
                <c:strRef>
                  <c:f>Daten_Diagramme!$D$22</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{01E1B764-FA1C-4889-AF65-4954ADBC67A7}</c15:txfldGUID>
                      <c15:f>Daten_Diagramme!$D$22</c15:f>
                      <c15:dlblFieldTableCache>
                        <c:ptCount val="1"/>
                        <c:pt idx="0">
                          <c:v>2.2</c:v>
                        </c:pt>
                      </c15:dlblFieldTableCache>
                    </c15:dlblFTEntry>
                  </c15:dlblFieldTable>
                  <c15:showDataLabelsRange val="0"/>
                </c:ext>
                <c:ext xmlns:c16="http://schemas.microsoft.com/office/drawing/2014/chart" uri="{C3380CC4-5D6E-409C-BE32-E72D297353CC}">
                  <c16:uniqueId val="{00000008-0735-4B1A-B372-AA1BA9BB994F}"/>
                </c:ext>
              </c:extLst>
            </c:dLbl>
            <c:dLbl>
              <c:idx val="9"/>
              <c:tx>
                <c:strRef>
                  <c:f>Daten_Diagramme!$D$23</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{E1045590-3FD2-4E15-BBE8-909A403ACB61}</c15:txfldGUID>
                      <c15:f>Daten_Diagramme!$D$23</c15:f>
                      <c15:dlblFieldTableCache>
                        <c:ptCount val="1"/>
                        <c:pt idx="0">
                          <c:v>2.0</c:v>
                        </c:pt>
                      </c15:dlblFieldTableCache>
                    </c15:dlblFTEntry>
                  </c15:dlblFieldTable>
                  <c15:showDataLabelsRange val="0"/>
                </c:ext>
                <c:ext xmlns:c16="http://schemas.microsoft.com/office/drawing/2014/chart" uri="{C3380CC4-5D6E-409C-BE32-E72D297353CC}">
                  <c16:uniqueId val="{00000009-0735-4B1A-B372-AA1BA9BB994F}"/>
                </c:ext>
              </c:extLst>
            </c:dLbl>
            <c:dLbl>
              <c:idx val="10"/>
              <c:tx>
                <c:strRef>
                  <c:f>Daten_Diagramme!$D$24</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{1BF96863-CEB7-40AE-914F-07C7357692AA}</c15:txfldGUID>
                      <c15:f>Daten_Diagramme!$D$24</c15:f>
                      <c15:dlblFieldTableCache>
                        <c:ptCount val="1"/>
                        <c:pt idx="0">
                          <c:v>1.8</c:v>
                        </c:pt>
                      </c15:dlblFieldTableCache>
                    </c15:dlblFTEntry>
                  </c15:dlblFieldTable>
                  <c15:showDataLabelsRange val="0"/>
                </c:ext>
                <c:ext xmlns:c16="http://schemas.microsoft.com/office/drawing/2014/chart" uri="{C3380CC4-5D6E-409C-BE32-E72D297353CC}">
                  <c16:uniqueId val="{0000000A-0735-4B1A-B372-AA1BA9BB994F}"/>
                </c:ext>
              </c:extLst>
            </c:dLbl>
            <c:dLbl>
              <c:idx val="11"/>
              <c:tx>
                <c:strRef>
                  <c:f>Daten_Diagramme!$D$25</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{B3D45737-7B9F-4480-9D34-BB9DF8589CCE}</c15:txfldGUID>
                      <c15:f>Daten_Diagramme!$D$25</c15:f>
                      <c15:dlblFieldTableCache>
                        <c:ptCount val="1"/>
                        <c:pt idx="0">
                          <c:v>3.0</c:v>
                        </c:pt>
                      </c15:dlblFieldTableCache>
                    </c15:dlblFTEntry>
                  </c15:dlblFieldTable>
                  <c15:showDataLabelsRange val="0"/>
                </c:ext>
                <c:ext xmlns:c16="http://schemas.microsoft.com/office/drawing/2014/chart" uri="{C3380CC4-5D6E-409C-BE32-E72D297353CC}">
                  <c16:uniqueId val="{0000000B-0735-4B1A-B372-AA1BA9BB994F}"/>
                </c:ext>
              </c:extLst>
            </c:dLbl>
            <c:dLbl>
              <c:idx val="12"/>
              <c:tx>
                <c:strRef>
                  <c:f>Daten_Diagramme!$D$26</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{521F0736-D021-47F6-B232-CDC906845A38}</c15:txfldGUID>
                      <c15:f>Daten_Diagramme!$D$26</c15:f>
                      <c15:dlblFieldTableCache>
                        <c:ptCount val="1"/>
                        <c:pt idx="0">
                          <c:v>-1.9</c:v>
                        </c:pt>
                      </c15:dlblFieldTableCache>
                    </c15:dlblFTEntry>
                  </c15:dlblFieldTable>
                  <c15:showDataLabelsRange val="0"/>
                </c:ext>
                <c:ext xmlns:c16="http://schemas.microsoft.com/office/drawing/2014/chart" uri="{C3380CC4-5D6E-409C-BE32-E72D297353CC}">
                  <c16:uniqueId val="{0000000C-0735-4B1A-B372-AA1BA9BB994F}"/>
                </c:ext>
              </c:extLst>
            </c:dLbl>
            <c:dLbl>
              <c:idx val="13"/>
              <c:tx>
                <c:strRef>
                  <c:f>Daten_Diagramme!$D$27</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{2E549C73-A0AB-4576-BCD5-067450730789}</c15:txfldGUID>
                      <c15:f>Daten_Diagramme!$D$27</c15:f>
                      <c15:dlblFieldTableCache>
                        <c:ptCount val="1"/>
                        <c:pt idx="0">
                          <c:v>-1.7</c:v>
                        </c:pt>
                      </c15:dlblFieldTableCache>
                    </c15:dlblFTEntry>
                  </c15:dlblFieldTable>
                  <c15:showDataLabelsRange val="0"/>
                </c:ext>
                <c:ext xmlns:c16="http://schemas.microsoft.com/office/drawing/2014/chart" uri="{C3380CC4-5D6E-409C-BE32-E72D297353CC}">
                  <c16:uniqueId val="{0000000D-0735-4B1A-B372-AA1BA9BB994F}"/>
                </c:ext>
              </c:extLst>
            </c:dLbl>
            <c:dLbl>
              <c:idx val="14"/>
              <c:tx>
                <c:strRef>
                  <c:f>Daten_Diagramme!$D$28</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{7FB76E16-856A-4716-9BF7-B706095B6A63}</c15:txfldGUID>
                      <c15:f>Daten_Diagramme!$D$28</c15:f>
                      <c15:dlblFieldTableCache>
                        <c:ptCount val="1"/>
                        <c:pt idx="0">
                          <c:v>4.9</c:v>
                        </c:pt>
                      </c15:dlblFieldTableCache>
                    </c15:dlblFTEntry>
                  </c15:dlblFieldTable>
                  <c15:showDataLabelsRange val="0"/>
                </c:ext>
                <c:ext xmlns:c16="http://schemas.microsoft.com/office/drawing/2014/chart" uri="{C3380CC4-5D6E-409C-BE32-E72D297353CC}">
                  <c16:uniqueId val="{0000000E-0735-4B1A-B372-AA1BA9BB994F}"/>
                </c:ext>
              </c:extLst>
            </c:dLbl>
            <c:dLbl>
              <c:idx val="15"/>
              <c:tx>
                <c:strRef>
                  <c:f>Daten_Diagramme!$D$29</c:f>
                  <c:strCache>
                    <c:ptCount val="1"/>
                    <c:pt idx="0">
                      <c:v>-14.4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{2A68A646-F385-4748-9C97-2A5FB1040F68}</c15:txfldGUID>
                      <c15:f>Daten_Diagramme!$D$29</c15:f>
                      <c15:dlblFieldTableCache>
                        <c:ptCount val="1"/>
                        <c:pt idx="0">
                          <c:v>-14.4</c:v>
                        </c:pt>
                      </c15:dlblFieldTableCache>
                    </c15:dlblFTEntry>
                  </c15:dlblFieldTable>
                  <c15:showDataLabelsRange val="0"/>
                </c:ext>
                <c:ext xmlns:c16="http://schemas.microsoft.com/office/drawing/2014/chart" uri="{C3380CC4-5D6E-409C-BE32-E72D297353CC}">
                  <c16:uniqueId val="{0000000F-0735-4B1A-B372-AA1BA9BB994F}"/>
                </c:ext>
              </c:extLst>
            </c:dLbl>
            <c:dLbl>
              <c:idx val="16"/>
              <c:tx>
                <c:strRef>
                  <c:f>Daten_Diagramme!$D$30</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{C8037037-7D5D-460B-838E-C3328AC55EFF}</c15:txfldGUID>
                      <c15:f>Daten_Diagramme!$D$30</c15:f>
                      <c15:dlblFieldTableCache>
                        <c:ptCount val="1"/>
                        <c:pt idx="0">
                          <c:v>0.6</c:v>
                        </c:pt>
                      </c15:dlblFieldTableCache>
                    </c15:dlblFTEntry>
                  </c15:dlblFieldTable>
                  <c15:showDataLabelsRange val="0"/>
                </c:ext>
                <c:ext xmlns:c16="http://schemas.microsoft.com/office/drawing/2014/chart" uri="{C3380CC4-5D6E-409C-BE32-E72D297353CC}">
                  <c16:uniqueId val="{00000010-0735-4B1A-B372-AA1BA9BB994F}"/>
                </c:ext>
              </c:extLst>
            </c:dLbl>
            <c:dLbl>
              <c:idx val="17"/>
              <c:tx>
                <c:strRef>
                  <c:f>Daten_Diagramme!$D$31</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{DE2182F2-173D-4DFA-974D-42EA3666488D}</c15:txfldGUID>
                      <c15:f>Daten_Diagramme!$D$31</c15:f>
                      <c15:dlblFieldTableCache>
                        <c:ptCount val="1"/>
                        <c:pt idx="0">
                          <c:v>2.2</c:v>
                        </c:pt>
                      </c15:dlblFieldTableCache>
                    </c15:dlblFTEntry>
                  </c15:dlblFieldTable>
                  <c15:showDataLabelsRange val="0"/>
                </c:ext>
                <c:ext xmlns:c16="http://schemas.microsoft.com/office/drawing/2014/chart" uri="{C3380CC4-5D6E-409C-BE32-E72D297353CC}">
                  <c16:uniqueId val="{00000011-0735-4B1A-B372-AA1BA9BB994F}"/>
                </c:ext>
              </c:extLst>
            </c:dLbl>
            <c:dLbl>
              <c:idx val="18"/>
              <c:tx>
                <c:strRef>
                  <c:f>Daten_Diagramme!$D$32</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{6FB54236-B387-47A6-B6F9-AEFF84FFCE13}</c15:txfldGUID>
                      <c15:f>Daten_Diagramme!$D$32</c15:f>
                      <c15:dlblFieldTableCache>
                        <c:ptCount val="1"/>
                        <c:pt idx="0">
                          <c:v>2.2</c:v>
                        </c:pt>
                      </c15:dlblFieldTableCache>
                    </c15:dlblFTEntry>
                  </c15:dlblFieldTable>
                  <c15:showDataLabelsRange val="0"/>
                </c:ext>
                <c:ext xmlns:c16="http://schemas.microsoft.com/office/drawing/2014/chart" uri="{C3380CC4-5D6E-409C-BE32-E72D297353CC}">
                  <c16:uniqueId val="{00000012-0735-4B1A-B372-AA1BA9BB994F}"/>
                </c:ext>
              </c:extLst>
            </c:dLbl>
            <c:dLbl>
              <c:idx val="19"/>
              <c:tx>
                <c:strRef>
                  <c:f>Daten_Diagramme!$D$33</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{6317B581-9304-487A-B10B-54F8DFB66E10}</c15:txfldGUID>
                      <c15:f>Daten_Diagramme!$D$33</c15:f>
                      <c15:dlblFieldTableCache>
                        <c:ptCount val="1"/>
                        <c:pt idx="0">
                          <c:v>0.0</c:v>
                        </c:pt>
                      </c15:dlblFieldTableCache>
                    </c15:dlblFTEntry>
                  </c15:dlblFieldTable>
                  <c15:showDataLabelsRange val="0"/>
                </c:ext>
                <c:ext xmlns:c16="http://schemas.microsoft.com/office/drawing/2014/chart" uri="{C3380CC4-5D6E-409C-BE32-E72D297353CC}">
                  <c16:uniqueId val="{00000013-0735-4B1A-B372-AA1BA9BB994F}"/>
                </c:ext>
              </c:extLst>
            </c:dLbl>
            <c:dLbl>
              <c:idx val="20"/>
              <c:tx>
                <c:strRef>
                  <c:f>Daten_Diagramme!$D$34</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{A770162F-956E-414A-A98D-DE2CCE5A4FF0}</c15:txfldGUID>
                      <c15:f>Daten_Diagramme!$D$34</c15:f>
                      <c15:dlblFieldTableCache>
                        <c:ptCount val="1"/>
                        <c:pt idx="0">
                          <c:v>1.7</c:v>
                        </c:pt>
                      </c15:dlblFieldTableCache>
                    </c15:dlblFTEntry>
                  </c15:dlblFieldTable>
                  <c15:showDataLabelsRange val="0"/>
                </c:ext>
                <c:ext xmlns:c16="http://schemas.microsoft.com/office/drawing/2014/chart" uri="{C3380CC4-5D6E-409C-BE32-E72D297353CC}">
                  <c16:uniqueId val="{00000014-0735-4B1A-B372-AA1BA9BB994F}"/>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{DC9A0FBC-BB6D-428A-AFE4-C73955F77499}</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0735-4B1A-B372-AA1BA9BB994F}"/>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{D84F21E7-6CF8-40B1-B5EA-55822474414F}</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0735-4B1A-B372-AA1BA9BB994F}"/>
                </c:ext>
              </c:extLst>
            </c:dLbl>
            <c:dLbl>
              <c:idx val="23"/>
              <c:tx>
                <c:strRef>
                  <c:f>Daten_Diagramme!$D$37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{22E18998-225B-44C4-A1D0-E9D256CD156F}</c15:txfldGUID>
                      <c15:f>Daten_Diagramme!$D$37</c15:f>
                      <c15:dlblFieldTableCache>
                        <c:ptCount val="1"/>
                        <c:pt idx="0">
                          <c:v>-0.7</c:v>
                        </c:pt>
                      </c15:dlblFieldTableCache>
                    </c15:dlblFTEntry>
                  </c15:dlblFieldTable>
                  <c15:showDataLabelsRange val="0"/>
                </c:ext>
                <c:ext xmlns:c16="http://schemas.microsoft.com/office/drawing/2014/chart" uri="{C3380CC4-5D6E-409C-BE32-E72D297353CC}">
                  <c16:uniqueId val="{00000017-0735-4B1A-B372-AA1BA9BB994F}"/>
                </c:ext>
              </c:extLst>
            </c:dLbl>
            <c:dLbl>
              <c:idx val="24"/>
              <c:layout>
                <c:manualLayout>
                  <c:x val="4.7769028871392123E-3"/>
                  <c:y val="-4.6876052205785108E-5"/>
                </c:manualLayout>
              </c:layout>
              <c:tx>
                <c:strRef>
                  <c:f>Daten_Diagramme!$D$38</c:f>
                  <c:strCache>
                    <c:ptCount val="1"/>
                    <c:pt idx="0">
                      <c:v>-0.7</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{1559B7B1-56C5-440D-9FE8-BD91B52F3489}</c15:txfldGUID>
                      <c15:f>Daten_Diagramme!$D$38</c15:f>
                      <c15:dlblFieldTableCache>
                        <c:ptCount val="1"/>
                        <c:pt idx="0">
                          <c:v>-0.7</c:v>
                        </c:pt>
                      </c15:dlblFieldTableCache>
                    </c15:dlblFTEntry>
                  </c15:dlblFieldTable>
                  <c15:showDataLabelsRange val="0"/>
                </c:ext>
                <c:ext xmlns:c16="http://schemas.microsoft.com/office/drawing/2014/chart" uri="{C3380CC4-5D6E-409C-BE32-E72D297353CC}">
                  <c16:uniqueId val="{00000018-0735-4B1A-B372-AA1BA9BB994F}"/>
                </c:ext>
              </c:extLst>
            </c:dLbl>
            <c:dLbl>
              <c:idx val="25"/>
              <c:tx>
                <c:strRef>
                  <c:f>Daten_Diagramme!$D$39</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{60890358-6A38-4C8E-BAE4-DA4A0FA28D34}</c15:txfldGUID>
                      <c15:f>Daten_Diagramme!$D$39</c15:f>
                      <c15:dlblFieldTableCache>
                        <c:ptCount val="1"/>
                        <c:pt idx="0">
                          <c:v>0.8</c:v>
                        </c:pt>
                      </c15:dlblFieldTableCache>
                    </c15:dlblFTEntry>
                  </c15:dlblFieldTable>
                  <c15:showDataLabelsRange val="0"/>
                </c:ext>
                <c:ext xmlns:c16="http://schemas.microsoft.com/office/drawing/2014/chart" uri="{C3380CC4-5D6E-409C-BE32-E72D297353CC}">
                  <c16:uniqueId val="{00000019-0735-4B1A-B372-AA1BA9BB994F}"/>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{5A8ED66B-8C63-4577-AEDB-A1241540C226}</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0735-4B1A-B372-AA1BA9BB994F}"/>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{C7693360-F01A-40DC-A8E8-F14E7ACCE1B7}</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0735-4B1A-B372-AA1BA9BB994F}"/>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{B689A73F-A4AA-4352-8A53-6AE510E8F99F}</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0735-4B1A-B372-AA1BA9BB994F}"/>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{7215F868-6992-483A-BD2C-028CCFF82C97}</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0735-4B1A-B372-AA1BA9BB994F}"/>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{90A2DBCD-A499-4212-863A-804D5B69A4B8}</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0735-4B1A-B372-AA1BA9BB994F}"/>
                </c:ext>
              </c:extLst>
            </c:dLbl>
            <c:dLbl>
              <c:idx val="31"/>
              <c:tx>
                <c:strRef>
                  <c:f>Daten_Diagramme!$D$45</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{E7D0EEA1-71FB-4AC5-8F60-9830F1BFA23E}</c15:txfldGUID>
                      <c15:f>Daten_Diagramme!$D$45</c15:f>
                      <c15:dlblFieldTableCache>
                        <c:ptCount val="1"/>
                        <c:pt idx="0">
                          <c:v>0.8</c:v>
                        </c:pt>
                      </c15:dlblFieldTableCache>
                    </c15:dlblFTEntry>
                  </c15:dlblFieldTable>
                  <c15:showDataLabelsRange val="0"/>
                </c:ext>
                <c:ext xmlns:c16="http://schemas.microsoft.com/office/drawing/2014/chart" uri="{C3380CC4-5D6E-409C-BE32-E72D297353CC}">
                  <c16:uniqueId val="{0000001F-0735-4B1A-B372-AA1BA9BB994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0.13658054961329602</c:v>
                </c:pt>
                <c:pt idx="1">
                  <c:v>-0.69930069930069927</c:v>
                </c:pt>
                <c:pt idx="2">
                  <c:v>3.7925021795989537</c:v>
                </c:pt>
                <c:pt idx="3">
                  <c:v>-1.2668607273174533</c:v>
                </c:pt>
                <c:pt idx="4">
                  <c:v>-0.37204058624577224</c:v>
                </c:pt>
                <c:pt idx="5">
                  <c:v>-1.6022538716814159</c:v>
                </c:pt>
                <c:pt idx="6">
                  <c:v>0.51186598417868778</c:v>
                </c:pt>
                <c:pt idx="7">
                  <c:v>2.855413177277772</c:v>
                </c:pt>
                <c:pt idx="8">
                  <c:v>2.1913875598086126</c:v>
                </c:pt>
                <c:pt idx="9">
                  <c:v>2.032258064516129</c:v>
                </c:pt>
                <c:pt idx="10">
                  <c:v>1.8354055654233274</c:v>
                </c:pt>
                <c:pt idx="11">
                  <c:v>2.9740871613663131</c:v>
                </c:pt>
                <c:pt idx="12">
                  <c:v>-1.9134530468060054</c:v>
                </c:pt>
                <c:pt idx="13">
                  <c:v>-1.7002589798446122</c:v>
                </c:pt>
                <c:pt idx="14">
                  <c:v>4.8877146631439894</c:v>
                </c:pt>
                <c:pt idx="15">
                  <c:v>-14.372163388804841</c:v>
                </c:pt>
                <c:pt idx="16">
                  <c:v>0.60413680114683599</c:v>
                </c:pt>
                <c:pt idx="17">
                  <c:v>2.1784232365145226</c:v>
                </c:pt>
                <c:pt idx="18">
                  <c:v>2.2192028985507246</c:v>
                </c:pt>
                <c:pt idx="19">
                  <c:v>8.9855332914008448E-3</c:v>
                </c:pt>
                <c:pt idx="20">
                  <c:v>1.7379679144385027</c:v>
                </c:pt>
                <c:pt idx="21">
                  <c:v>0</c:v>
                </c:pt>
                <c:pt idx="23">
                  <c:v>-0.69930069930069927</c:v>
                </c:pt>
                <c:pt idx="24">
                  <c:v>-0.6523928880976364</c:v>
                </c:pt>
                <c:pt idx="25">
                  <c:v>0.84290391311126123</c:v>
                </c:pt>
              </c:numCache>
            </c:numRef>
          </c:val>
          <c:extLst>
            <c:ext xmlns:c16="http://schemas.microsoft.com/office/drawing/2014/chart" uri="{C3380CC4-5D6E-409C-BE32-E72D297353CC}">
              <c16:uniqueId val="{00000020-0735-4B1A-B372-AA1BA9BB994F}"/>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{E62F0298-A649-4A7F-83B1-7199A5E84E37}</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0735-4B1A-B372-AA1BA9BB994F}"/>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{857DA8CB-18F7-40D2-8328-EDC2AC5244A0}</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0735-4B1A-B372-AA1BA9BB994F}"/>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{19792A08-969B-4410-BF9C-411463146922}</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0735-4B1A-B372-AA1BA9BB994F}"/>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{D64107BA-61EA-4884-BDC0-5B533A6FCEB2}</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0735-4B1A-B372-AA1BA9BB994F}"/>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{94E97F72-8AF1-4DC9-A144-B83F47AE95E7}</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0735-4B1A-B372-AA1BA9BB994F}"/>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{2F1E2CCF-CC4C-435C-870F-E9D4B97A523D}</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0735-4B1A-B372-AA1BA9BB994F}"/>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{9105782D-B737-424D-97AE-AB69A42904B5}</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0735-4B1A-B372-AA1BA9BB994F}"/>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{FA7E0F6D-6CA2-4899-AC2A-CC9C21DAB62A}</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0735-4B1A-B372-AA1BA9BB994F}"/>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{6D5540A6-5A39-4D07-B3FA-C6F69AF47263}</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0735-4B1A-B372-AA1BA9BB994F}"/>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{74E8E398-D5E9-4FE4-B8BD-97028E3E7924}</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0735-4B1A-B372-AA1BA9BB994F}"/>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{0202B4B5-B5F5-42B1-A036-03D4950C43E9}</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0735-4B1A-B372-AA1BA9BB994F}"/>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{B844E22F-78BA-41BB-8EB4-BC873DFA28C9}</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0735-4B1A-B372-AA1BA9BB994F}"/>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{516A6890-A777-4B8D-826B-3FD71F91936C}</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0735-4B1A-B372-AA1BA9BB994F}"/>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{EB32597B-BB0A-4DA5-88ED-C6B392224404}</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0735-4B1A-B372-AA1BA9BB994F}"/>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{E74440C3-AE18-43CC-8FC0-BD665FEDAB5C}</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0735-4B1A-B372-AA1BA9BB994F}"/>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{21370B2D-42A6-4E40-9D51-902D28029128}</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0735-4B1A-B372-AA1BA9BB994F}"/>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{C1E3AB57-D578-477D-BEC5-F09AEBEA699A}</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0735-4B1A-B372-AA1BA9BB994F}"/>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{A057CB7E-055B-49EF-A104-884EB4ADD807}</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0735-4B1A-B372-AA1BA9BB994F}"/>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{3294BADB-6B6F-42B0-8A1F-C58B0EEF1777}</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0735-4B1A-B372-AA1BA9BB994F}"/>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{1FEA0946-725B-4FD8-93B8-038C99E2928F}</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0735-4B1A-B372-AA1BA9BB994F}"/>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{B326293D-A52C-410A-B438-1715EF8D4A35}</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0735-4B1A-B372-AA1BA9BB994F}"/>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{681026F6-844B-4CE8-852C-8B39C46B979B}</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0735-4B1A-B372-AA1BA9BB994F}"/>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{8B20EBDC-AC67-4C56-9372-ADEABF0D4E1F}</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0735-4B1A-B372-AA1BA9BB994F}"/>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{D2366746-606C-495B-95B2-8F819BF694F0}</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0735-4B1A-B372-AA1BA9BB994F}"/>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{879DBDDE-6E4A-4CB8-936B-720A0722B387}</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0735-4B1A-B372-AA1BA9BB994F}"/>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{0C9F48D5-3ADB-4B1B-9F71-4F70D0AD522D}</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0735-4B1A-B372-AA1BA9BB994F}"/>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{21EF4A7E-030C-4E83-A794-2A1F3212B2BC}</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0735-4B1A-B372-AA1BA9BB994F}"/>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{DFB5357D-CEB6-437E-99AC-A3E5E6B0424A}</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0735-4B1A-B372-AA1BA9BB994F}"/>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{60E805C2-1BBE-4D40-ACA6-98473106ED82}</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0735-4B1A-B372-AA1BA9BB994F}"/>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{3516EE15-C94A-4B47-A239-ADD66A0DA58E}</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0735-4B1A-B372-AA1BA9BB994F}"/>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{709643E4-B744-4ABD-8624-0BC9B907D340}</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0735-4B1A-B372-AA1BA9BB994F}"/>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{8EAC2016-C3BA-4640-8CC6-24430749D28C}</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0735-4B1A-B372-AA1BA9BB994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0735-4B1A-B372-AA1BA9BB994F}"/>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0735-4B1A-B372-AA1BA9BB994F}"/>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{1D54718D-3442-439E-9DBA-46C76CD0FB6B}</c15:txfldGUID>
                      <c15:f>Daten_Diagramme!$E$14</c15:f>
                      <c15:dlblFieldTableCache>
                        <c:ptCount val="1"/>
                        <c:pt idx="0">
                          <c:v>-2.2</c:v>
                        </c:pt>
                      </c15:dlblFieldTableCache>
                    </c15:dlblFTEntry>
                  </c15:dlblFieldTable>
                  <c15:showDataLabelsRange val="0"/>
                </c:ext>
                <c:ext xmlns:c16="http://schemas.microsoft.com/office/drawing/2014/chart" uri="{C3380CC4-5D6E-409C-BE32-E72D297353CC}">
                  <c16:uniqueId val="{00000000-8E13-4DBE-8C6D-C91829AA43B5}"/>
                </c:ext>
              </c:extLst>
            </c:dLbl>
            <c:dLbl>
              <c:idx val="1"/>
              <c:tx>
                <c:strRef>
                  <c:f>Daten_Diagramme!$E$15</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{6A9E6B92-0B75-4071-8A2D-9955C28D090D}</c15:txfldGUID>
                      <c15:f>Daten_Diagramme!$E$15</c15:f>
                      <c15:dlblFieldTableCache>
                        <c:ptCount val="1"/>
                        <c:pt idx="0">
                          <c:v>9.3</c:v>
                        </c:pt>
                      </c15:dlblFieldTableCache>
                    </c15:dlblFTEntry>
                  </c15:dlblFieldTable>
                  <c15:showDataLabelsRange val="0"/>
                </c:ext>
                <c:ext xmlns:c16="http://schemas.microsoft.com/office/drawing/2014/chart" uri="{C3380CC4-5D6E-409C-BE32-E72D297353CC}">
                  <c16:uniqueId val="{00000001-8E13-4DBE-8C6D-C91829AA43B5}"/>
                </c:ext>
              </c:extLst>
            </c:dLbl>
            <c:dLbl>
              <c:idx val="2"/>
              <c:tx>
                <c:strRef>
                  <c:f>Daten_Diagramme!$E$16</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{D9705479-E8A9-488E-A35C-ED3E8FDA8FC8}</c15:txfldGUID>
                      <c15:f>Daten_Diagramme!$E$16</c15:f>
                      <c15:dlblFieldTableCache>
                        <c:ptCount val="1"/>
                        <c:pt idx="0">
                          <c:v>-5.8</c:v>
                        </c:pt>
                      </c15:dlblFieldTableCache>
                    </c15:dlblFTEntry>
                  </c15:dlblFieldTable>
                  <c15:showDataLabelsRange val="0"/>
                </c:ext>
                <c:ext xmlns:c16="http://schemas.microsoft.com/office/drawing/2014/chart" uri="{C3380CC4-5D6E-409C-BE32-E72D297353CC}">
                  <c16:uniqueId val="{00000002-8E13-4DBE-8C6D-C91829AA43B5}"/>
                </c:ext>
              </c:extLst>
            </c:dLbl>
            <c:dLbl>
              <c:idx val="3"/>
              <c:tx>
                <c:strRef>
                  <c:f>Daten_Diagramme!$E$17</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{805131C3-50D0-42E8-BFC8-483FB92AA0C9}</c15:txfldGUID>
                      <c15:f>Daten_Diagramme!$E$17</c15:f>
                      <c15:dlblFieldTableCache>
                        <c:ptCount val="1"/>
                        <c:pt idx="0">
                          <c:v>-5.8</c:v>
                        </c:pt>
                      </c15:dlblFieldTableCache>
                    </c15:dlblFTEntry>
                  </c15:dlblFieldTable>
                  <c15:showDataLabelsRange val="0"/>
                </c:ext>
                <c:ext xmlns:c16="http://schemas.microsoft.com/office/drawing/2014/chart" uri="{C3380CC4-5D6E-409C-BE32-E72D297353CC}">
                  <c16:uniqueId val="{00000003-8E13-4DBE-8C6D-C91829AA43B5}"/>
                </c:ext>
              </c:extLst>
            </c:dLbl>
            <c:dLbl>
              <c:idx val="4"/>
              <c:tx>
                <c:strRef>
                  <c:f>Daten_Diagramme!$E$18</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{A95E8F95-7299-4BF3-B9A5-87A9BA633BB5}</c15:txfldGUID>
                      <c15:f>Daten_Diagramme!$E$18</c15:f>
                      <c15:dlblFieldTableCache>
                        <c:ptCount val="1"/>
                        <c:pt idx="0">
                          <c:v>-5.4</c:v>
                        </c:pt>
                      </c15:dlblFieldTableCache>
                    </c15:dlblFTEntry>
                  </c15:dlblFieldTable>
                  <c15:showDataLabelsRange val="0"/>
                </c:ext>
                <c:ext xmlns:c16="http://schemas.microsoft.com/office/drawing/2014/chart" uri="{C3380CC4-5D6E-409C-BE32-E72D297353CC}">
                  <c16:uniqueId val="{00000004-8E13-4DBE-8C6D-C91829AA43B5}"/>
                </c:ext>
              </c:extLst>
            </c:dLbl>
            <c:dLbl>
              <c:idx val="5"/>
              <c:tx>
                <c:strRef>
                  <c:f>Daten_Diagramme!$E$19</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{B9BC47C7-AEE0-4945-A272-685BDC42B289}</c15:txfldGUID>
                      <c15:f>Daten_Diagramme!$E$19</c15:f>
                      <c15:dlblFieldTableCache>
                        <c:ptCount val="1"/>
                        <c:pt idx="0">
                          <c:v>-6.1</c:v>
                        </c:pt>
                      </c15:dlblFieldTableCache>
                    </c15:dlblFTEntry>
                  </c15:dlblFieldTable>
                  <c15:showDataLabelsRange val="0"/>
                </c:ext>
                <c:ext xmlns:c16="http://schemas.microsoft.com/office/drawing/2014/chart" uri="{C3380CC4-5D6E-409C-BE32-E72D297353CC}">
                  <c16:uniqueId val="{00000005-8E13-4DBE-8C6D-C91829AA43B5}"/>
                </c:ext>
              </c:extLst>
            </c:dLbl>
            <c:dLbl>
              <c:idx val="6"/>
              <c:tx>
                <c:strRef>
                  <c:f>Daten_Diagramme!$E$20</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{9F37F64B-BBA5-47A0-9D06-288F1D052DDC}</c15:txfldGUID>
                      <c15:f>Daten_Diagramme!$E$20</c15:f>
                      <c15:dlblFieldTableCache>
                        <c:ptCount val="1"/>
                        <c:pt idx="0">
                          <c:v>-5.9</c:v>
                        </c:pt>
                      </c15:dlblFieldTableCache>
                    </c15:dlblFTEntry>
                  </c15:dlblFieldTable>
                  <c15:showDataLabelsRange val="0"/>
                </c:ext>
                <c:ext xmlns:c16="http://schemas.microsoft.com/office/drawing/2014/chart" uri="{C3380CC4-5D6E-409C-BE32-E72D297353CC}">
                  <c16:uniqueId val="{00000006-8E13-4DBE-8C6D-C91829AA43B5}"/>
                </c:ext>
              </c:extLst>
            </c:dLbl>
            <c:dLbl>
              <c:idx val="7"/>
              <c:tx>
                <c:strRef>
                  <c:f>Daten_Diagramme!$E$21</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{010119B6-F26E-4171-99AF-DBE229FB528E}</c15:txfldGUID>
                      <c15:f>Daten_Diagramme!$E$21</c15:f>
                      <c15:dlblFieldTableCache>
                        <c:ptCount val="1"/>
                        <c:pt idx="0">
                          <c:v>1.8</c:v>
                        </c:pt>
                      </c15:dlblFieldTableCache>
                    </c15:dlblFTEntry>
                  </c15:dlblFieldTable>
                  <c15:showDataLabelsRange val="0"/>
                </c:ext>
                <c:ext xmlns:c16="http://schemas.microsoft.com/office/drawing/2014/chart" uri="{C3380CC4-5D6E-409C-BE32-E72D297353CC}">
                  <c16:uniqueId val="{00000007-8E13-4DBE-8C6D-C91829AA43B5}"/>
                </c:ext>
              </c:extLst>
            </c:dLbl>
            <c:dLbl>
              <c:idx val="8"/>
              <c:tx>
                <c:strRef>
                  <c:f>Daten_Diagramme!$E$22</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{10D61CEE-6EDB-4D8E-B096-A3495DC39BB2}</c15:txfldGUID>
                      <c15:f>Daten_Diagramme!$E$22</c15:f>
                      <c15:dlblFieldTableCache>
                        <c:ptCount val="1"/>
                        <c:pt idx="0">
                          <c:v>0.6</c:v>
                        </c:pt>
                      </c15:dlblFieldTableCache>
                    </c15:dlblFTEntry>
                  </c15:dlblFieldTable>
                  <c15:showDataLabelsRange val="0"/>
                </c:ext>
                <c:ext xmlns:c16="http://schemas.microsoft.com/office/drawing/2014/chart" uri="{C3380CC4-5D6E-409C-BE32-E72D297353CC}">
                  <c16:uniqueId val="{00000008-8E13-4DBE-8C6D-C91829AA43B5}"/>
                </c:ext>
              </c:extLst>
            </c:dLbl>
            <c:dLbl>
              <c:idx val="9"/>
              <c:tx>
                <c:strRef>
                  <c:f>Daten_Diagramme!$E$23</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{9E213D80-831C-43BD-8EE9-42BB14BDA403}</c15:txfldGUID>
                      <c15:f>Daten_Diagramme!$E$23</c15:f>
                      <c15:dlblFieldTableCache>
                        <c:ptCount val="1"/>
                        <c:pt idx="0">
                          <c:v>-1.8</c:v>
                        </c:pt>
                      </c15:dlblFieldTableCache>
                    </c15:dlblFTEntry>
                  </c15:dlblFieldTable>
                  <c15:showDataLabelsRange val="0"/>
                </c:ext>
                <c:ext xmlns:c16="http://schemas.microsoft.com/office/drawing/2014/chart" uri="{C3380CC4-5D6E-409C-BE32-E72D297353CC}">
                  <c16:uniqueId val="{00000009-8E13-4DBE-8C6D-C91829AA43B5}"/>
                </c:ext>
              </c:extLst>
            </c:dLbl>
            <c:dLbl>
              <c:idx val="10"/>
              <c:tx>
                <c:strRef>
                  <c:f>Daten_Diagramme!$E$24</c:f>
                  <c:strCache>
                    <c:ptCount val="1"/>
                    <c:pt idx="0">
                      <c:v>-12.4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{5D434765-1184-4090-BC5E-23AD3011F53C}</c15:txfldGUID>
                      <c15:f>Daten_Diagramme!$E$24</c15:f>
                      <c15:dlblFieldTableCache>
                        <c:ptCount val="1"/>
                        <c:pt idx="0">
                          <c:v>-12.4</c:v>
                        </c:pt>
                      </c15:dlblFieldTableCache>
                    </c15:dlblFTEntry>
                  </c15:dlblFieldTable>
                  <c15:showDataLabelsRange val="0"/>
                </c:ext>
                <c:ext xmlns:c16="http://schemas.microsoft.com/office/drawing/2014/chart" uri="{C3380CC4-5D6E-409C-BE32-E72D297353CC}">
                  <c16:uniqueId val="{0000000A-8E13-4DBE-8C6D-C91829AA43B5}"/>
                </c:ext>
              </c:extLst>
            </c:dLbl>
            <c:dLbl>
              <c:idx val="11"/>
              <c:tx>
                <c:strRef>
                  <c:f>Daten_Diagramme!$E$25</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{D95288FB-F9C8-4036-B2C6-808C45D6300C}</c15:txfldGUID>
                      <c15:f>Daten_Diagramme!$E$25</c15:f>
                      <c15:dlblFieldTableCache>
                        <c:ptCount val="1"/>
                        <c:pt idx="0">
                          <c:v>-0.4</c:v>
                        </c:pt>
                      </c15:dlblFieldTableCache>
                    </c15:dlblFTEntry>
                  </c15:dlblFieldTable>
                  <c15:showDataLabelsRange val="0"/>
                </c:ext>
                <c:ext xmlns:c16="http://schemas.microsoft.com/office/drawing/2014/chart" uri="{C3380CC4-5D6E-409C-BE32-E72D297353CC}">
                  <c16:uniqueId val="{0000000B-8E13-4DBE-8C6D-C91829AA43B5}"/>
                </c:ext>
              </c:extLst>
            </c:dLbl>
            <c:dLbl>
              <c:idx val="12"/>
              <c:tx>
                <c:strRef>
                  <c:f>Daten_Diagramme!$E$26</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{F2ABCD66-2762-4EF8-BDA5-745EA9C1004D}</c15:txfldGUID>
                      <c15:f>Daten_Diagramme!$E$26</c15:f>
                      <c15:dlblFieldTableCache>
                        <c:ptCount val="1"/>
                        <c:pt idx="0">
                          <c:v>4.3</c:v>
                        </c:pt>
                      </c15:dlblFieldTableCache>
                    </c15:dlblFTEntry>
                  </c15:dlblFieldTable>
                  <c15:showDataLabelsRange val="0"/>
                </c:ext>
                <c:ext xmlns:c16="http://schemas.microsoft.com/office/drawing/2014/chart" uri="{C3380CC4-5D6E-409C-BE32-E72D297353CC}">
                  <c16:uniqueId val="{0000000C-8E13-4DBE-8C6D-C91829AA43B5}"/>
                </c:ext>
              </c:extLst>
            </c:dLbl>
            <c:dLbl>
              <c:idx val="13"/>
              <c:tx>
                <c:strRef>
                  <c:f>Daten_Diagramme!$E$27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{55E91FD5-26B9-4830-8C64-2E4018CF28F4}</c15:txfldGUID>
                      <c15:f>Daten_Diagramme!$E$27</c15:f>
                      <c15:dlblFieldTableCache>
                        <c:ptCount val="1"/>
                        <c:pt idx="0">
                          <c:v>-1.3</c:v>
                        </c:pt>
                      </c15:dlblFieldTableCache>
                    </c15:dlblFTEntry>
                  </c15:dlblFieldTable>
                  <c15:showDataLabelsRange val="0"/>
                </c:ext>
                <c:ext xmlns:c16="http://schemas.microsoft.com/office/drawing/2014/chart" uri="{C3380CC4-5D6E-409C-BE32-E72D297353CC}">
                  <c16:uniqueId val="{0000000D-8E13-4DBE-8C6D-C91829AA43B5}"/>
                </c:ext>
              </c:extLst>
            </c:dLbl>
            <c:dLbl>
              <c:idx val="14"/>
              <c:tx>
                <c:strRef>
                  <c:f>Daten_Diagramme!$E$28</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{3515B0B6-7492-481A-8B1B-C4AFE0CD72AB}</c15:txfldGUID>
                      <c15:f>Daten_Diagramme!$E$28</c15:f>
                      <c15:dlblFieldTableCache>
                        <c:ptCount val="1"/>
                        <c:pt idx="0">
                          <c:v>-2.7</c:v>
                        </c:pt>
                      </c15:dlblFieldTableCache>
                    </c15:dlblFTEntry>
                  </c15:dlblFieldTable>
                  <c15:showDataLabelsRange val="0"/>
                </c:ext>
                <c:ext xmlns:c16="http://schemas.microsoft.com/office/drawing/2014/chart" uri="{C3380CC4-5D6E-409C-BE32-E72D297353CC}">
                  <c16:uniqueId val="{0000000E-8E13-4DBE-8C6D-C91829AA43B5}"/>
                </c:ext>
              </c:extLst>
            </c:dLbl>
            <c:dLbl>
              <c:idx val="15"/>
              <c:tx>
                <c:strRef>
                  <c:f>Daten_Diagramme!$E$29</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{19D5A101-F230-45D0-BDB4-882982C8752D}</c15:txfldGUID>
                      <c15:f>Daten_Diagramme!$E$29</c15:f>
                      <c15:dlblFieldTableCache>
                        <c:ptCount val="1"/>
                        <c:pt idx="0">
                          <c:v>-4.8</c:v>
                        </c:pt>
                      </c15:dlblFieldTableCache>
                    </c15:dlblFTEntry>
                  </c15:dlblFieldTable>
                  <c15:showDataLabelsRange val="0"/>
                </c:ext>
                <c:ext xmlns:c16="http://schemas.microsoft.com/office/drawing/2014/chart" uri="{C3380CC4-5D6E-409C-BE32-E72D297353CC}">
                  <c16:uniqueId val="{0000000F-8E13-4DBE-8C6D-C91829AA43B5}"/>
                </c:ext>
              </c:extLst>
            </c:dLbl>
            <c:dLbl>
              <c:idx val="16"/>
              <c:tx>
                <c:strRef>
                  <c:f>Daten_Diagramme!$E$30</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{C9C218A3-4B5B-403B-9076-DBFB5CE777EA}</c15:txfldGUID>
                      <c15:f>Daten_Diagramme!$E$30</c15:f>
                      <c15:dlblFieldTableCache>
                        <c:ptCount val="1"/>
                        <c:pt idx="0">
                          <c:v>1.3</c:v>
                        </c:pt>
                      </c15:dlblFieldTableCache>
                    </c15:dlblFTEntry>
                  </c15:dlblFieldTable>
                  <c15:showDataLabelsRange val="0"/>
                </c:ext>
                <c:ext xmlns:c16="http://schemas.microsoft.com/office/drawing/2014/chart" uri="{C3380CC4-5D6E-409C-BE32-E72D297353CC}">
                  <c16:uniqueId val="{00000010-8E13-4DBE-8C6D-C91829AA43B5}"/>
                </c:ext>
              </c:extLst>
            </c:dLbl>
            <c:dLbl>
              <c:idx val="17"/>
              <c:tx>
                <c:strRef>
                  <c:f>Daten_Diagramme!$E$31</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{756ADE7A-0BF9-46DE-85AF-B1E9D29E165A}</c15:txfldGUID>
                      <c15:f>Daten_Diagramme!$E$31</c15:f>
                      <c15:dlblFieldTableCache>
                        <c:ptCount val="1"/>
                        <c:pt idx="0">
                          <c:v>-2.8</c:v>
                        </c:pt>
                      </c15:dlblFieldTableCache>
                    </c15:dlblFTEntry>
                  </c15:dlblFieldTable>
                  <c15:showDataLabelsRange val="0"/>
                </c:ext>
                <c:ext xmlns:c16="http://schemas.microsoft.com/office/drawing/2014/chart" uri="{C3380CC4-5D6E-409C-BE32-E72D297353CC}">
                  <c16:uniqueId val="{00000011-8E13-4DBE-8C6D-C91829AA43B5}"/>
                </c:ext>
              </c:extLst>
            </c:dLbl>
            <c:dLbl>
              <c:idx val="18"/>
              <c:tx>
                <c:strRef>
                  <c:f>Daten_Diagramme!$E$32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{A6A19581-F3E4-48B6-A82C-DA8F4C66C074}</c15:txfldGUID>
                      <c15:f>Daten_Diagramme!$E$32</c15:f>
                      <c15:dlblFieldTableCache>
                        <c:ptCount val="1"/>
                        <c:pt idx="0">
                          <c:v>-0.2</c:v>
                        </c:pt>
                      </c15:dlblFieldTableCache>
                    </c15:dlblFTEntry>
                  </c15:dlblFieldTable>
                  <c15:showDataLabelsRange val="0"/>
                </c:ext>
                <c:ext xmlns:c16="http://schemas.microsoft.com/office/drawing/2014/chart" uri="{C3380CC4-5D6E-409C-BE32-E72D297353CC}">
                  <c16:uniqueId val="{00000012-8E13-4DBE-8C6D-C91829AA43B5}"/>
                </c:ext>
              </c:extLst>
            </c:dLbl>
            <c:dLbl>
              <c:idx val="19"/>
              <c:tx>
                <c:strRef>
                  <c:f>Daten_Diagramme!$E$33</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{C30594FB-C487-45C9-B752-52D9DF3DF873}</c15:txfldGUID>
                      <c15:f>Daten_Diagramme!$E$33</c15:f>
                      <c15:dlblFieldTableCache>
                        <c:ptCount val="1"/>
                        <c:pt idx="0">
                          <c:v>-2.9</c:v>
                        </c:pt>
                      </c15:dlblFieldTableCache>
                    </c15:dlblFTEntry>
                  </c15:dlblFieldTable>
                  <c15:showDataLabelsRange val="0"/>
                </c:ext>
                <c:ext xmlns:c16="http://schemas.microsoft.com/office/drawing/2014/chart" uri="{C3380CC4-5D6E-409C-BE32-E72D297353CC}">
                  <c16:uniqueId val="{00000013-8E13-4DBE-8C6D-C91829AA43B5}"/>
                </c:ext>
              </c:extLst>
            </c:dLbl>
            <c:dLbl>
              <c:idx val="20"/>
              <c:tx>
                <c:strRef>
                  <c:f>Daten_Diagramme!$E$34</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{1BD00AD1-B735-4917-BD53-8ACF22EA1F97}</c15:txfldGUID>
                      <c15:f>Daten_Diagramme!$E$34</c15:f>
                      <c15:dlblFieldTableCache>
                        <c:ptCount val="1"/>
                        <c:pt idx="0">
                          <c:v>5.3</c:v>
                        </c:pt>
                      </c15:dlblFieldTableCache>
                    </c15:dlblFTEntry>
                  </c15:dlblFieldTable>
                  <c15:showDataLabelsRange val="0"/>
                </c:ext>
                <c:ext xmlns:c16="http://schemas.microsoft.com/office/drawing/2014/chart" uri="{C3380CC4-5D6E-409C-BE32-E72D297353CC}">
                  <c16:uniqueId val="{00000014-8E13-4DBE-8C6D-C91829AA43B5}"/>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{9749945F-6AC0-4C2E-BE95-B566AEB7C76D}</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8E13-4DBE-8C6D-C91829AA43B5}"/>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{C2646E88-C071-4A62-A63C-16D673C57238}</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8E13-4DBE-8C6D-C91829AA43B5}"/>
                </c:ext>
              </c:extLst>
            </c:dLbl>
            <c:dLbl>
              <c:idx val="23"/>
              <c:tx>
                <c:strRef>
                  <c:f>Daten_Diagramme!$E$37</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{2094BD6B-235C-43CE-A586-8E48A54A5A58}</c15:txfldGUID>
                      <c15:f>Daten_Diagramme!$E$37</c15:f>
                      <c15:dlblFieldTableCache>
                        <c:ptCount val="1"/>
                        <c:pt idx="0">
                          <c:v>9.3</c:v>
                        </c:pt>
                      </c15:dlblFieldTableCache>
                    </c15:dlblFTEntry>
                  </c15:dlblFieldTable>
                  <c15:showDataLabelsRange val="0"/>
                </c:ext>
                <c:ext xmlns:c16="http://schemas.microsoft.com/office/drawing/2014/chart" uri="{C3380CC4-5D6E-409C-BE32-E72D297353CC}">
                  <c16:uniqueId val="{00000017-8E13-4DBE-8C6D-C91829AA43B5}"/>
                </c:ext>
              </c:extLst>
            </c:dLbl>
            <c:dLbl>
              <c:idx val="24"/>
              <c:tx>
                <c:strRef>
                  <c:f>Daten_Diagramme!$E$38</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{C39BCA69-BFCF-4DAF-888D-236CC2211B13}</c15:txfldGUID>
                      <c15:f>Daten_Diagramme!$E$38</c15:f>
                      <c15:dlblFieldTableCache>
                        <c:ptCount val="1"/>
                        <c:pt idx="0">
                          <c:v>-3.9</c:v>
                        </c:pt>
                      </c15:dlblFieldTableCache>
                    </c15:dlblFTEntry>
                  </c15:dlblFieldTable>
                  <c15:showDataLabelsRange val="0"/>
                </c:ext>
                <c:ext xmlns:c16="http://schemas.microsoft.com/office/drawing/2014/chart" uri="{C3380CC4-5D6E-409C-BE32-E72D297353CC}">
                  <c16:uniqueId val="{00000018-8E13-4DBE-8C6D-C91829AA43B5}"/>
                </c:ext>
              </c:extLst>
            </c:dLbl>
            <c:dLbl>
              <c:idx val="25"/>
              <c:tx>
                <c:strRef>
                  <c:f>Daten_Diagramme!$E$39</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{0EC617FB-62A6-4F09-A13C-2A6E92FBC757}</c15:txfldGUID>
                      <c15:f>Daten_Diagramme!$E$39</c15:f>
                      <c15:dlblFieldTableCache>
                        <c:ptCount val="1"/>
                        <c:pt idx="0">
                          <c:v>-2.1</c:v>
                        </c:pt>
                      </c15:dlblFieldTableCache>
                    </c15:dlblFTEntry>
                  </c15:dlblFieldTable>
                  <c15:showDataLabelsRange val="0"/>
                </c:ext>
                <c:ext xmlns:c16="http://schemas.microsoft.com/office/drawing/2014/chart" uri="{C3380CC4-5D6E-409C-BE32-E72D297353CC}">
                  <c16:uniqueId val="{00000019-8E13-4DBE-8C6D-C91829AA43B5}"/>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{65231F21-A515-49F5-A7AE-9114603AF559}</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8E13-4DBE-8C6D-C91829AA43B5}"/>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{A06C2B79-4EDC-4EFA-A3AE-6F4B6F97765A}</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8E13-4DBE-8C6D-C91829AA43B5}"/>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{7D2268A6-9FA6-4D61-AFA4-1F4ECA9F682E}</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8E13-4DBE-8C6D-C91829AA43B5}"/>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{EFCBE07F-E67B-4853-BC9A-45B62E0C5F0E}</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8E13-4DBE-8C6D-C91829AA43B5}"/>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{84AC3484-0568-47A6-B6A5-899B79BD60AE}</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8E13-4DBE-8C6D-C91829AA43B5}"/>
                </c:ext>
              </c:extLst>
            </c:dLbl>
            <c:dLbl>
              <c:idx val="31"/>
              <c:tx>
                <c:strRef>
                  <c:f>Daten_Diagramme!$E$45</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{70BC3DB0-B369-4A60-8007-4289267EB374}</c15:txfldGUID>
                      <c15:f>Daten_Diagramme!$E$45</c15:f>
                      <c15:dlblFieldTableCache>
                        <c:ptCount val="1"/>
                        <c:pt idx="0">
                          <c:v>-2.1</c:v>
                        </c:pt>
                      </c15:dlblFieldTableCache>
                    </c15:dlblFTEntry>
                  </c15:dlblFieldTable>
                  <c15:showDataLabelsRange val="0"/>
                </c:ext>
                <c:ext xmlns:c16="http://schemas.microsoft.com/office/drawing/2014/chart" uri="{C3380CC4-5D6E-409C-BE32-E72D297353CC}">
                  <c16:uniqueId val="{0000001F-8E13-4DBE-8C6D-C91829AA43B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-2.2419817237054289</c:v>
                </c:pt>
                <c:pt idx="1">
                  <c:v>9.2537313432835813</c:v>
                </c:pt>
                <c:pt idx="2">
                  <c:v>-5.8295964125560538</c:v>
                </c:pt>
                <c:pt idx="3">
                  <c:v>-5.8237547892720309</c:v>
                </c:pt>
                <c:pt idx="4">
                  <c:v>-5.3879310344827589</c:v>
                </c:pt>
                <c:pt idx="5">
                  <c:v>-6.103286384976526</c:v>
                </c:pt>
                <c:pt idx="6">
                  <c:v>-5.882352941176471</c:v>
                </c:pt>
                <c:pt idx="7">
                  <c:v>1.7857142857142858</c:v>
                </c:pt>
                <c:pt idx="8">
                  <c:v>0.55193886215680721</c:v>
                </c:pt>
                <c:pt idx="9">
                  <c:v>-1.8236173393124067</c:v>
                </c:pt>
                <c:pt idx="10">
                  <c:v>-12.386658031088082</c:v>
                </c:pt>
                <c:pt idx="11">
                  <c:v>-0.35971223021582732</c:v>
                </c:pt>
                <c:pt idx="12">
                  <c:v>4.2704626334519569</c:v>
                </c:pt>
                <c:pt idx="13">
                  <c:v>-1.2540099154272382</c:v>
                </c:pt>
                <c:pt idx="14">
                  <c:v>-2.7090694935217905</c:v>
                </c:pt>
                <c:pt idx="15">
                  <c:v>-4.8192771084337354</c:v>
                </c:pt>
                <c:pt idx="16">
                  <c:v>1.3428827215756491</c:v>
                </c:pt>
                <c:pt idx="17">
                  <c:v>-2.8419182948490231</c:v>
                </c:pt>
                <c:pt idx="18">
                  <c:v>-0.18390804597701149</c:v>
                </c:pt>
                <c:pt idx="19">
                  <c:v>-2.8722157092614302</c:v>
                </c:pt>
                <c:pt idx="20">
                  <c:v>5.3121452894438139</c:v>
                </c:pt>
                <c:pt idx="21">
                  <c:v>0</c:v>
                </c:pt>
                <c:pt idx="23">
                  <c:v>9.2537313432835813</c:v>
                </c:pt>
                <c:pt idx="24">
                  <c:v>-3.8683451350642537</c:v>
                </c:pt>
                <c:pt idx="25">
                  <c:v>-2.112676056338028</c:v>
                </c:pt>
              </c:numCache>
            </c:numRef>
          </c:val>
          <c:extLst>
            <c:ext xmlns:c16="http://schemas.microsoft.com/office/drawing/2014/chart" uri="{C3380CC4-5D6E-409C-BE32-E72D297353CC}">
              <c16:uniqueId val="{00000020-8E13-4DBE-8C6D-C91829AA43B5}"/>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{24C1A731-5085-493E-A043-99E10E7D9BBD}</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8E13-4DBE-8C6D-C91829AA43B5}"/>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{BCE39067-3C22-4329-9FE8-3C6ED27E68D7}</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8E13-4DBE-8C6D-C91829AA43B5}"/>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{19FC0CDF-162C-4FD6-A048-C4CD2A72BCA9}</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8E13-4DBE-8C6D-C91829AA43B5}"/>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{9A318A35-2641-40CD-8CA1-D6F886AF085D}</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8E13-4DBE-8C6D-C91829AA43B5}"/>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{B2C31804-4F24-4E7C-B564-EB6A5AECB671}</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8E13-4DBE-8C6D-C91829AA43B5}"/>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{019942F9-0C6D-4437-9525-46BAF16444AF}</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8E13-4DBE-8C6D-C91829AA43B5}"/>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{0817A828-021D-4A6E-AC60-7AFA3A77F319}</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8E13-4DBE-8C6D-C91829AA43B5}"/>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{CF43AC79-5CA5-4D6B-A31D-9605B7053231}</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8E13-4DBE-8C6D-C91829AA43B5}"/>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{77DC2A7E-CA7F-410F-A3CF-C973B65C8A5C}</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8E13-4DBE-8C6D-C91829AA43B5}"/>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{8F84F453-8E6D-4F9B-BDB6-372DCBBA5DBB}</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8E13-4DBE-8C6D-C91829AA43B5}"/>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{82529095-5191-435C-81BA-54933CEA2AE7}</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8E13-4DBE-8C6D-C91829AA43B5}"/>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{8BE620D9-7465-456A-82DD-0C842B5192E9}</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8E13-4DBE-8C6D-C91829AA43B5}"/>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{FAD09963-0886-4C0D-BF6C-33AFFAF72F44}</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8E13-4DBE-8C6D-C91829AA43B5}"/>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{1A297D13-A606-45BC-A649-71E49B22EC66}</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8E13-4DBE-8C6D-C91829AA43B5}"/>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{47825B9C-992A-4438-A209-0910C3626047}</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8E13-4DBE-8C6D-C91829AA43B5}"/>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{75A231A3-8A63-499D-96C0-C243BE6803FF}</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8E13-4DBE-8C6D-C91829AA43B5}"/>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{6831BAFD-FD69-4D1B-B134-73EFCE869CC3}</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8E13-4DBE-8C6D-C91829AA43B5}"/>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{3C6AD841-D70C-4743-A49D-8DAA269C48CB}</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8E13-4DBE-8C6D-C91829AA43B5}"/>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{ED8CF14E-FBA6-451D-AA51-826CD793E8A9}</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8E13-4DBE-8C6D-C91829AA43B5}"/>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{DEF2AF4C-4053-4CF2-86A7-0341A5EC0270}</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8E13-4DBE-8C6D-C91829AA43B5}"/>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{794E2A1B-FE65-4BBC-8ABC-DB2BF4F92C02}</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8E13-4DBE-8C6D-C91829AA43B5}"/>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{13682687-8CC9-47D9-BF0A-58DE926AE3E3}</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8E13-4DBE-8C6D-C91829AA43B5}"/>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{283D66DD-4608-48DB-B091-047B310DD8B0}</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8E13-4DBE-8C6D-C91829AA43B5}"/>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{4143F946-E4C0-4639-8427-9FBCA3C5E194}</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8E13-4DBE-8C6D-C91829AA43B5}"/>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{42AA3256-D675-4680-8FE7-AC189228430A}</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8E13-4DBE-8C6D-C91829AA43B5}"/>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{AEF4B65A-AA2D-43B5-AC33-184AF33A034E}</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8E13-4DBE-8C6D-C91829AA43B5}"/>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{C3D72AAC-37BE-402F-B71E-9D27BF00C061}</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8E13-4DBE-8C6D-C91829AA43B5}"/>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{285BC399-951F-4598-9E1C-0F4ADDEF53EB}</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8E13-4DBE-8C6D-C91829AA43B5}"/>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{020A402C-EEAF-41E8-B38B-BDA196F71CA0}</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8E13-4DBE-8C6D-C91829AA43B5}"/>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{2049AF1F-B8BD-4193-9645-A4B8C69F65AC}</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8E13-4DBE-8C6D-C91829AA43B5}"/>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{DF913919-42A9-4893-A687-9E1625F56201}</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8E13-4DBE-8C6D-C91829AA43B5}"/>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{638B3750-840F-4EE9-BBE1-9D8EDEF05D53}</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8E13-4DBE-8C6D-C91829AA43B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8E13-4DBE-8C6D-C91829AA43B5}"/>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8E13-4DBE-8C6D-C91829AA43B5}"/>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{08098636-5125-4F8E-B17D-B877A5B2D819}</c15:txfldGUID>
                      <c15:f>Diagramm!$I$46</c15:f>
                      <c15:dlblFieldTableCache>
                        <c:ptCount val="1"/>
                      </c15:dlblFieldTableCache>
                    </c15:dlblFTEntry>
                  </c15:dlblFieldTable>
                  <c15:showDataLabelsRange val="0"/>
                </c:ext>
                <c:ext xmlns:c16="http://schemas.microsoft.com/office/drawing/2014/chart" uri="{C3380CC4-5D6E-409C-BE32-E72D297353CC}">
                  <c16:uniqueId val="{00000000-986C-45FD-9E00-4A82AE631D69}"/>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{992A1311-9591-402A-B573-1120C96CE891}</c15:txfldGUID>
                      <c15:f>Diagramm!$I$47</c15:f>
                      <c15:dlblFieldTableCache>
                        <c:ptCount val="1"/>
                      </c15:dlblFieldTableCache>
                    </c15:dlblFTEntry>
                  </c15:dlblFieldTable>
                  <c15:showDataLabelsRange val="0"/>
                </c:ext>
                <c:ext xmlns:c16="http://schemas.microsoft.com/office/drawing/2014/chart" uri="{C3380CC4-5D6E-409C-BE32-E72D297353CC}">
                  <c16:uniqueId val="{00000001-986C-45FD-9E00-4A82AE631D69}"/>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{179CE331-39D9-4B7A-8FA1-9FB325ECF310}</c15:txfldGUID>
                      <c15:f>Diagramm!$I$48</c15:f>
                      <c15:dlblFieldTableCache>
                        <c:ptCount val="1"/>
                      </c15:dlblFieldTableCache>
                    </c15:dlblFTEntry>
                  </c15:dlblFieldTable>
                  <c15:showDataLabelsRange val="0"/>
                </c:ext>
                <c:ext xmlns:c16="http://schemas.microsoft.com/office/drawing/2014/chart" uri="{C3380CC4-5D6E-409C-BE32-E72D297353CC}">
                  <c16:uniqueId val="{00000002-986C-45FD-9E00-4A82AE631D69}"/>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{3AEE0CED-4528-42D4-A7E7-B35FA42ABEFD}</c15:txfldGUID>
                      <c15:f>Diagramm!$I$49</c15:f>
                      <c15:dlblFieldTableCache>
                        <c:ptCount val="1"/>
                      </c15:dlblFieldTableCache>
                    </c15:dlblFTEntry>
                  </c15:dlblFieldTable>
                  <c15:showDataLabelsRange val="0"/>
                </c:ext>
                <c:ext xmlns:c16="http://schemas.microsoft.com/office/drawing/2014/chart" uri="{C3380CC4-5D6E-409C-BE32-E72D297353CC}">
                  <c16:uniqueId val="{00000003-986C-45FD-9E00-4A82AE631D69}"/>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{3486CED7-C637-4A72-8999-987579147BD9}</c15:txfldGUID>
                      <c15:f>Diagramm!$I$50</c15:f>
                      <c15:dlblFieldTableCache>
                        <c:ptCount val="1"/>
                      </c15:dlblFieldTableCache>
                    </c15:dlblFTEntry>
                  </c15:dlblFieldTable>
                  <c15:showDataLabelsRange val="0"/>
                </c:ext>
                <c:ext xmlns:c16="http://schemas.microsoft.com/office/drawing/2014/chart" uri="{C3380CC4-5D6E-409C-BE32-E72D297353CC}">
                  <c16:uniqueId val="{00000004-986C-45FD-9E00-4A82AE631D69}"/>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{160B4244-1A91-4397-9183-49CCF9689F9D}</c15:txfldGUID>
                      <c15:f>Diagramm!$I$51</c15:f>
                      <c15:dlblFieldTableCache>
                        <c:ptCount val="1"/>
                      </c15:dlblFieldTableCache>
                    </c15:dlblFTEntry>
                  </c15:dlblFieldTable>
                  <c15:showDataLabelsRange val="0"/>
                </c:ext>
                <c:ext xmlns:c16="http://schemas.microsoft.com/office/drawing/2014/chart" uri="{C3380CC4-5D6E-409C-BE32-E72D297353CC}">
                  <c16:uniqueId val="{00000005-986C-45FD-9E00-4A82AE631D69}"/>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{717778DB-54AE-43D3-9B17-02343C63062B}</c15:txfldGUID>
                      <c15:f>Diagramm!$I$52</c15:f>
                      <c15:dlblFieldTableCache>
                        <c:ptCount val="1"/>
                      </c15:dlblFieldTableCache>
                    </c15:dlblFTEntry>
                  </c15:dlblFieldTable>
                  <c15:showDataLabelsRange val="0"/>
                </c:ext>
                <c:ext xmlns:c16="http://schemas.microsoft.com/office/drawing/2014/chart" uri="{C3380CC4-5D6E-409C-BE32-E72D297353CC}">
                  <c16:uniqueId val="{00000006-986C-45FD-9E00-4A82AE631D69}"/>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{81218A28-E972-413F-B38E-CC315941EFEC}</c15:txfldGUID>
                      <c15:f>Diagramm!$I$53</c15:f>
                      <c15:dlblFieldTableCache>
                        <c:ptCount val="1"/>
                      </c15:dlblFieldTableCache>
                    </c15:dlblFTEntry>
                  </c15:dlblFieldTable>
                  <c15:showDataLabelsRange val="0"/>
                </c:ext>
                <c:ext xmlns:c16="http://schemas.microsoft.com/office/drawing/2014/chart" uri="{C3380CC4-5D6E-409C-BE32-E72D297353CC}">
                  <c16:uniqueId val="{00000007-986C-45FD-9E00-4A82AE631D69}"/>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{195CF94C-41A5-4796-951D-EC655AF43B91}</c15:txfldGUID>
                      <c15:f>Diagramm!$I$54</c15:f>
                      <c15:dlblFieldTableCache>
                        <c:ptCount val="1"/>
                      </c15:dlblFieldTableCache>
                    </c15:dlblFTEntry>
                  </c15:dlblFieldTable>
                  <c15:showDataLabelsRange val="0"/>
                </c:ext>
                <c:ext xmlns:c16="http://schemas.microsoft.com/office/drawing/2014/chart" uri="{C3380CC4-5D6E-409C-BE32-E72D297353CC}">
                  <c16:uniqueId val="{00000008-986C-45FD-9E00-4A82AE631D69}"/>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{DD356A23-4630-4F41-BE1B-A0AB23F26732}</c15:txfldGUID>
                      <c15:f>Diagramm!$I$55</c15:f>
                      <c15:dlblFieldTableCache>
                        <c:ptCount val="1"/>
                      </c15:dlblFieldTableCache>
                    </c15:dlblFTEntry>
                  </c15:dlblFieldTable>
                  <c15:showDataLabelsRange val="0"/>
                </c:ext>
                <c:ext xmlns:c16="http://schemas.microsoft.com/office/drawing/2014/chart" uri="{C3380CC4-5D6E-409C-BE32-E72D297353CC}">
                  <c16:uniqueId val="{00000009-986C-45FD-9E00-4A82AE631D69}"/>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{DB09043A-5B03-4DF6-A047-845F8BC4045E}</c15:txfldGUID>
                      <c15:f>Diagramm!$I$56</c15:f>
                      <c15:dlblFieldTableCache>
                        <c:ptCount val="1"/>
                      </c15:dlblFieldTableCache>
                    </c15:dlblFTEntry>
                  </c15:dlblFieldTable>
                  <c15:showDataLabelsRange val="0"/>
                </c:ext>
                <c:ext xmlns:c16="http://schemas.microsoft.com/office/drawing/2014/chart" uri="{C3380CC4-5D6E-409C-BE32-E72D297353CC}">
                  <c16:uniqueId val="{0000000A-986C-45FD-9E00-4A82AE631D69}"/>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{DACA6607-1BB4-4C82-92A8-9B87D3786FF7}</c15:txfldGUID>
                      <c15:f>Diagramm!$I$57</c15:f>
                      <c15:dlblFieldTableCache>
                        <c:ptCount val="1"/>
                      </c15:dlblFieldTableCache>
                    </c15:dlblFTEntry>
                  </c15:dlblFieldTable>
                  <c15:showDataLabelsRange val="0"/>
                </c:ext>
                <c:ext xmlns:c16="http://schemas.microsoft.com/office/drawing/2014/chart" uri="{C3380CC4-5D6E-409C-BE32-E72D297353CC}">
                  <c16:uniqueId val="{0000000B-986C-45FD-9E00-4A82AE631D69}"/>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{139C5C2D-0428-4A33-A9F2-44717975CA8E}</c15:txfldGUID>
                      <c15:f>Diagramm!$I$58</c15:f>
                      <c15:dlblFieldTableCache>
                        <c:ptCount val="1"/>
                      </c15:dlblFieldTableCache>
                    </c15:dlblFTEntry>
                  </c15:dlblFieldTable>
                  <c15:showDataLabelsRange val="0"/>
                </c:ext>
                <c:ext xmlns:c16="http://schemas.microsoft.com/office/drawing/2014/chart" uri="{C3380CC4-5D6E-409C-BE32-E72D297353CC}">
                  <c16:uniqueId val="{0000000C-986C-45FD-9E00-4A82AE631D69}"/>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{492FBB1C-A3D6-4F2B-9555-7C39C07ED43C}</c15:txfldGUID>
                      <c15:f>Diagramm!$I$59</c15:f>
                      <c15:dlblFieldTableCache>
                        <c:ptCount val="1"/>
                      </c15:dlblFieldTableCache>
                    </c15:dlblFTEntry>
                  </c15:dlblFieldTable>
                  <c15:showDataLabelsRange val="0"/>
                </c:ext>
                <c:ext xmlns:c16="http://schemas.microsoft.com/office/drawing/2014/chart" uri="{C3380CC4-5D6E-409C-BE32-E72D297353CC}">
                  <c16:uniqueId val="{0000000D-986C-45FD-9E00-4A82AE631D69}"/>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{5292E5C7-668D-4C9E-B394-A3B00CAE475A}</c15:txfldGUID>
                      <c15:f>Diagramm!$I$60</c15:f>
                      <c15:dlblFieldTableCache>
                        <c:ptCount val="1"/>
                      </c15:dlblFieldTableCache>
                    </c15:dlblFTEntry>
                  </c15:dlblFieldTable>
                  <c15:showDataLabelsRange val="0"/>
                </c:ext>
                <c:ext xmlns:c16="http://schemas.microsoft.com/office/drawing/2014/chart" uri="{C3380CC4-5D6E-409C-BE32-E72D297353CC}">
                  <c16:uniqueId val="{0000000E-986C-45FD-9E00-4A82AE631D69}"/>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{2C67783C-BBE0-4411-9110-13C037C14C9D}</c15:txfldGUID>
                      <c15:f>Diagramm!$I$61</c15:f>
                      <c15:dlblFieldTableCache>
                        <c:ptCount val="1"/>
                      </c15:dlblFieldTableCache>
                    </c15:dlblFTEntry>
                  </c15:dlblFieldTable>
                  <c15:showDataLabelsRange val="0"/>
                </c:ext>
                <c:ext xmlns:c16="http://schemas.microsoft.com/office/drawing/2014/chart" uri="{C3380CC4-5D6E-409C-BE32-E72D297353CC}">
                  <c16:uniqueId val="{0000000F-986C-45FD-9E00-4A82AE631D69}"/>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{D4BFAD6A-E123-44B7-9EE9-46C94A61EEEE}</c15:txfldGUID>
                      <c15:f>Diagramm!$I$62</c15:f>
                      <c15:dlblFieldTableCache>
                        <c:ptCount val="1"/>
                      </c15:dlblFieldTableCache>
                    </c15:dlblFTEntry>
                  </c15:dlblFieldTable>
                  <c15:showDataLabelsRange val="0"/>
                </c:ext>
                <c:ext xmlns:c16="http://schemas.microsoft.com/office/drawing/2014/chart" uri="{C3380CC4-5D6E-409C-BE32-E72D297353CC}">
                  <c16:uniqueId val="{00000010-986C-45FD-9E00-4A82AE631D69}"/>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{885C0DCC-443E-40E5-AE8F-893FE0C47109}</c15:txfldGUID>
                      <c15:f>Diagramm!$I$63</c15:f>
                      <c15:dlblFieldTableCache>
                        <c:ptCount val="1"/>
                      </c15:dlblFieldTableCache>
                    </c15:dlblFTEntry>
                  </c15:dlblFieldTable>
                  <c15:showDataLabelsRange val="0"/>
                </c:ext>
                <c:ext xmlns:c16="http://schemas.microsoft.com/office/drawing/2014/chart" uri="{C3380CC4-5D6E-409C-BE32-E72D297353CC}">
                  <c16:uniqueId val="{00000011-986C-45FD-9E00-4A82AE631D69}"/>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{E0E7BC9E-9223-427C-9771-B2FC7FBC3CA1}</c15:txfldGUID>
                      <c15:f>Diagramm!$I$64</c15:f>
                      <c15:dlblFieldTableCache>
                        <c:ptCount val="1"/>
                      </c15:dlblFieldTableCache>
                    </c15:dlblFTEntry>
                  </c15:dlblFieldTable>
                  <c15:showDataLabelsRange val="0"/>
                </c:ext>
                <c:ext xmlns:c16="http://schemas.microsoft.com/office/drawing/2014/chart" uri="{C3380CC4-5D6E-409C-BE32-E72D297353CC}">
                  <c16:uniqueId val="{00000012-986C-45FD-9E00-4A82AE631D69}"/>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{E6834016-6463-46D8-BCC0-2E0984B4B1F3}</c15:txfldGUID>
                      <c15:f>Diagramm!$I$65</c15:f>
                      <c15:dlblFieldTableCache>
                        <c:ptCount val="1"/>
                      </c15:dlblFieldTableCache>
                    </c15:dlblFTEntry>
                  </c15:dlblFieldTable>
                  <c15:showDataLabelsRange val="0"/>
                </c:ext>
                <c:ext xmlns:c16="http://schemas.microsoft.com/office/drawing/2014/chart" uri="{C3380CC4-5D6E-409C-BE32-E72D297353CC}">
                  <c16:uniqueId val="{00000013-986C-45FD-9E00-4A82AE631D69}"/>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{661BC2EA-E56D-48E5-BBD9-76D653D09A81}</c15:txfldGUID>
                      <c15:f>Diagramm!$I$66</c15:f>
                      <c15:dlblFieldTableCache>
                        <c:ptCount val="1"/>
                      </c15:dlblFieldTableCache>
                    </c15:dlblFTEntry>
                  </c15:dlblFieldTable>
                  <c15:showDataLabelsRange val="0"/>
                </c:ext>
                <c:ext xmlns:c16="http://schemas.microsoft.com/office/drawing/2014/chart" uri="{C3380CC4-5D6E-409C-BE32-E72D297353CC}">
                  <c16:uniqueId val="{00000014-986C-45FD-9E00-4A82AE631D69}"/>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{6D1E7102-E059-4B23-BEAE-D6C37D7D505E}</c15:txfldGUID>
                      <c15:f>Diagramm!$I$67</c15:f>
                      <c15:dlblFieldTableCache>
                        <c:ptCount val="1"/>
                      </c15:dlblFieldTableCache>
                    </c15:dlblFTEntry>
                  </c15:dlblFieldTable>
                  <c15:showDataLabelsRange val="0"/>
                </c:ext>
                <c:ext xmlns:c16="http://schemas.microsoft.com/office/drawing/2014/chart" uri="{C3380CC4-5D6E-409C-BE32-E72D297353CC}">
                  <c16:uniqueId val="{00000015-986C-45FD-9E00-4A82AE631D6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986C-45FD-9E00-4A82AE631D69}"/>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{7C811E80-5A6A-4704-A21D-717C26EF9ACE}</c15:txfldGUID>
                      <c15:f>Diagramm!$K$46</c15:f>
                      <c15:dlblFieldTableCache>
                        <c:ptCount val="1"/>
                      </c15:dlblFieldTableCache>
                    </c15:dlblFTEntry>
                  </c15:dlblFieldTable>
                  <c15:showDataLabelsRange val="0"/>
                </c:ext>
                <c:ext xmlns:c16="http://schemas.microsoft.com/office/drawing/2014/chart" uri="{C3380CC4-5D6E-409C-BE32-E72D297353CC}">
                  <c16:uniqueId val="{00000017-986C-45FD-9E00-4A82AE631D69}"/>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{4756AAE1-E038-4FB1-81FA-BD4DA98E0C39}</c15:txfldGUID>
                      <c15:f>Diagramm!$K$47</c15:f>
                      <c15:dlblFieldTableCache>
                        <c:ptCount val="1"/>
                      </c15:dlblFieldTableCache>
                    </c15:dlblFTEntry>
                  </c15:dlblFieldTable>
                  <c15:showDataLabelsRange val="0"/>
                </c:ext>
                <c:ext xmlns:c16="http://schemas.microsoft.com/office/drawing/2014/chart" uri="{C3380CC4-5D6E-409C-BE32-E72D297353CC}">
                  <c16:uniqueId val="{00000018-986C-45FD-9E00-4A82AE631D69}"/>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{D0E18CF3-30AE-46F0-AB06-596DF4820BB8}</c15:txfldGUID>
                      <c15:f>Diagramm!$K$48</c15:f>
                      <c15:dlblFieldTableCache>
                        <c:ptCount val="1"/>
                      </c15:dlblFieldTableCache>
                    </c15:dlblFTEntry>
                  </c15:dlblFieldTable>
                  <c15:showDataLabelsRange val="0"/>
                </c:ext>
                <c:ext xmlns:c16="http://schemas.microsoft.com/office/drawing/2014/chart" uri="{C3380CC4-5D6E-409C-BE32-E72D297353CC}">
                  <c16:uniqueId val="{00000019-986C-45FD-9E00-4A82AE631D69}"/>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{51225F11-F2A5-46E3-812C-54D5DB02523E}</c15:txfldGUID>
                      <c15:f>Diagramm!$K$49</c15:f>
                      <c15:dlblFieldTableCache>
                        <c:ptCount val="1"/>
                      </c15:dlblFieldTableCache>
                    </c15:dlblFTEntry>
                  </c15:dlblFieldTable>
                  <c15:showDataLabelsRange val="0"/>
                </c:ext>
                <c:ext xmlns:c16="http://schemas.microsoft.com/office/drawing/2014/chart" uri="{C3380CC4-5D6E-409C-BE32-E72D297353CC}">
                  <c16:uniqueId val="{0000001A-986C-45FD-9E00-4A82AE631D69}"/>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{5E975A06-BE02-4C59-8FB9-00131D09D3AC}</c15:txfldGUID>
                      <c15:f>Diagramm!$K$50</c15:f>
                      <c15:dlblFieldTableCache>
                        <c:ptCount val="1"/>
                      </c15:dlblFieldTableCache>
                    </c15:dlblFTEntry>
                  </c15:dlblFieldTable>
                  <c15:showDataLabelsRange val="0"/>
                </c:ext>
                <c:ext xmlns:c16="http://schemas.microsoft.com/office/drawing/2014/chart" uri="{C3380CC4-5D6E-409C-BE32-E72D297353CC}">
                  <c16:uniqueId val="{0000001B-986C-45FD-9E00-4A82AE631D69}"/>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{B9B41138-1CFA-4649-AC57-7DC72CB1E909}</c15:txfldGUID>
                      <c15:f>Diagramm!$K$51</c15:f>
                      <c15:dlblFieldTableCache>
                        <c:ptCount val="1"/>
                      </c15:dlblFieldTableCache>
                    </c15:dlblFTEntry>
                  </c15:dlblFieldTable>
                  <c15:showDataLabelsRange val="0"/>
                </c:ext>
                <c:ext xmlns:c16="http://schemas.microsoft.com/office/drawing/2014/chart" uri="{C3380CC4-5D6E-409C-BE32-E72D297353CC}">
                  <c16:uniqueId val="{0000001C-986C-45FD-9E00-4A82AE631D69}"/>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{BDF7FC39-3CA1-4B3C-A94D-2811A9E92FBE}</c15:txfldGUID>
                      <c15:f>Diagramm!$K$52</c15:f>
                      <c15:dlblFieldTableCache>
                        <c:ptCount val="1"/>
                      </c15:dlblFieldTableCache>
                    </c15:dlblFTEntry>
                  </c15:dlblFieldTable>
                  <c15:showDataLabelsRange val="0"/>
                </c:ext>
                <c:ext xmlns:c16="http://schemas.microsoft.com/office/drawing/2014/chart" uri="{C3380CC4-5D6E-409C-BE32-E72D297353CC}">
                  <c16:uniqueId val="{0000001D-986C-45FD-9E00-4A82AE631D69}"/>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{EBA577D5-EE3F-452F-B12C-680289488BB9}</c15:txfldGUID>
                      <c15:f>Diagramm!$K$53</c15:f>
                      <c15:dlblFieldTableCache>
                        <c:ptCount val="1"/>
                      </c15:dlblFieldTableCache>
                    </c15:dlblFTEntry>
                  </c15:dlblFieldTable>
                  <c15:showDataLabelsRange val="0"/>
                </c:ext>
                <c:ext xmlns:c16="http://schemas.microsoft.com/office/drawing/2014/chart" uri="{C3380CC4-5D6E-409C-BE32-E72D297353CC}">
                  <c16:uniqueId val="{0000001E-986C-45FD-9E00-4A82AE631D69}"/>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{26ABF204-0EA4-4293-A351-B86B8FDCE26E}</c15:txfldGUID>
                      <c15:f>Diagramm!$K$54</c15:f>
                      <c15:dlblFieldTableCache>
                        <c:ptCount val="1"/>
                      </c15:dlblFieldTableCache>
                    </c15:dlblFTEntry>
                  </c15:dlblFieldTable>
                  <c15:showDataLabelsRange val="0"/>
                </c:ext>
                <c:ext xmlns:c16="http://schemas.microsoft.com/office/drawing/2014/chart" uri="{C3380CC4-5D6E-409C-BE32-E72D297353CC}">
                  <c16:uniqueId val="{0000001F-986C-45FD-9E00-4A82AE631D69}"/>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{80DB00BB-347D-474E-982E-0DD02F28B4EB}</c15:txfldGUID>
                      <c15:f>Diagramm!$K$55</c15:f>
                      <c15:dlblFieldTableCache>
                        <c:ptCount val="1"/>
                      </c15:dlblFieldTableCache>
                    </c15:dlblFTEntry>
                  </c15:dlblFieldTable>
                  <c15:showDataLabelsRange val="0"/>
                </c:ext>
                <c:ext xmlns:c16="http://schemas.microsoft.com/office/drawing/2014/chart" uri="{C3380CC4-5D6E-409C-BE32-E72D297353CC}">
                  <c16:uniqueId val="{00000020-986C-45FD-9E00-4A82AE631D69}"/>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{0FB1DFA1-F786-4BFB-A6BA-1D219D1BA3CB}</c15:txfldGUID>
                      <c15:f>Diagramm!$K$56</c15:f>
                      <c15:dlblFieldTableCache>
                        <c:ptCount val="1"/>
                      </c15:dlblFieldTableCache>
                    </c15:dlblFTEntry>
                  </c15:dlblFieldTable>
                  <c15:showDataLabelsRange val="0"/>
                </c:ext>
                <c:ext xmlns:c16="http://schemas.microsoft.com/office/drawing/2014/chart" uri="{C3380CC4-5D6E-409C-BE32-E72D297353CC}">
                  <c16:uniqueId val="{00000021-986C-45FD-9E00-4A82AE631D69}"/>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{86FCF7B5-0EC8-42CB-B4FF-9D1238881A28}</c15:txfldGUID>
                      <c15:f>Diagramm!$K$57</c15:f>
                      <c15:dlblFieldTableCache>
                        <c:ptCount val="1"/>
                      </c15:dlblFieldTableCache>
                    </c15:dlblFTEntry>
                  </c15:dlblFieldTable>
                  <c15:showDataLabelsRange val="0"/>
                </c:ext>
                <c:ext xmlns:c16="http://schemas.microsoft.com/office/drawing/2014/chart" uri="{C3380CC4-5D6E-409C-BE32-E72D297353CC}">
                  <c16:uniqueId val="{00000022-986C-45FD-9E00-4A82AE631D69}"/>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{F35D77C6-EF5A-4A17-A702-1F6BB973CCE8}</c15:txfldGUID>
                      <c15:f>Diagramm!$K$58</c15:f>
                      <c15:dlblFieldTableCache>
                        <c:ptCount val="1"/>
                      </c15:dlblFieldTableCache>
                    </c15:dlblFTEntry>
                  </c15:dlblFieldTable>
                  <c15:showDataLabelsRange val="0"/>
                </c:ext>
                <c:ext xmlns:c16="http://schemas.microsoft.com/office/drawing/2014/chart" uri="{C3380CC4-5D6E-409C-BE32-E72D297353CC}">
                  <c16:uniqueId val="{00000023-986C-45FD-9E00-4A82AE631D69}"/>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{6081BF74-42FF-419A-BBE2-21746C9C6416}</c15:txfldGUID>
                      <c15:f>Diagramm!$K$59</c15:f>
                      <c15:dlblFieldTableCache>
                        <c:ptCount val="1"/>
                      </c15:dlblFieldTableCache>
                    </c15:dlblFTEntry>
                  </c15:dlblFieldTable>
                  <c15:showDataLabelsRange val="0"/>
                </c:ext>
                <c:ext xmlns:c16="http://schemas.microsoft.com/office/drawing/2014/chart" uri="{C3380CC4-5D6E-409C-BE32-E72D297353CC}">
                  <c16:uniqueId val="{00000024-986C-45FD-9E00-4A82AE631D69}"/>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{9ECD08AE-CE6E-495C-8D81-EFEFEF800177}</c15:txfldGUID>
                      <c15:f>Diagramm!$K$60</c15:f>
                      <c15:dlblFieldTableCache>
                        <c:ptCount val="1"/>
                      </c15:dlblFieldTableCache>
                    </c15:dlblFTEntry>
                  </c15:dlblFieldTable>
                  <c15:showDataLabelsRange val="0"/>
                </c:ext>
                <c:ext xmlns:c16="http://schemas.microsoft.com/office/drawing/2014/chart" uri="{C3380CC4-5D6E-409C-BE32-E72D297353CC}">
                  <c16:uniqueId val="{00000025-986C-45FD-9E00-4A82AE631D69}"/>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{5D5E68BC-16AA-445F-8725-9D5AB6F031CF}</c15:txfldGUID>
                      <c15:f>Diagramm!$K$61</c15:f>
                      <c15:dlblFieldTableCache>
                        <c:ptCount val="1"/>
                      </c15:dlblFieldTableCache>
                    </c15:dlblFTEntry>
                  </c15:dlblFieldTable>
                  <c15:showDataLabelsRange val="0"/>
                </c:ext>
                <c:ext xmlns:c16="http://schemas.microsoft.com/office/drawing/2014/chart" uri="{C3380CC4-5D6E-409C-BE32-E72D297353CC}">
                  <c16:uniqueId val="{00000026-986C-45FD-9E00-4A82AE631D69}"/>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{FC1C0CAF-39CA-4AB2-A6F0-0A7E0912F87C}</c15:txfldGUID>
                      <c15:f>Diagramm!$K$62</c15:f>
                      <c15:dlblFieldTableCache>
                        <c:ptCount val="1"/>
                      </c15:dlblFieldTableCache>
                    </c15:dlblFTEntry>
                  </c15:dlblFieldTable>
                  <c15:showDataLabelsRange val="0"/>
                </c:ext>
                <c:ext xmlns:c16="http://schemas.microsoft.com/office/drawing/2014/chart" uri="{C3380CC4-5D6E-409C-BE32-E72D297353CC}">
                  <c16:uniqueId val="{00000027-986C-45FD-9E00-4A82AE631D69}"/>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{E9A3E5FC-B6D2-41BD-B35C-40157F14A7CA}</c15:txfldGUID>
                      <c15:f>Diagramm!$K$63</c15:f>
                      <c15:dlblFieldTableCache>
                        <c:ptCount val="1"/>
                      </c15:dlblFieldTableCache>
                    </c15:dlblFTEntry>
                  </c15:dlblFieldTable>
                  <c15:showDataLabelsRange val="0"/>
                </c:ext>
                <c:ext xmlns:c16="http://schemas.microsoft.com/office/drawing/2014/chart" uri="{C3380CC4-5D6E-409C-BE32-E72D297353CC}">
                  <c16:uniqueId val="{00000028-986C-45FD-9E00-4A82AE631D69}"/>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{CF27D044-EA9A-4127-9525-2D936B401414}</c15:txfldGUID>
                      <c15:f>Diagramm!$K$64</c15:f>
                      <c15:dlblFieldTableCache>
                        <c:ptCount val="1"/>
                      </c15:dlblFieldTableCache>
                    </c15:dlblFTEntry>
                  </c15:dlblFieldTable>
                  <c15:showDataLabelsRange val="0"/>
                </c:ext>
                <c:ext xmlns:c16="http://schemas.microsoft.com/office/drawing/2014/chart" uri="{C3380CC4-5D6E-409C-BE32-E72D297353CC}">
                  <c16:uniqueId val="{00000029-986C-45FD-9E00-4A82AE631D69}"/>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{27A02899-B301-41B1-91CA-BDC183FC1CD3}</c15:txfldGUID>
                      <c15:f>Diagramm!$K$65</c15:f>
                      <c15:dlblFieldTableCache>
                        <c:ptCount val="1"/>
                      </c15:dlblFieldTableCache>
                    </c15:dlblFTEntry>
                  </c15:dlblFieldTable>
                  <c15:showDataLabelsRange val="0"/>
                </c:ext>
                <c:ext xmlns:c16="http://schemas.microsoft.com/office/drawing/2014/chart" uri="{C3380CC4-5D6E-409C-BE32-E72D297353CC}">
                  <c16:uniqueId val="{0000002A-986C-45FD-9E00-4A82AE631D69}"/>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{6D1A212F-4F48-4CDB-81BD-CD61C0CA7B39}</c15:txfldGUID>
                      <c15:f>Diagramm!$K$66</c15:f>
                      <c15:dlblFieldTableCache>
                        <c:ptCount val="1"/>
                      </c15:dlblFieldTableCache>
                    </c15:dlblFTEntry>
                  </c15:dlblFieldTable>
                  <c15:showDataLabelsRange val="0"/>
                </c:ext>
                <c:ext xmlns:c16="http://schemas.microsoft.com/office/drawing/2014/chart" uri="{C3380CC4-5D6E-409C-BE32-E72D297353CC}">
                  <c16:uniqueId val="{0000002B-986C-45FD-9E00-4A82AE631D69}"/>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{3AD9E3C0-7A48-43AD-9C2D-8A8DF64D91BA}</c15:txfldGUID>
                      <c15:f>Diagramm!$K$67</c15:f>
                      <c15:dlblFieldTableCache>
                        <c:ptCount val="1"/>
                      </c15:dlblFieldTableCache>
                    </c15:dlblFTEntry>
                  </c15:dlblFieldTable>
                  <c15:showDataLabelsRange val="0"/>
                </c:ext>
                <c:ext xmlns:c16="http://schemas.microsoft.com/office/drawing/2014/chart" uri="{C3380CC4-5D6E-409C-BE32-E72D297353CC}">
                  <c16:uniqueId val="{0000002C-986C-45FD-9E00-4A82AE631D6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986C-45FD-9E00-4A82AE631D69}"/>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{101D44AD-97E9-4E16-AB0E-7BEFAE38BCA2}</c15:txfldGUID>
                      <c15:f>Diagramm!$J$46</c15:f>
                      <c15:dlblFieldTableCache>
                        <c:ptCount val="1"/>
                      </c15:dlblFieldTableCache>
                    </c15:dlblFTEntry>
                  </c15:dlblFieldTable>
                  <c15:showDataLabelsRange val="0"/>
                </c:ext>
                <c:ext xmlns:c16="http://schemas.microsoft.com/office/drawing/2014/chart" uri="{C3380CC4-5D6E-409C-BE32-E72D297353CC}">
                  <c16:uniqueId val="{0000002E-986C-45FD-9E00-4A82AE631D69}"/>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{0B5930F2-229F-4C0E-99F7-F73456BFEC41}</c15:txfldGUID>
                      <c15:f>Diagramm!$J$47</c15:f>
                      <c15:dlblFieldTableCache>
                        <c:ptCount val="1"/>
                      </c15:dlblFieldTableCache>
                    </c15:dlblFTEntry>
                  </c15:dlblFieldTable>
                  <c15:showDataLabelsRange val="0"/>
                </c:ext>
                <c:ext xmlns:c16="http://schemas.microsoft.com/office/drawing/2014/chart" uri="{C3380CC4-5D6E-409C-BE32-E72D297353CC}">
                  <c16:uniqueId val="{0000002F-986C-45FD-9E00-4A82AE631D69}"/>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{B70C24C2-EE0B-4A36-95FF-C34ABEECB526}</c15:txfldGUID>
                      <c15:f>Diagramm!$J$48</c15:f>
                      <c15:dlblFieldTableCache>
                        <c:ptCount val="1"/>
                      </c15:dlblFieldTableCache>
                    </c15:dlblFTEntry>
                  </c15:dlblFieldTable>
                  <c15:showDataLabelsRange val="0"/>
                </c:ext>
                <c:ext xmlns:c16="http://schemas.microsoft.com/office/drawing/2014/chart" uri="{C3380CC4-5D6E-409C-BE32-E72D297353CC}">
                  <c16:uniqueId val="{00000030-986C-45FD-9E00-4A82AE631D69}"/>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{788B285D-8428-49C8-B69B-DD2165BD9763}</c15:txfldGUID>
                      <c15:f>Diagramm!$J$49</c15:f>
                      <c15:dlblFieldTableCache>
                        <c:ptCount val="1"/>
                      </c15:dlblFieldTableCache>
                    </c15:dlblFTEntry>
                  </c15:dlblFieldTable>
                  <c15:showDataLabelsRange val="0"/>
                </c:ext>
                <c:ext xmlns:c16="http://schemas.microsoft.com/office/drawing/2014/chart" uri="{C3380CC4-5D6E-409C-BE32-E72D297353CC}">
                  <c16:uniqueId val="{00000031-986C-45FD-9E00-4A82AE631D69}"/>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{AC34812A-C053-4FFC-9943-BE550EFFC122}</c15:txfldGUID>
                      <c15:f>Diagramm!$J$50</c15:f>
                      <c15:dlblFieldTableCache>
                        <c:ptCount val="1"/>
                      </c15:dlblFieldTableCache>
                    </c15:dlblFTEntry>
                  </c15:dlblFieldTable>
                  <c15:showDataLabelsRange val="0"/>
                </c:ext>
                <c:ext xmlns:c16="http://schemas.microsoft.com/office/drawing/2014/chart" uri="{C3380CC4-5D6E-409C-BE32-E72D297353CC}">
                  <c16:uniqueId val="{00000032-986C-45FD-9E00-4A82AE631D69}"/>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{959B73EE-60C4-4745-8826-F4B91F628686}</c15:txfldGUID>
                      <c15:f>Diagramm!$J$51</c15:f>
                      <c15:dlblFieldTableCache>
                        <c:ptCount val="1"/>
                      </c15:dlblFieldTableCache>
                    </c15:dlblFTEntry>
                  </c15:dlblFieldTable>
                  <c15:showDataLabelsRange val="0"/>
                </c:ext>
                <c:ext xmlns:c16="http://schemas.microsoft.com/office/drawing/2014/chart" uri="{C3380CC4-5D6E-409C-BE32-E72D297353CC}">
                  <c16:uniqueId val="{00000033-986C-45FD-9E00-4A82AE631D69}"/>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{78B9AFB8-4F38-405E-97DD-E7CCA2DC171B}</c15:txfldGUID>
                      <c15:f>Diagramm!$J$52</c15:f>
                      <c15:dlblFieldTableCache>
                        <c:ptCount val="1"/>
                      </c15:dlblFieldTableCache>
                    </c15:dlblFTEntry>
                  </c15:dlblFieldTable>
                  <c15:showDataLabelsRange val="0"/>
                </c:ext>
                <c:ext xmlns:c16="http://schemas.microsoft.com/office/drawing/2014/chart" uri="{C3380CC4-5D6E-409C-BE32-E72D297353CC}">
                  <c16:uniqueId val="{00000034-986C-45FD-9E00-4A82AE631D69}"/>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{D1A9709A-B44D-4826-B961-8DB6AF6D1F08}</c15:txfldGUID>
                      <c15:f>Diagramm!$J$53</c15:f>
                      <c15:dlblFieldTableCache>
                        <c:ptCount val="1"/>
                      </c15:dlblFieldTableCache>
                    </c15:dlblFTEntry>
                  </c15:dlblFieldTable>
                  <c15:showDataLabelsRange val="0"/>
                </c:ext>
                <c:ext xmlns:c16="http://schemas.microsoft.com/office/drawing/2014/chart" uri="{C3380CC4-5D6E-409C-BE32-E72D297353CC}">
                  <c16:uniqueId val="{00000035-986C-45FD-9E00-4A82AE631D69}"/>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{54139F3D-783C-4481-AB37-5213ACB7DB8C}</c15:txfldGUID>
                      <c15:f>Diagramm!$J$54</c15:f>
                      <c15:dlblFieldTableCache>
                        <c:ptCount val="1"/>
                      </c15:dlblFieldTableCache>
                    </c15:dlblFTEntry>
                  </c15:dlblFieldTable>
                  <c15:showDataLabelsRange val="0"/>
                </c:ext>
                <c:ext xmlns:c16="http://schemas.microsoft.com/office/drawing/2014/chart" uri="{C3380CC4-5D6E-409C-BE32-E72D297353CC}">
                  <c16:uniqueId val="{00000036-986C-45FD-9E00-4A82AE631D69}"/>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{B3311E21-51F6-4389-B949-307977EA79B5}</c15:txfldGUID>
                      <c15:f>Diagramm!$J$55</c15:f>
                      <c15:dlblFieldTableCache>
                        <c:ptCount val="1"/>
                      </c15:dlblFieldTableCache>
                    </c15:dlblFTEntry>
                  </c15:dlblFieldTable>
                  <c15:showDataLabelsRange val="0"/>
                </c:ext>
                <c:ext xmlns:c16="http://schemas.microsoft.com/office/drawing/2014/chart" uri="{C3380CC4-5D6E-409C-BE32-E72D297353CC}">
                  <c16:uniqueId val="{00000037-986C-45FD-9E00-4A82AE631D69}"/>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{DCC5EB94-B7C8-4F72-BE90-C65F65C35A5B}</c15:txfldGUID>
                      <c15:f>Diagramm!$J$56</c15:f>
                      <c15:dlblFieldTableCache>
                        <c:ptCount val="1"/>
                      </c15:dlblFieldTableCache>
                    </c15:dlblFTEntry>
                  </c15:dlblFieldTable>
                  <c15:showDataLabelsRange val="0"/>
                </c:ext>
                <c:ext xmlns:c16="http://schemas.microsoft.com/office/drawing/2014/chart" uri="{C3380CC4-5D6E-409C-BE32-E72D297353CC}">
                  <c16:uniqueId val="{00000038-986C-45FD-9E00-4A82AE631D69}"/>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{39D10E03-CBFF-4DDE-9069-6EB597EFF322}</c15:txfldGUID>
                      <c15:f>Diagramm!$J$57</c15:f>
                      <c15:dlblFieldTableCache>
                        <c:ptCount val="1"/>
                      </c15:dlblFieldTableCache>
                    </c15:dlblFTEntry>
                  </c15:dlblFieldTable>
                  <c15:showDataLabelsRange val="0"/>
                </c:ext>
                <c:ext xmlns:c16="http://schemas.microsoft.com/office/drawing/2014/chart" uri="{C3380CC4-5D6E-409C-BE32-E72D297353CC}">
                  <c16:uniqueId val="{00000039-986C-45FD-9E00-4A82AE631D69}"/>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{A9D281C2-1BC5-47EE-807D-29FDE6F78465}</c15:txfldGUID>
                      <c15:f>Diagramm!$J$58</c15:f>
                      <c15:dlblFieldTableCache>
                        <c:ptCount val="1"/>
                      </c15:dlblFieldTableCache>
                    </c15:dlblFTEntry>
                  </c15:dlblFieldTable>
                  <c15:showDataLabelsRange val="0"/>
                </c:ext>
                <c:ext xmlns:c16="http://schemas.microsoft.com/office/drawing/2014/chart" uri="{C3380CC4-5D6E-409C-BE32-E72D297353CC}">
                  <c16:uniqueId val="{0000003A-986C-45FD-9E00-4A82AE631D69}"/>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{2C31BD7B-B9FF-4DD8-9434-F9CB8DEB13EE}</c15:txfldGUID>
                      <c15:f>Diagramm!$J$59</c15:f>
                      <c15:dlblFieldTableCache>
                        <c:ptCount val="1"/>
                      </c15:dlblFieldTableCache>
                    </c15:dlblFTEntry>
                  </c15:dlblFieldTable>
                  <c15:showDataLabelsRange val="0"/>
                </c:ext>
                <c:ext xmlns:c16="http://schemas.microsoft.com/office/drawing/2014/chart" uri="{C3380CC4-5D6E-409C-BE32-E72D297353CC}">
                  <c16:uniqueId val="{0000003B-986C-45FD-9E00-4A82AE631D69}"/>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{45936430-391F-4D8D-9304-31079D1B5279}</c15:txfldGUID>
                      <c15:f>Diagramm!$J$60</c15:f>
                      <c15:dlblFieldTableCache>
                        <c:ptCount val="1"/>
                      </c15:dlblFieldTableCache>
                    </c15:dlblFTEntry>
                  </c15:dlblFieldTable>
                  <c15:showDataLabelsRange val="0"/>
                </c:ext>
                <c:ext xmlns:c16="http://schemas.microsoft.com/office/drawing/2014/chart" uri="{C3380CC4-5D6E-409C-BE32-E72D297353CC}">
                  <c16:uniqueId val="{0000003C-986C-45FD-9E00-4A82AE631D69}"/>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{CB5AFBBE-1469-470F-A362-077DF7047A21}</c15:txfldGUID>
                      <c15:f>Diagramm!$J$61</c15:f>
                      <c15:dlblFieldTableCache>
                        <c:ptCount val="1"/>
                      </c15:dlblFieldTableCache>
                    </c15:dlblFTEntry>
                  </c15:dlblFieldTable>
                  <c15:showDataLabelsRange val="0"/>
                </c:ext>
                <c:ext xmlns:c16="http://schemas.microsoft.com/office/drawing/2014/chart" uri="{C3380CC4-5D6E-409C-BE32-E72D297353CC}">
                  <c16:uniqueId val="{0000003D-986C-45FD-9E00-4A82AE631D69}"/>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{1E748103-B518-41B3-9B8B-0675C86F460B}</c15:txfldGUID>
                      <c15:f>Diagramm!$J$62</c15:f>
                      <c15:dlblFieldTableCache>
                        <c:ptCount val="1"/>
                      </c15:dlblFieldTableCache>
                    </c15:dlblFTEntry>
                  </c15:dlblFieldTable>
                  <c15:showDataLabelsRange val="0"/>
                </c:ext>
                <c:ext xmlns:c16="http://schemas.microsoft.com/office/drawing/2014/chart" uri="{C3380CC4-5D6E-409C-BE32-E72D297353CC}">
                  <c16:uniqueId val="{0000003E-986C-45FD-9E00-4A82AE631D69}"/>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{F0F0AEF1-E89A-462D-BCBC-CFC9D3407AE2}</c15:txfldGUID>
                      <c15:f>Diagramm!$J$63</c15:f>
                      <c15:dlblFieldTableCache>
                        <c:ptCount val="1"/>
                      </c15:dlblFieldTableCache>
                    </c15:dlblFTEntry>
                  </c15:dlblFieldTable>
                  <c15:showDataLabelsRange val="0"/>
                </c:ext>
                <c:ext xmlns:c16="http://schemas.microsoft.com/office/drawing/2014/chart" uri="{C3380CC4-5D6E-409C-BE32-E72D297353CC}">
                  <c16:uniqueId val="{0000003F-986C-45FD-9E00-4A82AE631D69}"/>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{3690783F-8904-4824-BE54-79B4F51B93C6}</c15:txfldGUID>
                      <c15:f>Diagramm!$J$64</c15:f>
                      <c15:dlblFieldTableCache>
                        <c:ptCount val="1"/>
                      </c15:dlblFieldTableCache>
                    </c15:dlblFTEntry>
                  </c15:dlblFieldTable>
                  <c15:showDataLabelsRange val="0"/>
                </c:ext>
                <c:ext xmlns:c16="http://schemas.microsoft.com/office/drawing/2014/chart" uri="{C3380CC4-5D6E-409C-BE32-E72D297353CC}">
                  <c16:uniqueId val="{00000040-986C-45FD-9E00-4A82AE631D69}"/>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{6002B35F-28DF-4E75-B37A-E8EA9C30FDAF}</c15:txfldGUID>
                      <c15:f>Diagramm!$J$65</c15:f>
                      <c15:dlblFieldTableCache>
                        <c:ptCount val="1"/>
                      </c15:dlblFieldTableCache>
                    </c15:dlblFTEntry>
                  </c15:dlblFieldTable>
                  <c15:showDataLabelsRange val="0"/>
                </c:ext>
                <c:ext xmlns:c16="http://schemas.microsoft.com/office/drawing/2014/chart" uri="{C3380CC4-5D6E-409C-BE32-E72D297353CC}">
                  <c16:uniqueId val="{00000041-986C-45FD-9E00-4A82AE631D69}"/>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{8051300F-4533-40EC-ABE8-1F6AE6601D62}</c15:txfldGUID>
                      <c15:f>Diagramm!$J$66</c15:f>
                      <c15:dlblFieldTableCache>
                        <c:ptCount val="1"/>
                      </c15:dlblFieldTableCache>
                    </c15:dlblFTEntry>
                  </c15:dlblFieldTable>
                  <c15:showDataLabelsRange val="0"/>
                </c:ext>
                <c:ext xmlns:c16="http://schemas.microsoft.com/office/drawing/2014/chart" uri="{C3380CC4-5D6E-409C-BE32-E72D297353CC}">
                  <c16:uniqueId val="{00000042-986C-45FD-9E00-4A82AE631D69}"/>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{5B524091-EEB5-4F74-A7A6-C4AFFBE60B0A}</c15:txfldGUID>
                      <c15:f>Diagramm!$J$67</c15:f>
                      <c15:dlblFieldTableCache>
                        <c:ptCount val="1"/>
                      </c15:dlblFieldTableCache>
                    </c15:dlblFTEntry>
                  </c15:dlblFieldTable>
                  <c15:showDataLabelsRange val="0"/>
                </c:ext>
                <c:ext xmlns:c16="http://schemas.microsoft.com/office/drawing/2014/chart" uri="{C3380CC4-5D6E-409C-BE32-E72D297353CC}">
                  <c16:uniqueId val="{00000043-986C-45FD-9E00-4A82AE631D6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986C-45FD-9E00-4A82AE631D69}"/>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615-44B2-9EC3-D0EBC795B0A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615-44B2-9EC3-D0EBC795B0A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615-44B2-9EC3-D0EBC795B0A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615-44B2-9EC3-D0EBC795B0A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615-44B2-9EC3-D0EBC795B0A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615-44B2-9EC3-D0EBC795B0A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615-44B2-9EC3-D0EBC795B0A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615-44B2-9EC3-D0EBC795B0A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615-44B2-9EC3-D0EBC795B0A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615-44B2-9EC3-D0EBC795B0A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615-44B2-9EC3-D0EBC795B0A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615-44B2-9EC3-D0EBC795B0A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615-44B2-9EC3-D0EBC795B0A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615-44B2-9EC3-D0EBC795B0A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615-44B2-9EC3-D0EBC795B0A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615-44B2-9EC3-D0EBC795B0A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615-44B2-9EC3-D0EBC795B0A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615-44B2-9EC3-D0EBC795B0A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0615-44B2-9EC3-D0EBC795B0A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615-44B2-9EC3-D0EBC795B0A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0615-44B2-9EC3-D0EBC795B0A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615-44B2-9EC3-D0EBC795B0A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615-44B2-9EC3-D0EBC795B0AB}"/>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0615-44B2-9EC3-D0EBC795B0A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0615-44B2-9EC3-D0EBC795B0A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0615-44B2-9EC3-D0EBC795B0A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0615-44B2-9EC3-D0EBC795B0A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0615-44B2-9EC3-D0EBC795B0A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0615-44B2-9EC3-D0EBC795B0A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0615-44B2-9EC3-D0EBC795B0A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0615-44B2-9EC3-D0EBC795B0A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0615-44B2-9EC3-D0EBC795B0A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0615-44B2-9EC3-D0EBC795B0A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0615-44B2-9EC3-D0EBC795B0A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0615-44B2-9EC3-D0EBC795B0A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0615-44B2-9EC3-D0EBC795B0A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0615-44B2-9EC3-D0EBC795B0A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0615-44B2-9EC3-D0EBC795B0A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0615-44B2-9EC3-D0EBC795B0A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0615-44B2-9EC3-D0EBC795B0A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0615-44B2-9EC3-D0EBC795B0A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0615-44B2-9EC3-D0EBC795B0A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0615-44B2-9EC3-D0EBC795B0A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0615-44B2-9EC3-D0EBC795B0A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0615-44B2-9EC3-D0EBC795B0AB}"/>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615-44B2-9EC3-D0EBC795B0AB}"/>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0615-44B2-9EC3-D0EBC795B0A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0615-44B2-9EC3-D0EBC795B0A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0615-44B2-9EC3-D0EBC795B0A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0615-44B2-9EC3-D0EBC795B0A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0615-44B2-9EC3-D0EBC795B0A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0615-44B2-9EC3-D0EBC795B0A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0615-44B2-9EC3-D0EBC795B0A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0615-44B2-9EC3-D0EBC795B0A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0615-44B2-9EC3-D0EBC795B0A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0615-44B2-9EC3-D0EBC795B0A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0615-44B2-9EC3-D0EBC795B0A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0615-44B2-9EC3-D0EBC795B0A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0615-44B2-9EC3-D0EBC795B0A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0615-44B2-9EC3-D0EBC795B0A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0615-44B2-9EC3-D0EBC795B0A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0615-44B2-9EC3-D0EBC795B0A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0615-44B2-9EC3-D0EBC795B0A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0615-44B2-9EC3-D0EBC795B0A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0615-44B2-9EC3-D0EBC795B0A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0615-44B2-9EC3-D0EBC795B0A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0615-44B2-9EC3-D0EBC795B0A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0615-44B2-9EC3-D0EBC795B0A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615-44B2-9EC3-D0EBC795B0AB}"/>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100.4936002385836</c:v>
                </c:pt>
                <c:pt idx="2">
                  <c:v>102.09064959252115</c:v>
                </c:pt>
                <c:pt idx="3">
                  <c:v>101.58974577457502</c:v>
                </c:pt>
                <c:pt idx="4">
                  <c:v>101.70903757082949</c:v>
                </c:pt>
                <c:pt idx="5">
                  <c:v>102.13568833192335</c:v>
                </c:pt>
                <c:pt idx="6">
                  <c:v>103.81977200659757</c:v>
                </c:pt>
                <c:pt idx="7">
                  <c:v>103.45215851201743</c:v>
                </c:pt>
                <c:pt idx="8">
                  <c:v>103.29452292410973</c:v>
                </c:pt>
                <c:pt idx="9">
                  <c:v>103.78142821494434</c:v>
                </c:pt>
                <c:pt idx="10">
                  <c:v>105.36204451531621</c:v>
                </c:pt>
                <c:pt idx="11">
                  <c:v>105.19284492675118</c:v>
                </c:pt>
                <c:pt idx="12">
                  <c:v>105.3705653579058</c:v>
                </c:pt>
                <c:pt idx="13">
                  <c:v>105.82095275192785</c:v>
                </c:pt>
                <c:pt idx="14">
                  <c:v>107.89151750120205</c:v>
                </c:pt>
                <c:pt idx="15">
                  <c:v>107.66754106741811</c:v>
                </c:pt>
                <c:pt idx="16">
                  <c:v>108.04793582588266</c:v>
                </c:pt>
                <c:pt idx="17">
                  <c:v>108.3029524719573</c:v>
                </c:pt>
                <c:pt idx="18">
                  <c:v>109.90243635234901</c:v>
                </c:pt>
                <c:pt idx="19">
                  <c:v>110.01625046408161</c:v>
                </c:pt>
                <c:pt idx="20">
                  <c:v>110.95962946507368</c:v>
                </c:pt>
                <c:pt idx="21">
                  <c:v>110.89024546112974</c:v>
                </c:pt>
                <c:pt idx="22">
                  <c:v>112.17689269216022</c:v>
                </c:pt>
                <c:pt idx="23">
                  <c:v>111.73685203556842</c:v>
                </c:pt>
                <c:pt idx="24">
                  <c:v>111.11117873684594</c:v>
                </c:pt>
              </c:numCache>
            </c:numRef>
          </c:val>
          <c:smooth val="0"/>
          <c:extLst>
            <c:ext xmlns:c16="http://schemas.microsoft.com/office/drawing/2014/chart" uri="{C3380CC4-5D6E-409C-BE32-E72D297353CC}">
              <c16:uniqueId val="{00000000-1B00-4B90-9CE5-3EDC788CA47C}"/>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102.42479489516865</c:v>
                </c:pt>
                <c:pt idx="2">
                  <c:v>105.18991188088727</c:v>
                </c:pt>
                <c:pt idx="3">
                  <c:v>104.07778790641143</c:v>
                </c:pt>
                <c:pt idx="4">
                  <c:v>102.58887876025524</c:v>
                </c:pt>
                <c:pt idx="5">
                  <c:v>105.12306289881495</c:v>
                </c:pt>
                <c:pt idx="6">
                  <c:v>107.2986934062595</c:v>
                </c:pt>
                <c:pt idx="7">
                  <c:v>107.03737465815861</c:v>
                </c:pt>
                <c:pt idx="8">
                  <c:v>106.01033120632026</c:v>
                </c:pt>
                <c:pt idx="9">
                  <c:v>107.07383773928898</c:v>
                </c:pt>
                <c:pt idx="10">
                  <c:v>108.55059252506838</c:v>
                </c:pt>
                <c:pt idx="11">
                  <c:v>108.16773017319963</c:v>
                </c:pt>
                <c:pt idx="12">
                  <c:v>107.3776967487086</c:v>
                </c:pt>
                <c:pt idx="13">
                  <c:v>109.80249164387723</c:v>
                </c:pt>
                <c:pt idx="14">
                  <c:v>112.43998784563962</c:v>
                </c:pt>
                <c:pt idx="15">
                  <c:v>112.99908842297175</c:v>
                </c:pt>
                <c:pt idx="16">
                  <c:v>111.98419933151018</c:v>
                </c:pt>
                <c:pt idx="17">
                  <c:v>114.19629292008509</c:v>
                </c:pt>
                <c:pt idx="18">
                  <c:v>116.32938316621089</c:v>
                </c:pt>
                <c:pt idx="19">
                  <c:v>116.85809784260104</c:v>
                </c:pt>
                <c:pt idx="20">
                  <c:v>116.62716499544213</c:v>
                </c:pt>
                <c:pt idx="21">
                  <c:v>118.76633242175632</c:v>
                </c:pt>
                <c:pt idx="22">
                  <c:v>121.77453661501063</c:v>
                </c:pt>
                <c:pt idx="23">
                  <c:v>121.58614402917047</c:v>
                </c:pt>
                <c:pt idx="24">
                  <c:v>117.0464904284412</c:v>
                </c:pt>
              </c:numCache>
            </c:numRef>
          </c:val>
          <c:smooth val="0"/>
          <c:extLst>
            <c:ext xmlns:c16="http://schemas.microsoft.com/office/drawing/2014/chart" uri="{C3380CC4-5D6E-409C-BE32-E72D297353CC}">
              <c16:uniqueId val="{00000001-1B00-4B90-9CE5-3EDC788CA47C}"/>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102.49478004175967</c:v>
                </c:pt>
                <c:pt idx="2">
                  <c:v>101.28878968968249</c:v>
                </c:pt>
                <c:pt idx="3">
                  <c:v>102.80797753617972</c:v>
                </c:pt>
                <c:pt idx="4">
                  <c:v>99.654402764777885</c:v>
                </c:pt>
                <c:pt idx="5">
                  <c:v>100.64439484484124</c:v>
                </c:pt>
                <c:pt idx="6">
                  <c:v>98.952408380732962</c:v>
                </c:pt>
                <c:pt idx="7">
                  <c:v>99.856001151990782</c:v>
                </c:pt>
                <c:pt idx="8">
                  <c:v>98.038015695874435</c:v>
                </c:pt>
                <c:pt idx="9">
                  <c:v>99.096407228742166</c:v>
                </c:pt>
                <c:pt idx="10">
                  <c:v>96.81042551659587</c:v>
                </c:pt>
                <c:pt idx="11">
                  <c:v>97.688818489452089</c:v>
                </c:pt>
                <c:pt idx="12">
                  <c:v>95.932032543739652</c:v>
                </c:pt>
                <c:pt idx="13">
                  <c:v>97.458420332637345</c:v>
                </c:pt>
                <c:pt idx="14">
                  <c:v>95.377636978904164</c:v>
                </c:pt>
                <c:pt idx="15">
                  <c:v>95.86003311973505</c:v>
                </c:pt>
                <c:pt idx="16">
                  <c:v>93.505651954784369</c:v>
                </c:pt>
                <c:pt idx="17">
                  <c:v>95.276837785297715</c:v>
                </c:pt>
                <c:pt idx="18">
                  <c:v>92.101663186694509</c:v>
                </c:pt>
                <c:pt idx="19">
                  <c:v>92.73165814673483</c:v>
                </c:pt>
                <c:pt idx="20">
                  <c:v>91.644466844265253</c:v>
                </c:pt>
                <c:pt idx="21">
                  <c:v>93.57045143638851</c:v>
                </c:pt>
                <c:pt idx="22">
                  <c:v>90.204478364173085</c:v>
                </c:pt>
                <c:pt idx="23">
                  <c:v>91.579667362661098</c:v>
                </c:pt>
                <c:pt idx="24">
                  <c:v>87.792497660018725</c:v>
                </c:pt>
              </c:numCache>
            </c:numRef>
          </c:val>
          <c:smooth val="0"/>
          <c:extLst>
            <c:ext xmlns:c16="http://schemas.microsoft.com/office/drawing/2014/chart" uri="{C3380CC4-5D6E-409C-BE32-E72D297353CC}">
              <c16:uniqueId val="{00000002-1B00-4B90-9CE5-3EDC788CA47C}"/>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1B00-4B90-9CE5-3EDC788CA47C}"/>
                </c:ext>
              </c:extLst>
            </c:dLbl>
            <c:dLbl>
              <c:idx val="1"/>
              <c:delete val="1"/>
              <c:extLst>
                <c:ext xmlns:c15="http://schemas.microsoft.com/office/drawing/2012/chart" uri="{CE6537A1-D6FC-4f65-9D91-7224C49458BB}"/>
                <c:ext xmlns:c16="http://schemas.microsoft.com/office/drawing/2014/chart" uri="{C3380CC4-5D6E-409C-BE32-E72D297353CC}">
                  <c16:uniqueId val="{00000004-1B00-4B90-9CE5-3EDC788CA47C}"/>
                </c:ext>
              </c:extLst>
            </c:dLbl>
            <c:dLbl>
              <c:idx val="2"/>
              <c:delete val="1"/>
              <c:extLst>
                <c:ext xmlns:c15="http://schemas.microsoft.com/office/drawing/2012/chart" uri="{CE6537A1-D6FC-4f65-9D91-7224C49458BB}"/>
                <c:ext xmlns:c16="http://schemas.microsoft.com/office/drawing/2014/chart" uri="{C3380CC4-5D6E-409C-BE32-E72D297353CC}">
                  <c16:uniqueId val="{00000005-1B00-4B90-9CE5-3EDC788CA47C}"/>
                </c:ext>
              </c:extLst>
            </c:dLbl>
            <c:dLbl>
              <c:idx val="3"/>
              <c:delete val="1"/>
              <c:extLst>
                <c:ext xmlns:c15="http://schemas.microsoft.com/office/drawing/2012/chart" uri="{CE6537A1-D6FC-4f65-9D91-7224C49458BB}"/>
                <c:ext xmlns:c16="http://schemas.microsoft.com/office/drawing/2014/chart" uri="{C3380CC4-5D6E-409C-BE32-E72D297353CC}">
                  <c16:uniqueId val="{00000006-1B00-4B90-9CE5-3EDC788CA47C}"/>
                </c:ext>
              </c:extLst>
            </c:dLbl>
            <c:dLbl>
              <c:idx val="4"/>
              <c:delete val="1"/>
              <c:extLst>
                <c:ext xmlns:c15="http://schemas.microsoft.com/office/drawing/2012/chart" uri="{CE6537A1-D6FC-4f65-9D91-7224C49458BB}"/>
                <c:ext xmlns:c16="http://schemas.microsoft.com/office/drawing/2014/chart" uri="{C3380CC4-5D6E-409C-BE32-E72D297353CC}">
                  <c16:uniqueId val="{00000007-1B00-4B90-9CE5-3EDC788CA47C}"/>
                </c:ext>
              </c:extLst>
            </c:dLbl>
            <c:dLbl>
              <c:idx val="5"/>
              <c:delete val="1"/>
              <c:extLst>
                <c:ext xmlns:c15="http://schemas.microsoft.com/office/drawing/2012/chart" uri="{CE6537A1-D6FC-4f65-9D91-7224C49458BB}"/>
                <c:ext xmlns:c16="http://schemas.microsoft.com/office/drawing/2014/chart" uri="{C3380CC4-5D6E-409C-BE32-E72D297353CC}">
                  <c16:uniqueId val="{00000008-1B00-4B90-9CE5-3EDC788CA47C}"/>
                </c:ext>
              </c:extLst>
            </c:dLbl>
            <c:dLbl>
              <c:idx val="6"/>
              <c:delete val="1"/>
              <c:extLst>
                <c:ext xmlns:c15="http://schemas.microsoft.com/office/drawing/2012/chart" uri="{CE6537A1-D6FC-4f65-9D91-7224C49458BB}"/>
                <c:ext xmlns:c16="http://schemas.microsoft.com/office/drawing/2014/chart" uri="{C3380CC4-5D6E-409C-BE32-E72D297353CC}">
                  <c16:uniqueId val="{00000009-1B00-4B90-9CE5-3EDC788CA47C}"/>
                </c:ext>
              </c:extLst>
            </c:dLbl>
            <c:dLbl>
              <c:idx val="7"/>
              <c:delete val="1"/>
              <c:extLst>
                <c:ext xmlns:c15="http://schemas.microsoft.com/office/drawing/2012/chart" uri="{CE6537A1-D6FC-4f65-9D91-7224C49458BB}"/>
                <c:ext xmlns:c16="http://schemas.microsoft.com/office/drawing/2014/chart" uri="{C3380CC4-5D6E-409C-BE32-E72D297353CC}">
                  <c16:uniqueId val="{0000000A-1B00-4B90-9CE5-3EDC788CA47C}"/>
                </c:ext>
              </c:extLst>
            </c:dLbl>
            <c:dLbl>
              <c:idx val="8"/>
              <c:delete val="1"/>
              <c:extLst>
                <c:ext xmlns:c15="http://schemas.microsoft.com/office/drawing/2012/chart" uri="{CE6537A1-D6FC-4f65-9D91-7224C49458BB}"/>
                <c:ext xmlns:c16="http://schemas.microsoft.com/office/drawing/2014/chart" uri="{C3380CC4-5D6E-409C-BE32-E72D297353CC}">
                  <c16:uniqueId val="{0000000B-1B00-4B90-9CE5-3EDC788CA47C}"/>
                </c:ext>
              </c:extLst>
            </c:dLbl>
            <c:dLbl>
              <c:idx val="9"/>
              <c:delete val="1"/>
              <c:extLst>
                <c:ext xmlns:c15="http://schemas.microsoft.com/office/drawing/2012/chart" uri="{CE6537A1-D6FC-4f65-9D91-7224C49458BB}"/>
                <c:ext xmlns:c16="http://schemas.microsoft.com/office/drawing/2014/chart" uri="{C3380CC4-5D6E-409C-BE32-E72D297353CC}">
                  <c16:uniqueId val="{0000000C-1B00-4B90-9CE5-3EDC788CA47C}"/>
                </c:ext>
              </c:extLst>
            </c:dLbl>
            <c:dLbl>
              <c:idx val="10"/>
              <c:delete val="1"/>
              <c:extLst>
                <c:ext xmlns:c15="http://schemas.microsoft.com/office/drawing/2012/chart" uri="{CE6537A1-D6FC-4f65-9D91-7224C49458BB}"/>
                <c:ext xmlns:c16="http://schemas.microsoft.com/office/drawing/2014/chart" uri="{C3380CC4-5D6E-409C-BE32-E72D297353CC}">
                  <c16:uniqueId val="{0000000D-1B00-4B90-9CE5-3EDC788CA47C}"/>
                </c:ext>
              </c:extLst>
            </c:dLbl>
            <c:dLbl>
              <c:idx val="11"/>
              <c:delete val="1"/>
              <c:extLst>
                <c:ext xmlns:c15="http://schemas.microsoft.com/office/drawing/2012/chart" uri="{CE6537A1-D6FC-4f65-9D91-7224C49458BB}"/>
                <c:ext xmlns:c16="http://schemas.microsoft.com/office/drawing/2014/chart" uri="{C3380CC4-5D6E-409C-BE32-E72D297353CC}">
                  <c16:uniqueId val="{0000000E-1B00-4B90-9CE5-3EDC788CA47C}"/>
                </c:ext>
              </c:extLst>
            </c:dLbl>
            <c:dLbl>
              <c:idx val="12"/>
              <c:delete val="1"/>
              <c:extLst>
                <c:ext xmlns:c15="http://schemas.microsoft.com/office/drawing/2012/chart" uri="{CE6537A1-D6FC-4f65-9D91-7224C49458BB}"/>
                <c:ext xmlns:c16="http://schemas.microsoft.com/office/drawing/2014/chart" uri="{C3380CC4-5D6E-409C-BE32-E72D297353CC}">
                  <c16:uniqueId val="{0000000F-1B00-4B90-9CE5-3EDC788CA47C}"/>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B00-4B90-9CE5-3EDC788CA47C}"/>
                </c:ext>
              </c:extLst>
            </c:dLbl>
            <c:dLbl>
              <c:idx val="14"/>
              <c:delete val="1"/>
              <c:extLst>
                <c:ext xmlns:c15="http://schemas.microsoft.com/office/drawing/2012/chart" uri="{CE6537A1-D6FC-4f65-9D91-7224C49458BB}"/>
                <c:ext xmlns:c16="http://schemas.microsoft.com/office/drawing/2014/chart" uri="{C3380CC4-5D6E-409C-BE32-E72D297353CC}">
                  <c16:uniqueId val="{00000011-1B00-4B90-9CE5-3EDC788CA47C}"/>
                </c:ext>
              </c:extLst>
            </c:dLbl>
            <c:dLbl>
              <c:idx val="15"/>
              <c:delete val="1"/>
              <c:extLst>
                <c:ext xmlns:c15="http://schemas.microsoft.com/office/drawing/2012/chart" uri="{CE6537A1-D6FC-4f65-9D91-7224C49458BB}"/>
                <c:ext xmlns:c16="http://schemas.microsoft.com/office/drawing/2014/chart" uri="{C3380CC4-5D6E-409C-BE32-E72D297353CC}">
                  <c16:uniqueId val="{00000012-1B00-4B90-9CE5-3EDC788CA47C}"/>
                </c:ext>
              </c:extLst>
            </c:dLbl>
            <c:dLbl>
              <c:idx val="16"/>
              <c:delete val="1"/>
              <c:extLst>
                <c:ext xmlns:c15="http://schemas.microsoft.com/office/drawing/2012/chart" uri="{CE6537A1-D6FC-4f65-9D91-7224C49458BB}"/>
                <c:ext xmlns:c16="http://schemas.microsoft.com/office/drawing/2014/chart" uri="{C3380CC4-5D6E-409C-BE32-E72D297353CC}">
                  <c16:uniqueId val="{00000013-1B00-4B90-9CE5-3EDC788CA47C}"/>
                </c:ext>
              </c:extLst>
            </c:dLbl>
            <c:dLbl>
              <c:idx val="17"/>
              <c:delete val="1"/>
              <c:extLst>
                <c:ext xmlns:c15="http://schemas.microsoft.com/office/drawing/2012/chart" uri="{CE6537A1-D6FC-4f65-9D91-7224C49458BB}"/>
                <c:ext xmlns:c16="http://schemas.microsoft.com/office/drawing/2014/chart" uri="{C3380CC4-5D6E-409C-BE32-E72D297353CC}">
                  <c16:uniqueId val="{00000014-1B00-4B90-9CE5-3EDC788CA47C}"/>
                </c:ext>
              </c:extLst>
            </c:dLbl>
            <c:dLbl>
              <c:idx val="18"/>
              <c:delete val="1"/>
              <c:extLst>
                <c:ext xmlns:c15="http://schemas.microsoft.com/office/drawing/2012/chart" uri="{CE6537A1-D6FC-4f65-9D91-7224C49458BB}"/>
                <c:ext xmlns:c16="http://schemas.microsoft.com/office/drawing/2014/chart" uri="{C3380CC4-5D6E-409C-BE32-E72D297353CC}">
                  <c16:uniqueId val="{00000015-1B00-4B90-9CE5-3EDC788CA47C}"/>
                </c:ext>
              </c:extLst>
            </c:dLbl>
            <c:dLbl>
              <c:idx val="19"/>
              <c:delete val="1"/>
              <c:extLst>
                <c:ext xmlns:c15="http://schemas.microsoft.com/office/drawing/2012/chart" uri="{CE6537A1-D6FC-4f65-9D91-7224C49458BB}"/>
                <c:ext xmlns:c16="http://schemas.microsoft.com/office/drawing/2014/chart" uri="{C3380CC4-5D6E-409C-BE32-E72D297353CC}">
                  <c16:uniqueId val="{00000016-1B00-4B90-9CE5-3EDC788CA47C}"/>
                </c:ext>
              </c:extLst>
            </c:dLbl>
            <c:dLbl>
              <c:idx val="20"/>
              <c:delete val="1"/>
              <c:extLst>
                <c:ext xmlns:c15="http://schemas.microsoft.com/office/drawing/2012/chart" uri="{CE6537A1-D6FC-4f65-9D91-7224C49458BB}"/>
                <c:ext xmlns:c16="http://schemas.microsoft.com/office/drawing/2014/chart" uri="{C3380CC4-5D6E-409C-BE32-E72D297353CC}">
                  <c16:uniqueId val="{00000017-1B00-4B90-9CE5-3EDC788CA47C}"/>
                </c:ext>
              </c:extLst>
            </c:dLbl>
            <c:dLbl>
              <c:idx val="21"/>
              <c:delete val="1"/>
              <c:extLst>
                <c:ext xmlns:c15="http://schemas.microsoft.com/office/drawing/2012/chart" uri="{CE6537A1-D6FC-4f65-9D91-7224C49458BB}"/>
                <c:ext xmlns:c16="http://schemas.microsoft.com/office/drawing/2014/chart" uri="{C3380CC4-5D6E-409C-BE32-E72D297353CC}">
                  <c16:uniqueId val="{00000018-1B00-4B90-9CE5-3EDC788CA47C}"/>
                </c:ext>
              </c:extLst>
            </c:dLbl>
            <c:dLbl>
              <c:idx val="22"/>
              <c:delete val="1"/>
              <c:extLst>
                <c:ext xmlns:c15="http://schemas.microsoft.com/office/drawing/2012/chart" uri="{CE6537A1-D6FC-4f65-9D91-7224C49458BB}"/>
                <c:ext xmlns:c16="http://schemas.microsoft.com/office/drawing/2014/chart" uri="{C3380CC4-5D6E-409C-BE32-E72D297353CC}">
                  <c16:uniqueId val="{00000019-1B00-4B90-9CE5-3EDC788CA47C}"/>
                </c:ext>
              </c:extLst>
            </c:dLbl>
            <c:dLbl>
              <c:idx val="23"/>
              <c:delete val="1"/>
              <c:extLst>
                <c:ext xmlns:c15="http://schemas.microsoft.com/office/drawing/2012/chart" uri="{CE6537A1-D6FC-4f65-9D91-7224C49458BB}"/>
                <c:ext xmlns:c16="http://schemas.microsoft.com/office/drawing/2014/chart" uri="{C3380CC4-5D6E-409C-BE32-E72D297353CC}">
                  <c16:uniqueId val="{0000001A-1B00-4B90-9CE5-3EDC788CA47C}"/>
                </c:ext>
              </c:extLst>
            </c:dLbl>
            <c:dLbl>
              <c:idx val="24"/>
              <c:delete val="1"/>
              <c:extLst>
                <c:ext xmlns:c15="http://schemas.microsoft.com/office/drawing/2012/chart" uri="{CE6537A1-D6FC-4f65-9D91-7224C49458BB}"/>
                <c:ext xmlns:c16="http://schemas.microsoft.com/office/drawing/2014/chart" uri="{C3380CC4-5D6E-409C-BE32-E72D297353CC}">
                  <c16:uniqueId val="{0000001B-1B00-4B90-9CE5-3EDC788CA47C}"/>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1B00-4B90-9CE5-3EDC788CA47C}"/>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Aalen (611)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182559</v>
      </c>
      <c r="F11" s="238">
        <v>183587</v>
      </c>
      <c r="G11" s="238">
        <v>184310</v>
      </c>
      <c r="H11" s="238">
        <v>182196</v>
      </c>
      <c r="I11" s="265">
        <v>182310</v>
      </c>
      <c r="J11" s="263">
        <v>249</v>
      </c>
      <c r="K11" s="266">
        <v>0.13658054961329602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17.629369135457576</v>
      </c>
      <c r="E13" s="115">
        <v>32184</v>
      </c>
      <c r="F13" s="114">
        <v>32280</v>
      </c>
      <c r="G13" s="114">
        <v>32625</v>
      </c>
      <c r="H13" s="114">
        <v>32747</v>
      </c>
      <c r="I13" s="140">
        <v>32555</v>
      </c>
      <c r="J13" s="115">
        <v>-371</v>
      </c>
      <c r="K13" s="116">
        <v>-1.1396098909537706</v>
      </c>
    </row>
    <row r="14" spans="1:255" ht="14.1" customHeight="1" x14ac:dyDescent="0.2">
      <c r="A14" s="306" t="s">
        <v>230</v>
      </c>
      <c r="B14" s="307"/>
      <c r="C14" s="308"/>
      <c r="D14" s="113">
        <v>57.455945749045512</v>
      </c>
      <c r="E14" s="115">
        <v>104891</v>
      </c>
      <c r="F14" s="114">
        <v>105877</v>
      </c>
      <c r="G14" s="114">
        <v>106304</v>
      </c>
      <c r="H14" s="114">
        <v>104592</v>
      </c>
      <c r="I14" s="140">
        <v>105064</v>
      </c>
      <c r="J14" s="115">
        <v>-173</v>
      </c>
      <c r="K14" s="116">
        <v>-0.1646615396329856</v>
      </c>
    </row>
    <row r="15" spans="1:255" ht="14.1" customHeight="1" x14ac:dyDescent="0.2">
      <c r="A15" s="306" t="s">
        <v>231</v>
      </c>
      <c r="B15" s="307"/>
      <c r="C15" s="308"/>
      <c r="D15" s="113">
        <v>12.945403951599209</v>
      </c>
      <c r="E15" s="115">
        <v>23633</v>
      </c>
      <c r="F15" s="114">
        <v>23657</v>
      </c>
      <c r="G15" s="114">
        <v>23711</v>
      </c>
      <c r="H15" s="114">
        <v>23392</v>
      </c>
      <c r="I15" s="140">
        <v>23417</v>
      </c>
      <c r="J15" s="115">
        <v>216</v>
      </c>
      <c r="K15" s="116">
        <v>0.92240679847973694</v>
      </c>
    </row>
    <row r="16" spans="1:255" ht="14.1" customHeight="1" x14ac:dyDescent="0.2">
      <c r="A16" s="306" t="s">
        <v>232</v>
      </c>
      <c r="B16" s="307"/>
      <c r="C16" s="308"/>
      <c r="D16" s="113">
        <v>11.681702901527725</v>
      </c>
      <c r="E16" s="115">
        <v>21326</v>
      </c>
      <c r="F16" s="114">
        <v>21238</v>
      </c>
      <c r="G16" s="114">
        <v>21125</v>
      </c>
      <c r="H16" s="114">
        <v>20932</v>
      </c>
      <c r="I16" s="140">
        <v>20729</v>
      </c>
      <c r="J16" s="115">
        <v>597</v>
      </c>
      <c r="K16" s="116">
        <v>2.8800231559650733</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0.3467372192003681</v>
      </c>
      <c r="E18" s="115">
        <v>633</v>
      </c>
      <c r="F18" s="114">
        <v>753</v>
      </c>
      <c r="G18" s="114">
        <v>768</v>
      </c>
      <c r="H18" s="114">
        <v>758</v>
      </c>
      <c r="I18" s="140">
        <v>742</v>
      </c>
      <c r="J18" s="115">
        <v>-109</v>
      </c>
      <c r="K18" s="116">
        <v>-14.690026954177897</v>
      </c>
    </row>
    <row r="19" spans="1:255" ht="14.1" customHeight="1" x14ac:dyDescent="0.2">
      <c r="A19" s="306" t="s">
        <v>235</v>
      </c>
      <c r="B19" s="307" t="s">
        <v>236</v>
      </c>
      <c r="C19" s="308"/>
      <c r="D19" s="113">
        <v>0.22458492870797933</v>
      </c>
      <c r="E19" s="115">
        <v>410</v>
      </c>
      <c r="F19" s="114">
        <v>402</v>
      </c>
      <c r="G19" s="114">
        <v>423</v>
      </c>
      <c r="H19" s="114">
        <v>414</v>
      </c>
      <c r="I19" s="140">
        <v>396</v>
      </c>
      <c r="J19" s="115">
        <v>14</v>
      </c>
      <c r="K19" s="116">
        <v>3.5353535353535355</v>
      </c>
    </row>
    <row r="20" spans="1:255" ht="14.1" customHeight="1" x14ac:dyDescent="0.2">
      <c r="A20" s="306">
        <v>12</v>
      </c>
      <c r="B20" s="307" t="s">
        <v>237</v>
      </c>
      <c r="C20" s="308"/>
      <c r="D20" s="113">
        <v>0.60418823503634445</v>
      </c>
      <c r="E20" s="115">
        <v>1103</v>
      </c>
      <c r="F20" s="114">
        <v>1063</v>
      </c>
      <c r="G20" s="114">
        <v>1137</v>
      </c>
      <c r="H20" s="114">
        <v>1138</v>
      </c>
      <c r="I20" s="140">
        <v>1101</v>
      </c>
      <c r="J20" s="115">
        <v>2</v>
      </c>
      <c r="K20" s="116">
        <v>0.18165304268846502</v>
      </c>
    </row>
    <row r="21" spans="1:255" ht="14.1" customHeight="1" x14ac:dyDescent="0.2">
      <c r="A21" s="306">
        <v>21</v>
      </c>
      <c r="B21" s="307" t="s">
        <v>238</v>
      </c>
      <c r="C21" s="308"/>
      <c r="D21" s="113">
        <v>0.65184406137194006</v>
      </c>
      <c r="E21" s="115">
        <v>1190</v>
      </c>
      <c r="F21" s="114">
        <v>1200</v>
      </c>
      <c r="G21" s="114">
        <v>1215</v>
      </c>
      <c r="H21" s="114">
        <v>1214</v>
      </c>
      <c r="I21" s="140">
        <v>1216</v>
      </c>
      <c r="J21" s="115">
        <v>-26</v>
      </c>
      <c r="K21" s="116">
        <v>-2.138157894736842</v>
      </c>
    </row>
    <row r="22" spans="1:255" ht="14.1" customHeight="1" x14ac:dyDescent="0.2">
      <c r="A22" s="306">
        <v>22</v>
      </c>
      <c r="B22" s="307" t="s">
        <v>239</v>
      </c>
      <c r="C22" s="308"/>
      <c r="D22" s="113">
        <v>1.8640549082762286</v>
      </c>
      <c r="E22" s="115">
        <v>3403</v>
      </c>
      <c r="F22" s="114">
        <v>3463</v>
      </c>
      <c r="G22" s="114">
        <v>3512</v>
      </c>
      <c r="H22" s="114">
        <v>3506</v>
      </c>
      <c r="I22" s="140">
        <v>3542</v>
      </c>
      <c r="J22" s="115">
        <v>-139</v>
      </c>
      <c r="K22" s="116">
        <v>-3.9243365330321853</v>
      </c>
    </row>
    <row r="23" spans="1:255" ht="14.1" customHeight="1" x14ac:dyDescent="0.2">
      <c r="A23" s="306">
        <v>23</v>
      </c>
      <c r="B23" s="307" t="s">
        <v>240</v>
      </c>
      <c r="C23" s="308"/>
      <c r="D23" s="113">
        <v>0.90710400473271657</v>
      </c>
      <c r="E23" s="115">
        <v>1656</v>
      </c>
      <c r="F23" s="114">
        <v>1693</v>
      </c>
      <c r="G23" s="114">
        <v>1707</v>
      </c>
      <c r="H23" s="114">
        <v>1678</v>
      </c>
      <c r="I23" s="140">
        <v>1680</v>
      </c>
      <c r="J23" s="115">
        <v>-24</v>
      </c>
      <c r="K23" s="116">
        <v>-1.4285714285714286</v>
      </c>
    </row>
    <row r="24" spans="1:255" ht="14.1" customHeight="1" x14ac:dyDescent="0.2">
      <c r="A24" s="306">
        <v>24</v>
      </c>
      <c r="B24" s="307" t="s">
        <v>241</v>
      </c>
      <c r="C24" s="308"/>
      <c r="D24" s="113">
        <v>7.8188421277504805</v>
      </c>
      <c r="E24" s="115">
        <v>14274</v>
      </c>
      <c r="F24" s="114">
        <v>14621</v>
      </c>
      <c r="G24" s="114">
        <v>15006</v>
      </c>
      <c r="H24" s="114">
        <v>15120</v>
      </c>
      <c r="I24" s="140">
        <v>15278</v>
      </c>
      <c r="J24" s="115">
        <v>-1004</v>
      </c>
      <c r="K24" s="116">
        <v>-6.57154077758869</v>
      </c>
    </row>
    <row r="25" spans="1:255" ht="14.1" customHeight="1" x14ac:dyDescent="0.2">
      <c r="A25" s="306">
        <v>25</v>
      </c>
      <c r="B25" s="307" t="s">
        <v>242</v>
      </c>
      <c r="C25" s="308"/>
      <c r="D25" s="113">
        <v>8.0549301869532588</v>
      </c>
      <c r="E25" s="115">
        <v>14705</v>
      </c>
      <c r="F25" s="114">
        <v>14857</v>
      </c>
      <c r="G25" s="114">
        <v>15012</v>
      </c>
      <c r="H25" s="114">
        <v>14901</v>
      </c>
      <c r="I25" s="140">
        <v>14957</v>
      </c>
      <c r="J25" s="115">
        <v>-252</v>
      </c>
      <c r="K25" s="116">
        <v>-1.6848298455572641</v>
      </c>
    </row>
    <row r="26" spans="1:255" ht="14.1" customHeight="1" x14ac:dyDescent="0.2">
      <c r="A26" s="306">
        <v>26</v>
      </c>
      <c r="B26" s="307" t="s">
        <v>243</v>
      </c>
      <c r="C26" s="308"/>
      <c r="D26" s="113">
        <v>4.3043618775300043</v>
      </c>
      <c r="E26" s="115">
        <v>7858</v>
      </c>
      <c r="F26" s="114">
        <v>7797</v>
      </c>
      <c r="G26" s="114">
        <v>7779</v>
      </c>
      <c r="H26" s="114">
        <v>7668</v>
      </c>
      <c r="I26" s="140">
        <v>7668</v>
      </c>
      <c r="J26" s="115">
        <v>190</v>
      </c>
      <c r="K26" s="116">
        <v>2.477829942618675</v>
      </c>
    </row>
    <row r="27" spans="1:255" ht="14.1" customHeight="1" x14ac:dyDescent="0.2">
      <c r="A27" s="306">
        <v>27</v>
      </c>
      <c r="B27" s="307" t="s">
        <v>244</v>
      </c>
      <c r="C27" s="308"/>
      <c r="D27" s="113">
        <v>6.5315870485705991</v>
      </c>
      <c r="E27" s="115">
        <v>11924</v>
      </c>
      <c r="F27" s="114">
        <v>11999</v>
      </c>
      <c r="G27" s="114">
        <v>12022</v>
      </c>
      <c r="H27" s="114">
        <v>11864</v>
      </c>
      <c r="I27" s="140">
        <v>11861</v>
      </c>
      <c r="J27" s="115">
        <v>63</v>
      </c>
      <c r="K27" s="116">
        <v>0.53115251665120988</v>
      </c>
    </row>
    <row r="28" spans="1:255" ht="14.1" customHeight="1" x14ac:dyDescent="0.2">
      <c r="A28" s="306">
        <v>28</v>
      </c>
      <c r="B28" s="307" t="s">
        <v>245</v>
      </c>
      <c r="C28" s="308"/>
      <c r="D28" s="113">
        <v>0.98926922255270899</v>
      </c>
      <c r="E28" s="115">
        <v>1806</v>
      </c>
      <c r="F28" s="114">
        <v>1827</v>
      </c>
      <c r="G28" s="114">
        <v>1846</v>
      </c>
      <c r="H28" s="114">
        <v>1882</v>
      </c>
      <c r="I28" s="140">
        <v>1914</v>
      </c>
      <c r="J28" s="115">
        <v>-108</v>
      </c>
      <c r="K28" s="116">
        <v>-5.6426332288401255</v>
      </c>
    </row>
    <row r="29" spans="1:255" ht="14.1" customHeight="1" x14ac:dyDescent="0.2">
      <c r="A29" s="306">
        <v>29</v>
      </c>
      <c r="B29" s="307" t="s">
        <v>246</v>
      </c>
      <c r="C29" s="308"/>
      <c r="D29" s="113">
        <v>1.7303994872890407</v>
      </c>
      <c r="E29" s="115">
        <v>3159</v>
      </c>
      <c r="F29" s="114">
        <v>3163</v>
      </c>
      <c r="G29" s="114">
        <v>3163</v>
      </c>
      <c r="H29" s="114">
        <v>3102</v>
      </c>
      <c r="I29" s="140">
        <v>3138</v>
      </c>
      <c r="J29" s="115">
        <v>21</v>
      </c>
      <c r="K29" s="116">
        <v>0.6692160611854685</v>
      </c>
    </row>
    <row r="30" spans="1:255" ht="14.1" customHeight="1" x14ac:dyDescent="0.2">
      <c r="A30" s="306" t="s">
        <v>247</v>
      </c>
      <c r="B30" s="307" t="s">
        <v>248</v>
      </c>
      <c r="C30" s="308"/>
      <c r="D30" s="113">
        <v>0.71593293127153412</v>
      </c>
      <c r="E30" s="115">
        <v>1307</v>
      </c>
      <c r="F30" s="114">
        <v>1302</v>
      </c>
      <c r="G30" s="114">
        <v>1303</v>
      </c>
      <c r="H30" s="114">
        <v>1269</v>
      </c>
      <c r="I30" s="140">
        <v>1301</v>
      </c>
      <c r="J30" s="115">
        <v>6</v>
      </c>
      <c r="K30" s="116">
        <v>0.46118370484242888</v>
      </c>
    </row>
    <row r="31" spans="1:255" ht="14.1" customHeight="1" x14ac:dyDescent="0.2">
      <c r="A31" s="306" t="s">
        <v>249</v>
      </c>
      <c r="B31" s="307" t="s">
        <v>250</v>
      </c>
      <c r="C31" s="308"/>
      <c r="D31" s="113">
        <v>0.97886162829550993</v>
      </c>
      <c r="E31" s="115">
        <v>1787</v>
      </c>
      <c r="F31" s="114">
        <v>1798</v>
      </c>
      <c r="G31" s="114">
        <v>1794</v>
      </c>
      <c r="H31" s="114">
        <v>1770</v>
      </c>
      <c r="I31" s="140">
        <v>1776</v>
      </c>
      <c r="J31" s="115">
        <v>11</v>
      </c>
      <c r="K31" s="116">
        <v>0.61936936936936937</v>
      </c>
    </row>
    <row r="32" spans="1:255" ht="14.1" customHeight="1" x14ac:dyDescent="0.2">
      <c r="A32" s="306">
        <v>31</v>
      </c>
      <c r="B32" s="307" t="s">
        <v>251</v>
      </c>
      <c r="C32" s="308"/>
      <c r="D32" s="113">
        <v>0.65513067008473969</v>
      </c>
      <c r="E32" s="115">
        <v>1196</v>
      </c>
      <c r="F32" s="114">
        <v>1215</v>
      </c>
      <c r="G32" s="114">
        <v>1202</v>
      </c>
      <c r="H32" s="114">
        <v>1172</v>
      </c>
      <c r="I32" s="140">
        <v>1150</v>
      </c>
      <c r="J32" s="115">
        <v>46</v>
      </c>
      <c r="K32" s="116">
        <v>4</v>
      </c>
    </row>
    <row r="33" spans="1:11" ht="14.1" customHeight="1" x14ac:dyDescent="0.2">
      <c r="A33" s="306">
        <v>32</v>
      </c>
      <c r="B33" s="307" t="s">
        <v>252</v>
      </c>
      <c r="C33" s="308"/>
      <c r="D33" s="113">
        <v>1.6164637185786512</v>
      </c>
      <c r="E33" s="115">
        <v>2951</v>
      </c>
      <c r="F33" s="114">
        <v>2886</v>
      </c>
      <c r="G33" s="114">
        <v>2941</v>
      </c>
      <c r="H33" s="114">
        <v>2917</v>
      </c>
      <c r="I33" s="140">
        <v>2824</v>
      </c>
      <c r="J33" s="115">
        <v>127</v>
      </c>
      <c r="K33" s="116">
        <v>4.4971671388101981</v>
      </c>
    </row>
    <row r="34" spans="1:11" ht="14.1" customHeight="1" x14ac:dyDescent="0.2">
      <c r="A34" s="306">
        <v>33</v>
      </c>
      <c r="B34" s="307" t="s">
        <v>253</v>
      </c>
      <c r="C34" s="308"/>
      <c r="D34" s="113">
        <v>1.3091658039318796</v>
      </c>
      <c r="E34" s="115">
        <v>2390</v>
      </c>
      <c r="F34" s="114">
        <v>2417</v>
      </c>
      <c r="G34" s="114">
        <v>2493</v>
      </c>
      <c r="H34" s="114">
        <v>2468</v>
      </c>
      <c r="I34" s="140">
        <v>2418</v>
      </c>
      <c r="J34" s="115">
        <v>-28</v>
      </c>
      <c r="K34" s="116">
        <v>-1.1579818031430935</v>
      </c>
    </row>
    <row r="35" spans="1:11" ht="14.1" customHeight="1" x14ac:dyDescent="0.2">
      <c r="A35" s="306">
        <v>34</v>
      </c>
      <c r="B35" s="307" t="s">
        <v>254</v>
      </c>
      <c r="C35" s="308"/>
      <c r="D35" s="113">
        <v>1.7550490526350386</v>
      </c>
      <c r="E35" s="115">
        <v>3204</v>
      </c>
      <c r="F35" s="114">
        <v>3241</v>
      </c>
      <c r="G35" s="114">
        <v>3282</v>
      </c>
      <c r="H35" s="114">
        <v>3220</v>
      </c>
      <c r="I35" s="140">
        <v>3221</v>
      </c>
      <c r="J35" s="115">
        <v>-17</v>
      </c>
      <c r="K35" s="116">
        <v>-0.52778640173859048</v>
      </c>
    </row>
    <row r="36" spans="1:11" ht="14.1" customHeight="1" x14ac:dyDescent="0.2">
      <c r="A36" s="306">
        <v>41</v>
      </c>
      <c r="B36" s="307" t="s">
        <v>255</v>
      </c>
      <c r="C36" s="308"/>
      <c r="D36" s="113">
        <v>0.92408481641551499</v>
      </c>
      <c r="E36" s="115">
        <v>1687</v>
      </c>
      <c r="F36" s="114">
        <v>1705</v>
      </c>
      <c r="G36" s="114">
        <v>1728</v>
      </c>
      <c r="H36" s="114">
        <v>1729</v>
      </c>
      <c r="I36" s="140">
        <v>1731</v>
      </c>
      <c r="J36" s="115">
        <v>-44</v>
      </c>
      <c r="K36" s="116">
        <v>-2.5418833044482958</v>
      </c>
    </row>
    <row r="37" spans="1:11" ht="14.1" customHeight="1" x14ac:dyDescent="0.2">
      <c r="A37" s="306">
        <v>42</v>
      </c>
      <c r="B37" s="307" t="s">
        <v>256</v>
      </c>
      <c r="C37" s="308"/>
      <c r="D37" s="113">
        <v>9.2025043958391534E-2</v>
      </c>
      <c r="E37" s="115">
        <v>168</v>
      </c>
      <c r="F37" s="114">
        <v>175</v>
      </c>
      <c r="G37" s="114">
        <v>178</v>
      </c>
      <c r="H37" s="114">
        <v>173</v>
      </c>
      <c r="I37" s="140">
        <v>171</v>
      </c>
      <c r="J37" s="115">
        <v>-3</v>
      </c>
      <c r="K37" s="116">
        <v>-1.7543859649122806</v>
      </c>
    </row>
    <row r="38" spans="1:11" ht="14.1" customHeight="1" x14ac:dyDescent="0.2">
      <c r="A38" s="306">
        <v>43</v>
      </c>
      <c r="B38" s="307" t="s">
        <v>257</v>
      </c>
      <c r="C38" s="308"/>
      <c r="D38" s="113">
        <v>1.8279022124354318</v>
      </c>
      <c r="E38" s="115">
        <v>3337</v>
      </c>
      <c r="F38" s="114">
        <v>3305</v>
      </c>
      <c r="G38" s="114">
        <v>3282</v>
      </c>
      <c r="H38" s="114">
        <v>3156</v>
      </c>
      <c r="I38" s="140">
        <v>3142</v>
      </c>
      <c r="J38" s="115">
        <v>195</v>
      </c>
      <c r="K38" s="116">
        <v>6.2062380649267981</v>
      </c>
    </row>
    <row r="39" spans="1:11" ht="14.1" customHeight="1" x14ac:dyDescent="0.2">
      <c r="A39" s="306">
        <v>51</v>
      </c>
      <c r="B39" s="307" t="s">
        <v>258</v>
      </c>
      <c r="C39" s="308"/>
      <c r="D39" s="113">
        <v>5.8244184071998646</v>
      </c>
      <c r="E39" s="115">
        <v>10633</v>
      </c>
      <c r="F39" s="114">
        <v>10749</v>
      </c>
      <c r="G39" s="114">
        <v>10955</v>
      </c>
      <c r="H39" s="114">
        <v>10672</v>
      </c>
      <c r="I39" s="140">
        <v>10700</v>
      </c>
      <c r="J39" s="115">
        <v>-67</v>
      </c>
      <c r="K39" s="116">
        <v>-0.62616822429906538</v>
      </c>
    </row>
    <row r="40" spans="1:11" ht="14.1" customHeight="1" x14ac:dyDescent="0.2">
      <c r="A40" s="306" t="s">
        <v>259</v>
      </c>
      <c r="B40" s="307" t="s">
        <v>260</v>
      </c>
      <c r="C40" s="308"/>
      <c r="D40" s="113">
        <v>4.8926648371211501</v>
      </c>
      <c r="E40" s="115">
        <v>8932</v>
      </c>
      <c r="F40" s="114">
        <v>9030</v>
      </c>
      <c r="G40" s="114">
        <v>9235</v>
      </c>
      <c r="H40" s="114">
        <v>9022</v>
      </c>
      <c r="I40" s="140">
        <v>9038</v>
      </c>
      <c r="J40" s="115">
        <v>-106</v>
      </c>
      <c r="K40" s="116">
        <v>-1.1728258464262005</v>
      </c>
    </row>
    <row r="41" spans="1:11" ht="14.1" customHeight="1" x14ac:dyDescent="0.2">
      <c r="A41" s="306"/>
      <c r="B41" s="307" t="s">
        <v>261</v>
      </c>
      <c r="C41" s="308"/>
      <c r="D41" s="113">
        <v>4.1772796739684157</v>
      </c>
      <c r="E41" s="115">
        <v>7626</v>
      </c>
      <c r="F41" s="114">
        <v>7707</v>
      </c>
      <c r="G41" s="114">
        <v>7951</v>
      </c>
      <c r="H41" s="114">
        <v>7826</v>
      </c>
      <c r="I41" s="140">
        <v>7814</v>
      </c>
      <c r="J41" s="115">
        <v>-188</v>
      </c>
      <c r="K41" s="116">
        <v>-2.4059380598925006</v>
      </c>
    </row>
    <row r="42" spans="1:11" ht="14.1" customHeight="1" x14ac:dyDescent="0.2">
      <c r="A42" s="306">
        <v>52</v>
      </c>
      <c r="B42" s="307" t="s">
        <v>262</v>
      </c>
      <c r="C42" s="308"/>
      <c r="D42" s="113">
        <v>3.0253233201321215</v>
      </c>
      <c r="E42" s="115">
        <v>5523</v>
      </c>
      <c r="F42" s="114">
        <v>5504</v>
      </c>
      <c r="G42" s="114">
        <v>5523</v>
      </c>
      <c r="H42" s="114">
        <v>5373</v>
      </c>
      <c r="I42" s="140">
        <v>5389</v>
      </c>
      <c r="J42" s="115">
        <v>134</v>
      </c>
      <c r="K42" s="116">
        <v>2.4865466691408424</v>
      </c>
    </row>
    <row r="43" spans="1:11" ht="14.1" customHeight="1" x14ac:dyDescent="0.2">
      <c r="A43" s="306" t="s">
        <v>263</v>
      </c>
      <c r="B43" s="307" t="s">
        <v>264</v>
      </c>
      <c r="C43" s="308"/>
      <c r="D43" s="113">
        <v>2.5312364769745672</v>
      </c>
      <c r="E43" s="115">
        <v>4621</v>
      </c>
      <c r="F43" s="114">
        <v>4601</v>
      </c>
      <c r="G43" s="114">
        <v>4602</v>
      </c>
      <c r="H43" s="114">
        <v>4473</v>
      </c>
      <c r="I43" s="140">
        <v>4527</v>
      </c>
      <c r="J43" s="115">
        <v>94</v>
      </c>
      <c r="K43" s="116">
        <v>2.0764303070466092</v>
      </c>
    </row>
    <row r="44" spans="1:11" ht="14.1" customHeight="1" x14ac:dyDescent="0.2">
      <c r="A44" s="306">
        <v>53</v>
      </c>
      <c r="B44" s="307" t="s">
        <v>265</v>
      </c>
      <c r="C44" s="308"/>
      <c r="D44" s="113">
        <v>0.44752655305955885</v>
      </c>
      <c r="E44" s="115">
        <v>817</v>
      </c>
      <c r="F44" s="114">
        <v>804</v>
      </c>
      <c r="G44" s="114">
        <v>814</v>
      </c>
      <c r="H44" s="114">
        <v>818</v>
      </c>
      <c r="I44" s="140">
        <v>778</v>
      </c>
      <c r="J44" s="115">
        <v>39</v>
      </c>
      <c r="K44" s="116">
        <v>5.012853470437018</v>
      </c>
    </row>
    <row r="45" spans="1:11" ht="14.1" customHeight="1" x14ac:dyDescent="0.2">
      <c r="A45" s="306" t="s">
        <v>266</v>
      </c>
      <c r="B45" s="307" t="s">
        <v>267</v>
      </c>
      <c r="C45" s="308"/>
      <c r="D45" s="113">
        <v>0.42452029206996095</v>
      </c>
      <c r="E45" s="115">
        <v>775</v>
      </c>
      <c r="F45" s="114">
        <v>762</v>
      </c>
      <c r="G45" s="114">
        <v>777</v>
      </c>
      <c r="H45" s="114">
        <v>780</v>
      </c>
      <c r="I45" s="140">
        <v>741</v>
      </c>
      <c r="J45" s="115">
        <v>34</v>
      </c>
      <c r="K45" s="116">
        <v>4.5883940620782724</v>
      </c>
    </row>
    <row r="46" spans="1:11" ht="14.1" customHeight="1" x14ac:dyDescent="0.2">
      <c r="A46" s="306">
        <v>54</v>
      </c>
      <c r="B46" s="307" t="s">
        <v>268</v>
      </c>
      <c r="C46" s="308"/>
      <c r="D46" s="113">
        <v>2.3564984470773833</v>
      </c>
      <c r="E46" s="115">
        <v>4302</v>
      </c>
      <c r="F46" s="114">
        <v>4369</v>
      </c>
      <c r="G46" s="114">
        <v>4345</v>
      </c>
      <c r="H46" s="114">
        <v>4285</v>
      </c>
      <c r="I46" s="140">
        <v>4233</v>
      </c>
      <c r="J46" s="115">
        <v>69</v>
      </c>
      <c r="K46" s="116">
        <v>1.630049610205528</v>
      </c>
    </row>
    <row r="47" spans="1:11" ht="14.1" customHeight="1" x14ac:dyDescent="0.2">
      <c r="A47" s="306">
        <v>61</v>
      </c>
      <c r="B47" s="307" t="s">
        <v>269</v>
      </c>
      <c r="C47" s="308"/>
      <c r="D47" s="113">
        <v>3.4235507424996849</v>
      </c>
      <c r="E47" s="115">
        <v>6250</v>
      </c>
      <c r="F47" s="114">
        <v>6243</v>
      </c>
      <c r="G47" s="114">
        <v>6220</v>
      </c>
      <c r="H47" s="114">
        <v>6104</v>
      </c>
      <c r="I47" s="140">
        <v>6112</v>
      </c>
      <c r="J47" s="115">
        <v>138</v>
      </c>
      <c r="K47" s="116">
        <v>2.2578534031413611</v>
      </c>
    </row>
    <row r="48" spans="1:11" ht="14.1" customHeight="1" x14ac:dyDescent="0.2">
      <c r="A48" s="306">
        <v>62</v>
      </c>
      <c r="B48" s="307" t="s">
        <v>270</v>
      </c>
      <c r="C48" s="308"/>
      <c r="D48" s="113">
        <v>5.8665965523474606</v>
      </c>
      <c r="E48" s="115">
        <v>10710</v>
      </c>
      <c r="F48" s="114">
        <v>10804</v>
      </c>
      <c r="G48" s="114">
        <v>10755</v>
      </c>
      <c r="H48" s="114">
        <v>10505</v>
      </c>
      <c r="I48" s="140">
        <v>10537</v>
      </c>
      <c r="J48" s="115">
        <v>173</v>
      </c>
      <c r="K48" s="116">
        <v>1.6418335389579577</v>
      </c>
    </row>
    <row r="49" spans="1:11" ht="14.1" customHeight="1" x14ac:dyDescent="0.2">
      <c r="A49" s="306">
        <v>63</v>
      </c>
      <c r="B49" s="307" t="s">
        <v>271</v>
      </c>
      <c r="C49" s="308"/>
      <c r="D49" s="113">
        <v>1.4296747900678686</v>
      </c>
      <c r="E49" s="115">
        <v>2610</v>
      </c>
      <c r="F49" s="114">
        <v>2606</v>
      </c>
      <c r="G49" s="114">
        <v>2616</v>
      </c>
      <c r="H49" s="114">
        <v>2572</v>
      </c>
      <c r="I49" s="140">
        <v>2524</v>
      </c>
      <c r="J49" s="115">
        <v>86</v>
      </c>
      <c r="K49" s="116">
        <v>3.4072900158478605</v>
      </c>
    </row>
    <row r="50" spans="1:11" ht="14.1" customHeight="1" x14ac:dyDescent="0.2">
      <c r="A50" s="306" t="s">
        <v>272</v>
      </c>
      <c r="B50" s="307" t="s">
        <v>273</v>
      </c>
      <c r="C50" s="308"/>
      <c r="D50" s="113">
        <v>0.25909432019237616</v>
      </c>
      <c r="E50" s="115">
        <v>473</v>
      </c>
      <c r="F50" s="114">
        <v>470</v>
      </c>
      <c r="G50" s="114">
        <v>471</v>
      </c>
      <c r="H50" s="114">
        <v>449</v>
      </c>
      <c r="I50" s="140">
        <v>450</v>
      </c>
      <c r="J50" s="115">
        <v>23</v>
      </c>
      <c r="K50" s="116">
        <v>5.1111111111111107</v>
      </c>
    </row>
    <row r="51" spans="1:11" ht="14.1" customHeight="1" x14ac:dyDescent="0.2">
      <c r="A51" s="306" t="s">
        <v>274</v>
      </c>
      <c r="B51" s="307" t="s">
        <v>275</v>
      </c>
      <c r="C51" s="308"/>
      <c r="D51" s="113">
        <v>0.97721832393911012</v>
      </c>
      <c r="E51" s="115">
        <v>1784</v>
      </c>
      <c r="F51" s="114">
        <v>1773</v>
      </c>
      <c r="G51" s="114">
        <v>1781</v>
      </c>
      <c r="H51" s="114">
        <v>1758</v>
      </c>
      <c r="I51" s="140">
        <v>1711</v>
      </c>
      <c r="J51" s="115">
        <v>73</v>
      </c>
      <c r="K51" s="116">
        <v>4.2665108123904147</v>
      </c>
    </row>
    <row r="52" spans="1:11" ht="14.1" customHeight="1" x14ac:dyDescent="0.2">
      <c r="A52" s="306">
        <v>71</v>
      </c>
      <c r="B52" s="307" t="s">
        <v>276</v>
      </c>
      <c r="C52" s="308"/>
      <c r="D52" s="113">
        <v>11.661983249250927</v>
      </c>
      <c r="E52" s="115">
        <v>21290</v>
      </c>
      <c r="F52" s="114">
        <v>21377</v>
      </c>
      <c r="G52" s="114">
        <v>21414</v>
      </c>
      <c r="H52" s="114">
        <v>21279</v>
      </c>
      <c r="I52" s="140">
        <v>21284</v>
      </c>
      <c r="J52" s="115">
        <v>6</v>
      </c>
      <c r="K52" s="116">
        <v>2.8190189813944746E-2</v>
      </c>
    </row>
    <row r="53" spans="1:11" ht="14.1" customHeight="1" x14ac:dyDescent="0.2">
      <c r="A53" s="306" t="s">
        <v>277</v>
      </c>
      <c r="B53" s="307" t="s">
        <v>278</v>
      </c>
      <c r="C53" s="308"/>
      <c r="D53" s="113">
        <v>4.9457983446447447</v>
      </c>
      <c r="E53" s="115">
        <v>9029</v>
      </c>
      <c r="F53" s="114">
        <v>9114</v>
      </c>
      <c r="G53" s="114">
        <v>9170</v>
      </c>
      <c r="H53" s="114">
        <v>9073</v>
      </c>
      <c r="I53" s="140">
        <v>9033</v>
      </c>
      <c r="J53" s="115">
        <v>-4</v>
      </c>
      <c r="K53" s="116">
        <v>-4.42820768294033E-2</v>
      </c>
    </row>
    <row r="54" spans="1:11" ht="14.1" customHeight="1" x14ac:dyDescent="0.2">
      <c r="A54" s="306" t="s">
        <v>279</v>
      </c>
      <c r="B54" s="307" t="s">
        <v>280</v>
      </c>
      <c r="C54" s="308"/>
      <c r="D54" s="113">
        <v>5.5877825798782856</v>
      </c>
      <c r="E54" s="115">
        <v>10201</v>
      </c>
      <c r="F54" s="114">
        <v>10207</v>
      </c>
      <c r="G54" s="114">
        <v>10195</v>
      </c>
      <c r="H54" s="114">
        <v>10178</v>
      </c>
      <c r="I54" s="140">
        <v>10215</v>
      </c>
      <c r="J54" s="115">
        <v>-14</v>
      </c>
      <c r="K54" s="116">
        <v>-0.13705335291238374</v>
      </c>
    </row>
    <row r="55" spans="1:11" ht="14.1" customHeight="1" x14ac:dyDescent="0.2">
      <c r="A55" s="306">
        <v>72</v>
      </c>
      <c r="B55" s="307" t="s">
        <v>281</v>
      </c>
      <c r="C55" s="308"/>
      <c r="D55" s="113">
        <v>3.2373095821077023</v>
      </c>
      <c r="E55" s="115">
        <v>5910</v>
      </c>
      <c r="F55" s="114">
        <v>5968</v>
      </c>
      <c r="G55" s="114">
        <v>6018</v>
      </c>
      <c r="H55" s="114">
        <v>5891</v>
      </c>
      <c r="I55" s="140">
        <v>5914</v>
      </c>
      <c r="J55" s="115">
        <v>-4</v>
      </c>
      <c r="K55" s="116">
        <v>-6.7636117686844771E-2</v>
      </c>
    </row>
    <row r="56" spans="1:11" ht="14.1" customHeight="1" x14ac:dyDescent="0.2">
      <c r="A56" s="306" t="s">
        <v>282</v>
      </c>
      <c r="B56" s="307" t="s">
        <v>283</v>
      </c>
      <c r="C56" s="308"/>
      <c r="D56" s="113">
        <v>1.6159159504598513</v>
      </c>
      <c r="E56" s="115">
        <v>2950</v>
      </c>
      <c r="F56" s="114">
        <v>3006</v>
      </c>
      <c r="G56" s="114">
        <v>3034</v>
      </c>
      <c r="H56" s="114">
        <v>2956</v>
      </c>
      <c r="I56" s="140">
        <v>2981</v>
      </c>
      <c r="J56" s="115">
        <v>-31</v>
      </c>
      <c r="K56" s="116">
        <v>-1.0399194901039919</v>
      </c>
    </row>
    <row r="57" spans="1:11" ht="14.1" customHeight="1" x14ac:dyDescent="0.2">
      <c r="A57" s="306" t="s">
        <v>284</v>
      </c>
      <c r="B57" s="307" t="s">
        <v>285</v>
      </c>
      <c r="C57" s="308"/>
      <c r="D57" s="113">
        <v>1.2094720063102888</v>
      </c>
      <c r="E57" s="115">
        <v>2208</v>
      </c>
      <c r="F57" s="114">
        <v>2194</v>
      </c>
      <c r="G57" s="114">
        <v>2207</v>
      </c>
      <c r="H57" s="114">
        <v>2179</v>
      </c>
      <c r="I57" s="140">
        <v>2179</v>
      </c>
      <c r="J57" s="115">
        <v>29</v>
      </c>
      <c r="K57" s="116">
        <v>1.3308857273978889</v>
      </c>
    </row>
    <row r="58" spans="1:11" ht="14.1" customHeight="1" x14ac:dyDescent="0.2">
      <c r="A58" s="306">
        <v>73</v>
      </c>
      <c r="B58" s="307" t="s">
        <v>286</v>
      </c>
      <c r="C58" s="308"/>
      <c r="D58" s="113">
        <v>2.9941005373605245</v>
      </c>
      <c r="E58" s="115">
        <v>5466</v>
      </c>
      <c r="F58" s="114">
        <v>5451</v>
      </c>
      <c r="G58" s="114">
        <v>5389</v>
      </c>
      <c r="H58" s="114">
        <v>5227</v>
      </c>
      <c r="I58" s="140">
        <v>5258</v>
      </c>
      <c r="J58" s="115">
        <v>208</v>
      </c>
      <c r="K58" s="116">
        <v>3.9558767592240396</v>
      </c>
    </row>
    <row r="59" spans="1:11" ht="14.1" customHeight="1" x14ac:dyDescent="0.2">
      <c r="A59" s="306" t="s">
        <v>287</v>
      </c>
      <c r="B59" s="307" t="s">
        <v>288</v>
      </c>
      <c r="C59" s="308"/>
      <c r="D59" s="113">
        <v>2.5268543320241674</v>
      </c>
      <c r="E59" s="115">
        <v>4613</v>
      </c>
      <c r="F59" s="114">
        <v>4595</v>
      </c>
      <c r="G59" s="114">
        <v>4545</v>
      </c>
      <c r="H59" s="114">
        <v>4418</v>
      </c>
      <c r="I59" s="140">
        <v>4441</v>
      </c>
      <c r="J59" s="115">
        <v>172</v>
      </c>
      <c r="K59" s="116">
        <v>3.8730015762215717</v>
      </c>
    </row>
    <row r="60" spans="1:11" ht="14.1" customHeight="1" x14ac:dyDescent="0.2">
      <c r="A60" s="306">
        <v>81</v>
      </c>
      <c r="B60" s="307" t="s">
        <v>289</v>
      </c>
      <c r="C60" s="308"/>
      <c r="D60" s="113">
        <v>6.0325702923438449</v>
      </c>
      <c r="E60" s="115">
        <v>11013</v>
      </c>
      <c r="F60" s="114">
        <v>11007</v>
      </c>
      <c r="G60" s="114">
        <v>10823</v>
      </c>
      <c r="H60" s="114">
        <v>10741</v>
      </c>
      <c r="I60" s="140">
        <v>10835</v>
      </c>
      <c r="J60" s="115">
        <v>178</v>
      </c>
      <c r="K60" s="116">
        <v>1.6428241808952468</v>
      </c>
    </row>
    <row r="61" spans="1:11" ht="14.1" customHeight="1" x14ac:dyDescent="0.2">
      <c r="A61" s="306" t="s">
        <v>290</v>
      </c>
      <c r="B61" s="307" t="s">
        <v>291</v>
      </c>
      <c r="C61" s="308"/>
      <c r="D61" s="113">
        <v>1.7555968207538384</v>
      </c>
      <c r="E61" s="115">
        <v>3205</v>
      </c>
      <c r="F61" s="114">
        <v>3223</v>
      </c>
      <c r="G61" s="114">
        <v>3243</v>
      </c>
      <c r="H61" s="114">
        <v>3139</v>
      </c>
      <c r="I61" s="140">
        <v>3147</v>
      </c>
      <c r="J61" s="115">
        <v>58</v>
      </c>
      <c r="K61" s="116">
        <v>1.8430251032729583</v>
      </c>
    </row>
    <row r="62" spans="1:11" ht="14.1" customHeight="1" x14ac:dyDescent="0.2">
      <c r="A62" s="306" t="s">
        <v>292</v>
      </c>
      <c r="B62" s="307" t="s">
        <v>293</v>
      </c>
      <c r="C62" s="308"/>
      <c r="D62" s="113">
        <v>2.5745101583597632</v>
      </c>
      <c r="E62" s="115">
        <v>4700</v>
      </c>
      <c r="F62" s="114">
        <v>4707</v>
      </c>
      <c r="G62" s="114">
        <v>4543</v>
      </c>
      <c r="H62" s="114">
        <v>4612</v>
      </c>
      <c r="I62" s="140">
        <v>4692</v>
      </c>
      <c r="J62" s="115">
        <v>8</v>
      </c>
      <c r="K62" s="116">
        <v>0.17050298380221654</v>
      </c>
    </row>
    <row r="63" spans="1:11" ht="14.1" customHeight="1" x14ac:dyDescent="0.2">
      <c r="A63" s="306"/>
      <c r="B63" s="307" t="s">
        <v>294</v>
      </c>
      <c r="C63" s="308"/>
      <c r="D63" s="113">
        <v>1.9949714886694165</v>
      </c>
      <c r="E63" s="115">
        <v>3642</v>
      </c>
      <c r="F63" s="114">
        <v>3659</v>
      </c>
      <c r="G63" s="114">
        <v>3568</v>
      </c>
      <c r="H63" s="114">
        <v>3616</v>
      </c>
      <c r="I63" s="140">
        <v>3658</v>
      </c>
      <c r="J63" s="115">
        <v>-16</v>
      </c>
      <c r="K63" s="116">
        <v>-0.43739748496446146</v>
      </c>
    </row>
    <row r="64" spans="1:11" ht="14.1" customHeight="1" x14ac:dyDescent="0.2">
      <c r="A64" s="306" t="s">
        <v>295</v>
      </c>
      <c r="B64" s="307" t="s">
        <v>296</v>
      </c>
      <c r="C64" s="308"/>
      <c r="D64" s="113">
        <v>0.51983194474115213</v>
      </c>
      <c r="E64" s="115">
        <v>949</v>
      </c>
      <c r="F64" s="114">
        <v>930</v>
      </c>
      <c r="G64" s="114">
        <v>921</v>
      </c>
      <c r="H64" s="114">
        <v>897</v>
      </c>
      <c r="I64" s="140">
        <v>907</v>
      </c>
      <c r="J64" s="115">
        <v>42</v>
      </c>
      <c r="K64" s="116">
        <v>4.6306504961411248</v>
      </c>
    </row>
    <row r="65" spans="1:11" ht="14.1" customHeight="1" x14ac:dyDescent="0.2">
      <c r="A65" s="306" t="s">
        <v>297</v>
      </c>
      <c r="B65" s="307" t="s">
        <v>298</v>
      </c>
      <c r="C65" s="308"/>
      <c r="D65" s="113">
        <v>0.53352614771115092</v>
      </c>
      <c r="E65" s="115">
        <v>974</v>
      </c>
      <c r="F65" s="114">
        <v>970</v>
      </c>
      <c r="G65" s="114">
        <v>941</v>
      </c>
      <c r="H65" s="114">
        <v>956</v>
      </c>
      <c r="I65" s="140">
        <v>960</v>
      </c>
      <c r="J65" s="115">
        <v>14</v>
      </c>
      <c r="K65" s="116">
        <v>1.4583333333333333</v>
      </c>
    </row>
    <row r="66" spans="1:11" ht="14.1" customHeight="1" x14ac:dyDescent="0.2">
      <c r="A66" s="306">
        <v>82</v>
      </c>
      <c r="B66" s="307" t="s">
        <v>299</v>
      </c>
      <c r="C66" s="308"/>
      <c r="D66" s="113">
        <v>2.8286745654829399</v>
      </c>
      <c r="E66" s="115">
        <v>5164</v>
      </c>
      <c r="F66" s="114">
        <v>5215</v>
      </c>
      <c r="G66" s="114">
        <v>5202</v>
      </c>
      <c r="H66" s="114">
        <v>5152</v>
      </c>
      <c r="I66" s="140">
        <v>5173</v>
      </c>
      <c r="J66" s="115">
        <v>-9</v>
      </c>
      <c r="K66" s="116">
        <v>-0.17398028223468007</v>
      </c>
    </row>
    <row r="67" spans="1:11" ht="14.1" customHeight="1" x14ac:dyDescent="0.2">
      <c r="A67" s="306" t="s">
        <v>300</v>
      </c>
      <c r="B67" s="307" t="s">
        <v>301</v>
      </c>
      <c r="C67" s="308"/>
      <c r="D67" s="113">
        <v>1.979086213224218</v>
      </c>
      <c r="E67" s="115">
        <v>3613</v>
      </c>
      <c r="F67" s="114">
        <v>3656</v>
      </c>
      <c r="G67" s="114">
        <v>3642</v>
      </c>
      <c r="H67" s="114">
        <v>3633</v>
      </c>
      <c r="I67" s="140">
        <v>3638</v>
      </c>
      <c r="J67" s="115">
        <v>-25</v>
      </c>
      <c r="K67" s="116">
        <v>-0.68719076415612979</v>
      </c>
    </row>
    <row r="68" spans="1:11" ht="14.1" customHeight="1" x14ac:dyDescent="0.2">
      <c r="A68" s="306" t="s">
        <v>302</v>
      </c>
      <c r="B68" s="307" t="s">
        <v>303</v>
      </c>
      <c r="C68" s="308"/>
      <c r="D68" s="113">
        <v>0.41630377028796173</v>
      </c>
      <c r="E68" s="115">
        <v>760</v>
      </c>
      <c r="F68" s="114">
        <v>769</v>
      </c>
      <c r="G68" s="114">
        <v>776</v>
      </c>
      <c r="H68" s="114">
        <v>752</v>
      </c>
      <c r="I68" s="140">
        <v>759</v>
      </c>
      <c r="J68" s="115">
        <v>1</v>
      </c>
      <c r="K68" s="116">
        <v>0.13175230566534915</v>
      </c>
    </row>
    <row r="69" spans="1:11" ht="14.1" customHeight="1" x14ac:dyDescent="0.2">
      <c r="A69" s="306">
        <v>83</v>
      </c>
      <c r="B69" s="307" t="s">
        <v>304</v>
      </c>
      <c r="C69" s="308"/>
      <c r="D69" s="113">
        <v>5.4650825212670968</v>
      </c>
      <c r="E69" s="115">
        <v>9977</v>
      </c>
      <c r="F69" s="114">
        <v>9929</v>
      </c>
      <c r="G69" s="114">
        <v>9828</v>
      </c>
      <c r="H69" s="114">
        <v>9742</v>
      </c>
      <c r="I69" s="140">
        <v>9720</v>
      </c>
      <c r="J69" s="115">
        <v>257</v>
      </c>
      <c r="K69" s="116">
        <v>2.6440329218106995</v>
      </c>
    </row>
    <row r="70" spans="1:11" ht="14.1" customHeight="1" x14ac:dyDescent="0.2">
      <c r="A70" s="306" t="s">
        <v>305</v>
      </c>
      <c r="B70" s="307" t="s">
        <v>306</v>
      </c>
      <c r="C70" s="308"/>
      <c r="D70" s="113">
        <v>4.6450736474235725</v>
      </c>
      <c r="E70" s="115">
        <v>8480</v>
      </c>
      <c r="F70" s="114">
        <v>8429</v>
      </c>
      <c r="G70" s="114">
        <v>8347</v>
      </c>
      <c r="H70" s="114">
        <v>8255</v>
      </c>
      <c r="I70" s="140">
        <v>8239</v>
      </c>
      <c r="J70" s="115">
        <v>241</v>
      </c>
      <c r="K70" s="116">
        <v>2.9251122709066633</v>
      </c>
    </row>
    <row r="71" spans="1:11" ht="14.1" customHeight="1" x14ac:dyDescent="0.2">
      <c r="A71" s="306"/>
      <c r="B71" s="307" t="s">
        <v>307</v>
      </c>
      <c r="C71" s="308"/>
      <c r="D71" s="113">
        <v>2.519733346479768</v>
      </c>
      <c r="E71" s="115">
        <v>4600</v>
      </c>
      <c r="F71" s="114">
        <v>4584</v>
      </c>
      <c r="G71" s="114">
        <v>4553</v>
      </c>
      <c r="H71" s="114">
        <v>4352</v>
      </c>
      <c r="I71" s="140">
        <v>4341</v>
      </c>
      <c r="J71" s="115">
        <v>259</v>
      </c>
      <c r="K71" s="116">
        <v>5.9663671964985028</v>
      </c>
    </row>
    <row r="72" spans="1:11" ht="14.1" customHeight="1" x14ac:dyDescent="0.2">
      <c r="A72" s="306">
        <v>84</v>
      </c>
      <c r="B72" s="307" t="s">
        <v>308</v>
      </c>
      <c r="C72" s="308"/>
      <c r="D72" s="113">
        <v>1.4587065003642659</v>
      </c>
      <c r="E72" s="115">
        <v>2663</v>
      </c>
      <c r="F72" s="114">
        <v>2616</v>
      </c>
      <c r="G72" s="114">
        <v>2602</v>
      </c>
      <c r="H72" s="114">
        <v>2647</v>
      </c>
      <c r="I72" s="140">
        <v>2581</v>
      </c>
      <c r="J72" s="115">
        <v>82</v>
      </c>
      <c r="K72" s="116">
        <v>3.1770631538163503</v>
      </c>
    </row>
    <row r="73" spans="1:11" ht="14.1" customHeight="1" x14ac:dyDescent="0.2">
      <c r="A73" s="306" t="s">
        <v>309</v>
      </c>
      <c r="B73" s="307" t="s">
        <v>310</v>
      </c>
      <c r="C73" s="308"/>
      <c r="D73" s="113">
        <v>0.31715774078517084</v>
      </c>
      <c r="E73" s="115">
        <v>579</v>
      </c>
      <c r="F73" s="114">
        <v>559</v>
      </c>
      <c r="G73" s="114">
        <v>563</v>
      </c>
      <c r="H73" s="114">
        <v>594</v>
      </c>
      <c r="I73" s="140">
        <v>572</v>
      </c>
      <c r="J73" s="115">
        <v>7</v>
      </c>
      <c r="K73" s="116">
        <v>1.2237762237762237</v>
      </c>
    </row>
    <row r="74" spans="1:11" ht="14.1" customHeight="1" x14ac:dyDescent="0.2">
      <c r="A74" s="306" t="s">
        <v>311</v>
      </c>
      <c r="B74" s="307" t="s">
        <v>312</v>
      </c>
      <c r="C74" s="308"/>
      <c r="D74" s="113">
        <v>0.22568046494557925</v>
      </c>
      <c r="E74" s="115">
        <v>412</v>
      </c>
      <c r="F74" s="114">
        <v>417</v>
      </c>
      <c r="G74" s="114">
        <v>411</v>
      </c>
      <c r="H74" s="114">
        <v>430</v>
      </c>
      <c r="I74" s="140">
        <v>430</v>
      </c>
      <c r="J74" s="115">
        <v>-18</v>
      </c>
      <c r="K74" s="116">
        <v>-4.1860465116279073</v>
      </c>
    </row>
    <row r="75" spans="1:11" ht="14.1" customHeight="1" x14ac:dyDescent="0.2">
      <c r="A75" s="306" t="s">
        <v>313</v>
      </c>
      <c r="B75" s="307" t="s">
        <v>314</v>
      </c>
      <c r="C75" s="308"/>
      <c r="D75" s="113">
        <v>0.50230336493955374</v>
      </c>
      <c r="E75" s="115">
        <v>917</v>
      </c>
      <c r="F75" s="114">
        <v>899</v>
      </c>
      <c r="G75" s="114">
        <v>872</v>
      </c>
      <c r="H75" s="114">
        <v>865</v>
      </c>
      <c r="I75" s="140">
        <v>822</v>
      </c>
      <c r="J75" s="115">
        <v>95</v>
      </c>
      <c r="K75" s="116">
        <v>11.557177615571776</v>
      </c>
    </row>
    <row r="76" spans="1:11" ht="14.1" customHeight="1" x14ac:dyDescent="0.2">
      <c r="A76" s="306">
        <v>91</v>
      </c>
      <c r="B76" s="307" t="s">
        <v>315</v>
      </c>
      <c r="C76" s="308"/>
      <c r="D76" s="113">
        <v>0.17692910237238371</v>
      </c>
      <c r="E76" s="115">
        <v>323</v>
      </c>
      <c r="F76" s="114">
        <v>325</v>
      </c>
      <c r="G76" s="114">
        <v>320</v>
      </c>
      <c r="H76" s="114">
        <v>318</v>
      </c>
      <c r="I76" s="140">
        <v>304</v>
      </c>
      <c r="J76" s="115">
        <v>19</v>
      </c>
      <c r="K76" s="116">
        <v>6.25</v>
      </c>
    </row>
    <row r="77" spans="1:11" ht="14.1" customHeight="1" x14ac:dyDescent="0.2">
      <c r="A77" s="306">
        <v>92</v>
      </c>
      <c r="B77" s="307" t="s">
        <v>316</v>
      </c>
      <c r="C77" s="308"/>
      <c r="D77" s="113">
        <v>1.0434982663139041</v>
      </c>
      <c r="E77" s="115">
        <v>1905</v>
      </c>
      <c r="F77" s="114">
        <v>1871</v>
      </c>
      <c r="G77" s="114">
        <v>1834</v>
      </c>
      <c r="H77" s="114">
        <v>1801</v>
      </c>
      <c r="I77" s="140">
        <v>1810</v>
      </c>
      <c r="J77" s="115">
        <v>95</v>
      </c>
      <c r="K77" s="116">
        <v>5.2486187845303869</v>
      </c>
    </row>
    <row r="78" spans="1:11" ht="14.1" customHeight="1" x14ac:dyDescent="0.2">
      <c r="A78" s="306">
        <v>93</v>
      </c>
      <c r="B78" s="307" t="s">
        <v>317</v>
      </c>
      <c r="C78" s="308"/>
      <c r="D78" s="113">
        <v>0.18240678356038323</v>
      </c>
      <c r="E78" s="115">
        <v>333</v>
      </c>
      <c r="F78" s="114">
        <v>332</v>
      </c>
      <c r="G78" s="114">
        <v>333</v>
      </c>
      <c r="H78" s="114">
        <v>338</v>
      </c>
      <c r="I78" s="140">
        <v>333</v>
      </c>
      <c r="J78" s="115">
        <v>0</v>
      </c>
      <c r="K78" s="116">
        <v>0</v>
      </c>
    </row>
    <row r="79" spans="1:11" ht="14.1" customHeight="1" x14ac:dyDescent="0.2">
      <c r="A79" s="306">
        <v>94</v>
      </c>
      <c r="B79" s="307" t="s">
        <v>318</v>
      </c>
      <c r="C79" s="308"/>
      <c r="D79" s="113">
        <v>0.23225368237117863</v>
      </c>
      <c r="E79" s="115">
        <v>424</v>
      </c>
      <c r="F79" s="114">
        <v>426</v>
      </c>
      <c r="G79" s="114">
        <v>426</v>
      </c>
      <c r="H79" s="114">
        <v>453</v>
      </c>
      <c r="I79" s="140">
        <v>446</v>
      </c>
      <c r="J79" s="115">
        <v>-22</v>
      </c>
      <c r="K79" s="116">
        <v>-4.9327354260089686</v>
      </c>
    </row>
    <row r="80" spans="1:11" ht="14.1" customHeight="1" x14ac:dyDescent="0.2">
      <c r="A80" s="306" t="s">
        <v>319</v>
      </c>
      <c r="B80" s="307" t="s">
        <v>320</v>
      </c>
      <c r="C80" s="308"/>
      <c r="D80" s="113">
        <v>4.2178145147596123E-2</v>
      </c>
      <c r="E80" s="115">
        <v>77</v>
      </c>
      <c r="F80" s="114">
        <v>76</v>
      </c>
      <c r="G80" s="114">
        <v>75</v>
      </c>
      <c r="H80" s="114">
        <v>79</v>
      </c>
      <c r="I80" s="140">
        <v>80</v>
      </c>
      <c r="J80" s="115">
        <v>-3</v>
      </c>
      <c r="K80" s="116">
        <v>-3.75</v>
      </c>
    </row>
    <row r="81" spans="1:11" ht="14.1" customHeight="1" x14ac:dyDescent="0.2">
      <c r="A81" s="310" t="s">
        <v>321</v>
      </c>
      <c r="B81" s="311" t="s">
        <v>224</v>
      </c>
      <c r="C81" s="312"/>
      <c r="D81" s="125">
        <v>0.28757826236997353</v>
      </c>
      <c r="E81" s="143">
        <v>525</v>
      </c>
      <c r="F81" s="144">
        <v>535</v>
      </c>
      <c r="G81" s="144">
        <v>545</v>
      </c>
      <c r="H81" s="144">
        <v>533</v>
      </c>
      <c r="I81" s="145">
        <v>545</v>
      </c>
      <c r="J81" s="143">
        <v>-20</v>
      </c>
      <c r="K81" s="146">
        <v>-3.669724770642202</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43647</v>
      </c>
      <c r="E12" s="114">
        <v>45446</v>
      </c>
      <c r="F12" s="114">
        <v>45095</v>
      </c>
      <c r="G12" s="114">
        <v>45535</v>
      </c>
      <c r="H12" s="140">
        <v>44648</v>
      </c>
      <c r="I12" s="115">
        <v>-1001</v>
      </c>
      <c r="J12" s="116">
        <v>-2.2419817237054289</v>
      </c>
      <c r="K12"/>
      <c r="L12"/>
      <c r="M12"/>
      <c r="N12"/>
      <c r="O12"/>
      <c r="P12"/>
    </row>
    <row r="13" spans="1:16" s="110" customFormat="1" ht="14.45" customHeight="1" x14ac:dyDescent="0.2">
      <c r="A13" s="120" t="s">
        <v>105</v>
      </c>
      <c r="B13" s="119" t="s">
        <v>106</v>
      </c>
      <c r="C13" s="113">
        <v>39.358947923110406</v>
      </c>
      <c r="D13" s="115">
        <v>17179</v>
      </c>
      <c r="E13" s="114">
        <v>17759</v>
      </c>
      <c r="F13" s="114">
        <v>17681</v>
      </c>
      <c r="G13" s="114">
        <v>17819</v>
      </c>
      <c r="H13" s="140">
        <v>17369</v>
      </c>
      <c r="I13" s="115">
        <v>-190</v>
      </c>
      <c r="J13" s="116">
        <v>-1.0939029305083769</v>
      </c>
      <c r="K13"/>
      <c r="L13"/>
      <c r="M13"/>
      <c r="N13"/>
      <c r="O13"/>
      <c r="P13"/>
    </row>
    <row r="14" spans="1:16" s="110" customFormat="1" ht="14.45" customHeight="1" x14ac:dyDescent="0.2">
      <c r="A14" s="120"/>
      <c r="B14" s="119" t="s">
        <v>107</v>
      </c>
      <c r="C14" s="113">
        <v>60.641052076889594</v>
      </c>
      <c r="D14" s="115">
        <v>26468</v>
      </c>
      <c r="E14" s="114">
        <v>27687</v>
      </c>
      <c r="F14" s="114">
        <v>27414</v>
      </c>
      <c r="G14" s="114">
        <v>27716</v>
      </c>
      <c r="H14" s="140">
        <v>27279</v>
      </c>
      <c r="I14" s="115">
        <v>-811</v>
      </c>
      <c r="J14" s="116">
        <v>-2.9729828806041279</v>
      </c>
      <c r="K14"/>
      <c r="L14"/>
      <c r="M14"/>
      <c r="N14"/>
      <c r="O14"/>
      <c r="P14"/>
    </row>
    <row r="15" spans="1:16" s="110" customFormat="1" ht="14.45" customHeight="1" x14ac:dyDescent="0.2">
      <c r="A15" s="118" t="s">
        <v>105</v>
      </c>
      <c r="B15" s="121" t="s">
        <v>108</v>
      </c>
      <c r="C15" s="113">
        <v>17.279538112585058</v>
      </c>
      <c r="D15" s="115">
        <v>7542</v>
      </c>
      <c r="E15" s="114">
        <v>8008</v>
      </c>
      <c r="F15" s="114">
        <v>7814</v>
      </c>
      <c r="G15" s="114">
        <v>8114</v>
      </c>
      <c r="H15" s="140">
        <v>7626</v>
      </c>
      <c r="I15" s="115">
        <v>-84</v>
      </c>
      <c r="J15" s="116">
        <v>-1.1014948859166012</v>
      </c>
      <c r="K15"/>
      <c r="L15"/>
      <c r="M15"/>
      <c r="N15"/>
      <c r="O15"/>
      <c r="P15"/>
    </row>
    <row r="16" spans="1:16" s="110" customFormat="1" ht="14.45" customHeight="1" x14ac:dyDescent="0.2">
      <c r="A16" s="118"/>
      <c r="B16" s="121" t="s">
        <v>109</v>
      </c>
      <c r="C16" s="113">
        <v>50.104245423511351</v>
      </c>
      <c r="D16" s="115">
        <v>21869</v>
      </c>
      <c r="E16" s="114">
        <v>22953</v>
      </c>
      <c r="F16" s="114">
        <v>22833</v>
      </c>
      <c r="G16" s="114">
        <v>22956</v>
      </c>
      <c r="H16" s="140">
        <v>22818</v>
      </c>
      <c r="I16" s="115">
        <v>-949</v>
      </c>
      <c r="J16" s="116">
        <v>-4.1589972828468751</v>
      </c>
      <c r="K16"/>
      <c r="L16"/>
      <c r="M16"/>
      <c r="N16"/>
      <c r="O16"/>
      <c r="P16"/>
    </row>
    <row r="17" spans="1:16" s="110" customFormat="1" ht="14.45" customHeight="1" x14ac:dyDescent="0.2">
      <c r="A17" s="118"/>
      <c r="B17" s="121" t="s">
        <v>110</v>
      </c>
      <c r="C17" s="113">
        <v>18.15474144843861</v>
      </c>
      <c r="D17" s="115">
        <v>7924</v>
      </c>
      <c r="E17" s="114">
        <v>8049</v>
      </c>
      <c r="F17" s="114">
        <v>8047</v>
      </c>
      <c r="G17" s="114">
        <v>8049</v>
      </c>
      <c r="H17" s="140">
        <v>7937</v>
      </c>
      <c r="I17" s="115">
        <v>-13</v>
      </c>
      <c r="J17" s="116">
        <v>-0.16378984502960817</v>
      </c>
      <c r="K17"/>
      <c r="L17"/>
      <c r="M17"/>
      <c r="N17"/>
      <c r="O17"/>
      <c r="P17"/>
    </row>
    <row r="18" spans="1:16" s="110" customFormat="1" ht="14.45" customHeight="1" x14ac:dyDescent="0.2">
      <c r="A18" s="120"/>
      <c r="B18" s="121" t="s">
        <v>111</v>
      </c>
      <c r="C18" s="113">
        <v>14.46147501546498</v>
      </c>
      <c r="D18" s="115">
        <v>6312</v>
      </c>
      <c r="E18" s="114">
        <v>6436</v>
      </c>
      <c r="F18" s="114">
        <v>6401</v>
      </c>
      <c r="G18" s="114">
        <v>6416</v>
      </c>
      <c r="H18" s="140">
        <v>6267</v>
      </c>
      <c r="I18" s="115">
        <v>45</v>
      </c>
      <c r="J18" s="116">
        <v>0.71804691239827667</v>
      </c>
      <c r="K18"/>
      <c r="L18"/>
      <c r="M18"/>
      <c r="N18"/>
      <c r="O18"/>
      <c r="P18"/>
    </row>
    <row r="19" spans="1:16" s="110" customFormat="1" ht="14.45" customHeight="1" x14ac:dyDescent="0.2">
      <c r="A19" s="120"/>
      <c r="B19" s="121" t="s">
        <v>112</v>
      </c>
      <c r="C19" s="113">
        <v>1.2967672463170437</v>
      </c>
      <c r="D19" s="115">
        <v>566</v>
      </c>
      <c r="E19" s="114">
        <v>580</v>
      </c>
      <c r="F19" s="114">
        <v>587</v>
      </c>
      <c r="G19" s="114">
        <v>551</v>
      </c>
      <c r="H19" s="140">
        <v>540</v>
      </c>
      <c r="I19" s="115">
        <v>26</v>
      </c>
      <c r="J19" s="116">
        <v>4.8148148148148149</v>
      </c>
      <c r="K19"/>
      <c r="L19"/>
      <c r="M19"/>
      <c r="N19"/>
      <c r="O19"/>
      <c r="P19"/>
    </row>
    <row r="20" spans="1:16" s="110" customFormat="1" ht="14.45" customHeight="1" x14ac:dyDescent="0.2">
      <c r="A20" s="120" t="s">
        <v>113</v>
      </c>
      <c r="B20" s="119" t="s">
        <v>116</v>
      </c>
      <c r="C20" s="113">
        <v>86.750521227117559</v>
      </c>
      <c r="D20" s="115">
        <v>37864</v>
      </c>
      <c r="E20" s="114">
        <v>39459</v>
      </c>
      <c r="F20" s="114">
        <v>39183</v>
      </c>
      <c r="G20" s="114">
        <v>39650</v>
      </c>
      <c r="H20" s="140">
        <v>38895</v>
      </c>
      <c r="I20" s="115">
        <v>-1031</v>
      </c>
      <c r="J20" s="116">
        <v>-2.6507263144363029</v>
      </c>
      <c r="K20"/>
      <c r="L20"/>
      <c r="M20"/>
      <c r="N20"/>
      <c r="O20"/>
      <c r="P20"/>
    </row>
    <row r="21" spans="1:16" s="110" customFormat="1" ht="14.45" customHeight="1" x14ac:dyDescent="0.2">
      <c r="A21" s="123"/>
      <c r="B21" s="124" t="s">
        <v>117</v>
      </c>
      <c r="C21" s="125">
        <v>13.11201228034</v>
      </c>
      <c r="D21" s="143">
        <v>5723</v>
      </c>
      <c r="E21" s="144">
        <v>5927</v>
      </c>
      <c r="F21" s="144">
        <v>5855</v>
      </c>
      <c r="G21" s="144">
        <v>5832</v>
      </c>
      <c r="H21" s="145">
        <v>5692</v>
      </c>
      <c r="I21" s="143">
        <v>31</v>
      </c>
      <c r="J21" s="146">
        <v>0.5446240337315531</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1140611</v>
      </c>
      <c r="E23" s="114">
        <v>1184384</v>
      </c>
      <c r="F23" s="114">
        <v>1183074</v>
      </c>
      <c r="G23" s="114">
        <v>1195441</v>
      </c>
      <c r="H23" s="140">
        <v>1172233</v>
      </c>
      <c r="I23" s="115">
        <v>-31622</v>
      </c>
      <c r="J23" s="116">
        <v>-2.6975865719528453</v>
      </c>
      <c r="K23"/>
      <c r="L23"/>
      <c r="M23"/>
      <c r="N23"/>
      <c r="O23"/>
      <c r="P23"/>
    </row>
    <row r="24" spans="1:16" s="110" customFormat="1" ht="14.45" customHeight="1" x14ac:dyDescent="0.2">
      <c r="A24" s="120" t="s">
        <v>105</v>
      </c>
      <c r="B24" s="119" t="s">
        <v>106</v>
      </c>
      <c r="C24" s="113">
        <v>41.325482570306619</v>
      </c>
      <c r="D24" s="115">
        <v>471363</v>
      </c>
      <c r="E24" s="114">
        <v>486739</v>
      </c>
      <c r="F24" s="114">
        <v>485918</v>
      </c>
      <c r="G24" s="114">
        <v>489287</v>
      </c>
      <c r="H24" s="140">
        <v>477942</v>
      </c>
      <c r="I24" s="115">
        <v>-6579</v>
      </c>
      <c r="J24" s="116">
        <v>-1.3765268589075661</v>
      </c>
      <c r="K24"/>
      <c r="L24"/>
      <c r="M24"/>
      <c r="N24"/>
      <c r="O24"/>
      <c r="P24"/>
    </row>
    <row r="25" spans="1:16" s="110" customFormat="1" ht="14.45" customHeight="1" x14ac:dyDescent="0.2">
      <c r="A25" s="120"/>
      <c r="B25" s="119" t="s">
        <v>107</v>
      </c>
      <c r="C25" s="113">
        <v>58.674517429693381</v>
      </c>
      <c r="D25" s="115">
        <v>669248</v>
      </c>
      <c r="E25" s="114">
        <v>697645</v>
      </c>
      <c r="F25" s="114">
        <v>697156</v>
      </c>
      <c r="G25" s="114">
        <v>706154</v>
      </c>
      <c r="H25" s="140">
        <v>694291</v>
      </c>
      <c r="I25" s="115">
        <v>-25043</v>
      </c>
      <c r="J25" s="116">
        <v>-3.606989000289504</v>
      </c>
      <c r="K25"/>
      <c r="L25"/>
      <c r="M25"/>
      <c r="N25"/>
      <c r="O25"/>
      <c r="P25"/>
    </row>
    <row r="26" spans="1:16" s="110" customFormat="1" ht="14.45" customHeight="1" x14ac:dyDescent="0.2">
      <c r="A26" s="118" t="s">
        <v>105</v>
      </c>
      <c r="B26" s="121" t="s">
        <v>108</v>
      </c>
      <c r="C26" s="113">
        <v>17.730321731072205</v>
      </c>
      <c r="D26" s="115">
        <v>202234</v>
      </c>
      <c r="E26" s="114">
        <v>215418</v>
      </c>
      <c r="F26" s="114">
        <v>212897</v>
      </c>
      <c r="G26" s="114">
        <v>222856</v>
      </c>
      <c r="H26" s="140">
        <v>210460</v>
      </c>
      <c r="I26" s="115">
        <v>-8226</v>
      </c>
      <c r="J26" s="116">
        <v>-3.9085812030789699</v>
      </c>
      <c r="K26"/>
      <c r="L26"/>
      <c r="M26"/>
      <c r="N26"/>
      <c r="O26"/>
      <c r="P26"/>
    </row>
    <row r="27" spans="1:16" s="110" customFormat="1" ht="14.45" customHeight="1" x14ac:dyDescent="0.2">
      <c r="A27" s="118"/>
      <c r="B27" s="121" t="s">
        <v>109</v>
      </c>
      <c r="C27" s="113">
        <v>50.175476126391906</v>
      </c>
      <c r="D27" s="115">
        <v>572307</v>
      </c>
      <c r="E27" s="114">
        <v>595991</v>
      </c>
      <c r="F27" s="114">
        <v>597468</v>
      </c>
      <c r="G27" s="114">
        <v>601630</v>
      </c>
      <c r="H27" s="140">
        <v>596367</v>
      </c>
      <c r="I27" s="115">
        <v>-24060</v>
      </c>
      <c r="J27" s="116">
        <v>-4.0344284643516488</v>
      </c>
      <c r="K27"/>
      <c r="L27"/>
      <c r="M27"/>
      <c r="N27"/>
      <c r="O27"/>
      <c r="P27"/>
    </row>
    <row r="28" spans="1:16" s="110" customFormat="1" ht="14.45" customHeight="1" x14ac:dyDescent="0.2">
      <c r="A28" s="118"/>
      <c r="B28" s="121" t="s">
        <v>110</v>
      </c>
      <c r="C28" s="113">
        <v>17.243652744011762</v>
      </c>
      <c r="D28" s="115">
        <v>196683</v>
      </c>
      <c r="E28" s="114">
        <v>200388</v>
      </c>
      <c r="F28" s="114">
        <v>200726</v>
      </c>
      <c r="G28" s="114">
        <v>200277</v>
      </c>
      <c r="H28" s="140">
        <v>198008</v>
      </c>
      <c r="I28" s="115">
        <v>-1325</v>
      </c>
      <c r="J28" s="116">
        <v>-0.66916488222698067</v>
      </c>
      <c r="K28"/>
      <c r="L28"/>
      <c r="M28"/>
      <c r="N28"/>
      <c r="O28"/>
      <c r="P28"/>
    </row>
    <row r="29" spans="1:16" s="110" customFormat="1" ht="14.45" customHeight="1" x14ac:dyDescent="0.2">
      <c r="A29" s="118"/>
      <c r="B29" s="121" t="s">
        <v>111</v>
      </c>
      <c r="C29" s="113">
        <v>14.850111036979303</v>
      </c>
      <c r="D29" s="115">
        <v>169382</v>
      </c>
      <c r="E29" s="114">
        <v>172584</v>
      </c>
      <c r="F29" s="114">
        <v>171980</v>
      </c>
      <c r="G29" s="114">
        <v>170674</v>
      </c>
      <c r="H29" s="140">
        <v>167393</v>
      </c>
      <c r="I29" s="115">
        <v>1989</v>
      </c>
      <c r="J29" s="116">
        <v>1.1882217297019588</v>
      </c>
      <c r="K29"/>
      <c r="L29"/>
      <c r="M29"/>
      <c r="N29"/>
      <c r="O29"/>
      <c r="P29"/>
    </row>
    <row r="30" spans="1:16" s="110" customFormat="1" ht="14.45" customHeight="1" x14ac:dyDescent="0.2">
      <c r="A30" s="120"/>
      <c r="B30" s="121" t="s">
        <v>112</v>
      </c>
      <c r="C30" s="113">
        <v>1.3398958979003359</v>
      </c>
      <c r="D30" s="115">
        <v>15283</v>
      </c>
      <c r="E30" s="114">
        <v>15543</v>
      </c>
      <c r="F30" s="114">
        <v>16133</v>
      </c>
      <c r="G30" s="114">
        <v>14330</v>
      </c>
      <c r="H30" s="140">
        <v>13906</v>
      </c>
      <c r="I30" s="115">
        <v>1377</v>
      </c>
      <c r="J30" s="116">
        <v>9.9022004889975559</v>
      </c>
      <c r="K30"/>
      <c r="L30"/>
      <c r="M30"/>
      <c r="N30"/>
      <c r="O30"/>
      <c r="P30"/>
    </row>
    <row r="31" spans="1:16" s="110" customFormat="1" ht="14.45" customHeight="1" x14ac:dyDescent="0.2">
      <c r="A31" s="120" t="s">
        <v>113</v>
      </c>
      <c r="B31" s="119" t="s">
        <v>116</v>
      </c>
      <c r="C31" s="113">
        <v>82.441691339115621</v>
      </c>
      <c r="D31" s="115">
        <v>940339</v>
      </c>
      <c r="E31" s="114">
        <v>976573</v>
      </c>
      <c r="F31" s="114">
        <v>977142</v>
      </c>
      <c r="G31" s="114">
        <v>988828</v>
      </c>
      <c r="H31" s="140">
        <v>970966</v>
      </c>
      <c r="I31" s="115">
        <v>-30627</v>
      </c>
      <c r="J31" s="116">
        <v>-3.1542814063520246</v>
      </c>
      <c r="K31"/>
      <c r="L31"/>
      <c r="M31"/>
      <c r="N31"/>
      <c r="O31"/>
      <c r="P31"/>
    </row>
    <row r="32" spans="1:16" s="110" customFormat="1" ht="14.45" customHeight="1" x14ac:dyDescent="0.2">
      <c r="A32" s="123"/>
      <c r="B32" s="124" t="s">
        <v>117</v>
      </c>
      <c r="C32" s="125">
        <v>17.374284484368467</v>
      </c>
      <c r="D32" s="143">
        <v>198173</v>
      </c>
      <c r="E32" s="144">
        <v>205661</v>
      </c>
      <c r="F32" s="144">
        <v>203889</v>
      </c>
      <c r="G32" s="144">
        <v>204504</v>
      </c>
      <c r="H32" s="145">
        <v>199267</v>
      </c>
      <c r="I32" s="143">
        <v>-1094</v>
      </c>
      <c r="J32" s="146">
        <v>-0.54901212945445055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45523</v>
      </c>
      <c r="E56" s="114">
        <v>47294</v>
      </c>
      <c r="F56" s="114">
        <v>47106</v>
      </c>
      <c r="G56" s="114">
        <v>47385</v>
      </c>
      <c r="H56" s="140">
        <v>46416</v>
      </c>
      <c r="I56" s="115">
        <v>-893</v>
      </c>
      <c r="J56" s="116">
        <v>-1.9239055498104103</v>
      </c>
      <c r="K56"/>
      <c r="L56"/>
      <c r="M56"/>
      <c r="N56"/>
      <c r="O56"/>
      <c r="P56"/>
    </row>
    <row r="57" spans="1:16" s="110" customFormat="1" ht="14.45" customHeight="1" x14ac:dyDescent="0.2">
      <c r="A57" s="120" t="s">
        <v>105</v>
      </c>
      <c r="B57" s="119" t="s">
        <v>106</v>
      </c>
      <c r="C57" s="113">
        <v>39.588779298376643</v>
      </c>
      <c r="D57" s="115">
        <v>18022</v>
      </c>
      <c r="E57" s="114">
        <v>18604</v>
      </c>
      <c r="F57" s="114">
        <v>18582</v>
      </c>
      <c r="G57" s="114">
        <v>18677</v>
      </c>
      <c r="H57" s="140">
        <v>18231</v>
      </c>
      <c r="I57" s="115">
        <v>-209</v>
      </c>
      <c r="J57" s="116">
        <v>-1.1463989907300751</v>
      </c>
    </row>
    <row r="58" spans="1:16" s="110" customFormat="1" ht="14.45" customHeight="1" x14ac:dyDescent="0.2">
      <c r="A58" s="120"/>
      <c r="B58" s="119" t="s">
        <v>107</v>
      </c>
      <c r="C58" s="113">
        <v>60.411220701623357</v>
      </c>
      <c r="D58" s="115">
        <v>27501</v>
      </c>
      <c r="E58" s="114">
        <v>28690</v>
      </c>
      <c r="F58" s="114">
        <v>28524</v>
      </c>
      <c r="G58" s="114">
        <v>28708</v>
      </c>
      <c r="H58" s="140">
        <v>28185</v>
      </c>
      <c r="I58" s="115">
        <v>-684</v>
      </c>
      <c r="J58" s="116">
        <v>-2.4268227780734435</v>
      </c>
    </row>
    <row r="59" spans="1:16" s="110" customFormat="1" ht="14.45" customHeight="1" x14ac:dyDescent="0.2">
      <c r="A59" s="118" t="s">
        <v>105</v>
      </c>
      <c r="B59" s="121" t="s">
        <v>108</v>
      </c>
      <c r="C59" s="113">
        <v>17.307734551765041</v>
      </c>
      <c r="D59" s="115">
        <v>7879</v>
      </c>
      <c r="E59" s="114">
        <v>8343</v>
      </c>
      <c r="F59" s="114">
        <v>8194</v>
      </c>
      <c r="G59" s="114">
        <v>8495</v>
      </c>
      <c r="H59" s="140">
        <v>7982</v>
      </c>
      <c r="I59" s="115">
        <v>-103</v>
      </c>
      <c r="J59" s="116">
        <v>-1.2904034076672513</v>
      </c>
    </row>
    <row r="60" spans="1:16" s="110" customFormat="1" ht="14.45" customHeight="1" x14ac:dyDescent="0.2">
      <c r="A60" s="118"/>
      <c r="B60" s="121" t="s">
        <v>109</v>
      </c>
      <c r="C60" s="113">
        <v>50.26689805153439</v>
      </c>
      <c r="D60" s="115">
        <v>22883</v>
      </c>
      <c r="E60" s="114">
        <v>23922</v>
      </c>
      <c r="F60" s="114">
        <v>23940</v>
      </c>
      <c r="G60" s="114">
        <v>23948</v>
      </c>
      <c r="H60" s="140">
        <v>23769</v>
      </c>
      <c r="I60" s="115">
        <v>-886</v>
      </c>
      <c r="J60" s="116">
        <v>-3.7275442803651817</v>
      </c>
    </row>
    <row r="61" spans="1:16" s="110" customFormat="1" ht="14.45" customHeight="1" x14ac:dyDescent="0.2">
      <c r="A61" s="118"/>
      <c r="B61" s="121" t="s">
        <v>110</v>
      </c>
      <c r="C61" s="113">
        <v>18.010675922061374</v>
      </c>
      <c r="D61" s="115">
        <v>8199</v>
      </c>
      <c r="E61" s="114">
        <v>8332</v>
      </c>
      <c r="F61" s="114">
        <v>8325</v>
      </c>
      <c r="G61" s="114">
        <v>8298</v>
      </c>
      <c r="H61" s="140">
        <v>8173</v>
      </c>
      <c r="I61" s="115">
        <v>26</v>
      </c>
      <c r="J61" s="116">
        <v>0.31812064113544597</v>
      </c>
    </row>
    <row r="62" spans="1:16" s="110" customFormat="1" ht="14.45" customHeight="1" x14ac:dyDescent="0.2">
      <c r="A62" s="120"/>
      <c r="B62" s="121" t="s">
        <v>111</v>
      </c>
      <c r="C62" s="113">
        <v>14.414691474639193</v>
      </c>
      <c r="D62" s="115">
        <v>6562</v>
      </c>
      <c r="E62" s="114">
        <v>6697</v>
      </c>
      <c r="F62" s="114">
        <v>6647</v>
      </c>
      <c r="G62" s="114">
        <v>6644</v>
      </c>
      <c r="H62" s="140">
        <v>6492</v>
      </c>
      <c r="I62" s="115">
        <v>70</v>
      </c>
      <c r="J62" s="116">
        <v>1.0782501540357363</v>
      </c>
    </row>
    <row r="63" spans="1:16" s="110" customFormat="1" ht="14.45" customHeight="1" x14ac:dyDescent="0.2">
      <c r="A63" s="120"/>
      <c r="B63" s="121" t="s">
        <v>112</v>
      </c>
      <c r="C63" s="113">
        <v>1.2938514597016892</v>
      </c>
      <c r="D63" s="115">
        <v>589</v>
      </c>
      <c r="E63" s="114">
        <v>604</v>
      </c>
      <c r="F63" s="114">
        <v>623</v>
      </c>
      <c r="G63" s="114">
        <v>578</v>
      </c>
      <c r="H63" s="140">
        <v>590</v>
      </c>
      <c r="I63" s="115">
        <v>-1</v>
      </c>
      <c r="J63" s="116">
        <v>-0.16949152542372881</v>
      </c>
    </row>
    <row r="64" spans="1:16" s="110" customFormat="1" ht="14.45" customHeight="1" x14ac:dyDescent="0.2">
      <c r="A64" s="120" t="s">
        <v>113</v>
      </c>
      <c r="B64" s="119" t="s">
        <v>116</v>
      </c>
      <c r="C64" s="113">
        <v>86.57821321090438</v>
      </c>
      <c r="D64" s="115">
        <v>39413</v>
      </c>
      <c r="E64" s="114">
        <v>41042</v>
      </c>
      <c r="F64" s="114">
        <v>40911</v>
      </c>
      <c r="G64" s="114">
        <v>41288</v>
      </c>
      <c r="H64" s="140">
        <v>40444</v>
      </c>
      <c r="I64" s="115">
        <v>-1031</v>
      </c>
      <c r="J64" s="116">
        <v>-2.5492038374048067</v>
      </c>
    </row>
    <row r="65" spans="1:10" s="110" customFormat="1" ht="14.45" customHeight="1" x14ac:dyDescent="0.2">
      <c r="A65" s="123"/>
      <c r="B65" s="124" t="s">
        <v>117</v>
      </c>
      <c r="C65" s="125">
        <v>13.296575357511587</v>
      </c>
      <c r="D65" s="143">
        <v>6053</v>
      </c>
      <c r="E65" s="144">
        <v>6195</v>
      </c>
      <c r="F65" s="144">
        <v>6138</v>
      </c>
      <c r="G65" s="144">
        <v>6042</v>
      </c>
      <c r="H65" s="145">
        <v>5912</v>
      </c>
      <c r="I65" s="143">
        <v>141</v>
      </c>
      <c r="J65" s="146">
        <v>2.3849797023004058</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43647</v>
      </c>
      <c r="G11" s="114">
        <v>45446</v>
      </c>
      <c r="H11" s="114">
        <v>45095</v>
      </c>
      <c r="I11" s="114">
        <v>45535</v>
      </c>
      <c r="J11" s="140">
        <v>44648</v>
      </c>
      <c r="K11" s="114">
        <v>-1001</v>
      </c>
      <c r="L11" s="116">
        <v>-2.2419817237054289</v>
      </c>
    </row>
    <row r="12" spans="1:17" s="110" customFormat="1" ht="24" customHeight="1" x14ac:dyDescent="0.2">
      <c r="A12" s="604" t="s">
        <v>185</v>
      </c>
      <c r="B12" s="605"/>
      <c r="C12" s="605"/>
      <c r="D12" s="606"/>
      <c r="E12" s="113">
        <v>39.358947923110406</v>
      </c>
      <c r="F12" s="115">
        <v>17179</v>
      </c>
      <c r="G12" s="114">
        <v>17759</v>
      </c>
      <c r="H12" s="114">
        <v>17681</v>
      </c>
      <c r="I12" s="114">
        <v>17819</v>
      </c>
      <c r="J12" s="140">
        <v>17369</v>
      </c>
      <c r="K12" s="114">
        <v>-190</v>
      </c>
      <c r="L12" s="116">
        <v>-1.0939029305083769</v>
      </c>
    </row>
    <row r="13" spans="1:17" s="110" customFormat="1" ht="15" customHeight="1" x14ac:dyDescent="0.2">
      <c r="A13" s="120"/>
      <c r="B13" s="612" t="s">
        <v>107</v>
      </c>
      <c r="C13" s="612"/>
      <c r="E13" s="113">
        <v>60.641052076889594</v>
      </c>
      <c r="F13" s="115">
        <v>26468</v>
      </c>
      <c r="G13" s="114">
        <v>27687</v>
      </c>
      <c r="H13" s="114">
        <v>27414</v>
      </c>
      <c r="I13" s="114">
        <v>27716</v>
      </c>
      <c r="J13" s="140">
        <v>27279</v>
      </c>
      <c r="K13" s="114">
        <v>-811</v>
      </c>
      <c r="L13" s="116">
        <v>-2.9729828806041279</v>
      </c>
    </row>
    <row r="14" spans="1:17" s="110" customFormat="1" ht="22.5" customHeight="1" x14ac:dyDescent="0.2">
      <c r="A14" s="604" t="s">
        <v>186</v>
      </c>
      <c r="B14" s="605"/>
      <c r="C14" s="605"/>
      <c r="D14" s="606"/>
      <c r="E14" s="113">
        <v>17.279538112585058</v>
      </c>
      <c r="F14" s="115">
        <v>7542</v>
      </c>
      <c r="G14" s="114">
        <v>8008</v>
      </c>
      <c r="H14" s="114">
        <v>7814</v>
      </c>
      <c r="I14" s="114">
        <v>8114</v>
      </c>
      <c r="J14" s="140">
        <v>7626</v>
      </c>
      <c r="K14" s="114">
        <v>-84</v>
      </c>
      <c r="L14" s="116">
        <v>-1.1014948859166012</v>
      </c>
    </row>
    <row r="15" spans="1:17" s="110" customFormat="1" ht="15" customHeight="1" x14ac:dyDescent="0.2">
      <c r="A15" s="120"/>
      <c r="B15" s="119"/>
      <c r="C15" s="258" t="s">
        <v>106</v>
      </c>
      <c r="E15" s="113">
        <v>46.817820206841688</v>
      </c>
      <c r="F15" s="115">
        <v>3531</v>
      </c>
      <c r="G15" s="114">
        <v>3624</v>
      </c>
      <c r="H15" s="114">
        <v>3603</v>
      </c>
      <c r="I15" s="114">
        <v>3748</v>
      </c>
      <c r="J15" s="140">
        <v>3504</v>
      </c>
      <c r="K15" s="114">
        <v>27</v>
      </c>
      <c r="L15" s="116">
        <v>0.77054794520547942</v>
      </c>
    </row>
    <row r="16" spans="1:17" s="110" customFormat="1" ht="15" customHeight="1" x14ac:dyDescent="0.2">
      <c r="A16" s="120"/>
      <c r="B16" s="119"/>
      <c r="C16" s="258" t="s">
        <v>107</v>
      </c>
      <c r="E16" s="113">
        <v>53.182179793158312</v>
      </c>
      <c r="F16" s="115">
        <v>4011</v>
      </c>
      <c r="G16" s="114">
        <v>4384</v>
      </c>
      <c r="H16" s="114">
        <v>4211</v>
      </c>
      <c r="I16" s="114">
        <v>4366</v>
      </c>
      <c r="J16" s="140">
        <v>4122</v>
      </c>
      <c r="K16" s="114">
        <v>-111</v>
      </c>
      <c r="L16" s="116">
        <v>-2.6928675400291122</v>
      </c>
    </row>
    <row r="17" spans="1:12" s="110" customFormat="1" ht="15" customHeight="1" x14ac:dyDescent="0.2">
      <c r="A17" s="120"/>
      <c r="B17" s="121" t="s">
        <v>109</v>
      </c>
      <c r="C17" s="258"/>
      <c r="E17" s="113">
        <v>50.104245423511351</v>
      </c>
      <c r="F17" s="115">
        <v>21869</v>
      </c>
      <c r="G17" s="114">
        <v>22953</v>
      </c>
      <c r="H17" s="114">
        <v>22833</v>
      </c>
      <c r="I17" s="114">
        <v>22956</v>
      </c>
      <c r="J17" s="140">
        <v>22818</v>
      </c>
      <c r="K17" s="114">
        <v>-949</v>
      </c>
      <c r="L17" s="116">
        <v>-4.1589972828468751</v>
      </c>
    </row>
    <row r="18" spans="1:12" s="110" customFormat="1" ht="15" customHeight="1" x14ac:dyDescent="0.2">
      <c r="A18" s="120"/>
      <c r="B18" s="119"/>
      <c r="C18" s="258" t="s">
        <v>106</v>
      </c>
      <c r="E18" s="113">
        <v>35.484018473638486</v>
      </c>
      <c r="F18" s="115">
        <v>7760</v>
      </c>
      <c r="G18" s="114">
        <v>8100</v>
      </c>
      <c r="H18" s="114">
        <v>8013</v>
      </c>
      <c r="I18" s="114">
        <v>7977</v>
      </c>
      <c r="J18" s="140">
        <v>7878</v>
      </c>
      <c r="K18" s="114">
        <v>-118</v>
      </c>
      <c r="L18" s="116">
        <v>-1.4978420919014979</v>
      </c>
    </row>
    <row r="19" spans="1:12" s="110" customFormat="1" ht="15" customHeight="1" x14ac:dyDescent="0.2">
      <c r="A19" s="120"/>
      <c r="B19" s="119"/>
      <c r="C19" s="258" t="s">
        <v>107</v>
      </c>
      <c r="E19" s="113">
        <v>64.515981526361514</v>
      </c>
      <c r="F19" s="115">
        <v>14109</v>
      </c>
      <c r="G19" s="114">
        <v>14853</v>
      </c>
      <c r="H19" s="114">
        <v>14820</v>
      </c>
      <c r="I19" s="114">
        <v>14979</v>
      </c>
      <c r="J19" s="140">
        <v>14940</v>
      </c>
      <c r="K19" s="114">
        <v>-831</v>
      </c>
      <c r="L19" s="116">
        <v>-5.5622489959839356</v>
      </c>
    </row>
    <row r="20" spans="1:12" s="110" customFormat="1" ht="15" customHeight="1" x14ac:dyDescent="0.2">
      <c r="A20" s="120"/>
      <c r="B20" s="121" t="s">
        <v>110</v>
      </c>
      <c r="C20" s="258"/>
      <c r="E20" s="113">
        <v>18.15474144843861</v>
      </c>
      <c r="F20" s="115">
        <v>7924</v>
      </c>
      <c r="G20" s="114">
        <v>8049</v>
      </c>
      <c r="H20" s="114">
        <v>8047</v>
      </c>
      <c r="I20" s="114">
        <v>8049</v>
      </c>
      <c r="J20" s="140">
        <v>7937</v>
      </c>
      <c r="K20" s="114">
        <v>-13</v>
      </c>
      <c r="L20" s="116">
        <v>-0.16378984502960817</v>
      </c>
    </row>
    <row r="21" spans="1:12" s="110" customFormat="1" ht="15" customHeight="1" x14ac:dyDescent="0.2">
      <c r="A21" s="120"/>
      <c r="B21" s="119"/>
      <c r="C21" s="258" t="s">
        <v>106</v>
      </c>
      <c r="E21" s="113">
        <v>32.142857142857146</v>
      </c>
      <c r="F21" s="115">
        <v>2547</v>
      </c>
      <c r="G21" s="114">
        <v>2632</v>
      </c>
      <c r="H21" s="114">
        <v>2655</v>
      </c>
      <c r="I21" s="114">
        <v>2667</v>
      </c>
      <c r="J21" s="140">
        <v>2637</v>
      </c>
      <c r="K21" s="114">
        <v>-90</v>
      </c>
      <c r="L21" s="116">
        <v>-3.4129692832764507</v>
      </c>
    </row>
    <row r="22" spans="1:12" s="110" customFormat="1" ht="15" customHeight="1" x14ac:dyDescent="0.2">
      <c r="A22" s="120"/>
      <c r="B22" s="119"/>
      <c r="C22" s="258" t="s">
        <v>107</v>
      </c>
      <c r="E22" s="113">
        <v>67.857142857142861</v>
      </c>
      <c r="F22" s="115">
        <v>5377</v>
      </c>
      <c r="G22" s="114">
        <v>5417</v>
      </c>
      <c r="H22" s="114">
        <v>5392</v>
      </c>
      <c r="I22" s="114">
        <v>5382</v>
      </c>
      <c r="J22" s="140">
        <v>5300</v>
      </c>
      <c r="K22" s="114">
        <v>77</v>
      </c>
      <c r="L22" s="116">
        <v>1.4528301886792452</v>
      </c>
    </row>
    <row r="23" spans="1:12" s="110" customFormat="1" ht="15" customHeight="1" x14ac:dyDescent="0.2">
      <c r="A23" s="120"/>
      <c r="B23" s="121" t="s">
        <v>111</v>
      </c>
      <c r="C23" s="258"/>
      <c r="E23" s="113">
        <v>14.46147501546498</v>
      </c>
      <c r="F23" s="115">
        <v>6312</v>
      </c>
      <c r="G23" s="114">
        <v>6436</v>
      </c>
      <c r="H23" s="114">
        <v>6401</v>
      </c>
      <c r="I23" s="114">
        <v>6416</v>
      </c>
      <c r="J23" s="140">
        <v>6267</v>
      </c>
      <c r="K23" s="114">
        <v>45</v>
      </c>
      <c r="L23" s="116">
        <v>0.71804691239827667</v>
      </c>
    </row>
    <row r="24" spans="1:12" s="110" customFormat="1" ht="15" customHeight="1" x14ac:dyDescent="0.2">
      <c r="A24" s="120"/>
      <c r="B24" s="119"/>
      <c r="C24" s="258" t="s">
        <v>106</v>
      </c>
      <c r="E24" s="113">
        <v>52.930925221799747</v>
      </c>
      <c r="F24" s="115">
        <v>3341</v>
      </c>
      <c r="G24" s="114">
        <v>3403</v>
      </c>
      <c r="H24" s="114">
        <v>3410</v>
      </c>
      <c r="I24" s="114">
        <v>3427</v>
      </c>
      <c r="J24" s="140">
        <v>3350</v>
      </c>
      <c r="K24" s="114">
        <v>-9</v>
      </c>
      <c r="L24" s="116">
        <v>-0.26865671641791045</v>
      </c>
    </row>
    <row r="25" spans="1:12" s="110" customFormat="1" ht="15" customHeight="1" x14ac:dyDescent="0.2">
      <c r="A25" s="120"/>
      <c r="B25" s="119"/>
      <c r="C25" s="258" t="s">
        <v>107</v>
      </c>
      <c r="E25" s="113">
        <v>47.069074778200253</v>
      </c>
      <c r="F25" s="115">
        <v>2971</v>
      </c>
      <c r="G25" s="114">
        <v>3033</v>
      </c>
      <c r="H25" s="114">
        <v>2991</v>
      </c>
      <c r="I25" s="114">
        <v>2989</v>
      </c>
      <c r="J25" s="140">
        <v>2917</v>
      </c>
      <c r="K25" s="114">
        <v>54</v>
      </c>
      <c r="L25" s="116">
        <v>1.8512170037709976</v>
      </c>
    </row>
    <row r="26" spans="1:12" s="110" customFormat="1" ht="15" customHeight="1" x14ac:dyDescent="0.2">
      <c r="A26" s="120"/>
      <c r="C26" s="121" t="s">
        <v>187</v>
      </c>
      <c r="D26" s="110" t="s">
        <v>188</v>
      </c>
      <c r="E26" s="113">
        <v>1.2967672463170437</v>
      </c>
      <c r="F26" s="115">
        <v>566</v>
      </c>
      <c r="G26" s="114">
        <v>580</v>
      </c>
      <c r="H26" s="114">
        <v>587</v>
      </c>
      <c r="I26" s="114">
        <v>551</v>
      </c>
      <c r="J26" s="140">
        <v>540</v>
      </c>
      <c r="K26" s="114">
        <v>26</v>
      </c>
      <c r="L26" s="116">
        <v>4.8148148148148149</v>
      </c>
    </row>
    <row r="27" spans="1:12" s="110" customFormat="1" ht="15" customHeight="1" x14ac:dyDescent="0.2">
      <c r="A27" s="120"/>
      <c r="B27" s="119"/>
      <c r="D27" s="259" t="s">
        <v>106</v>
      </c>
      <c r="E27" s="113">
        <v>44.876325088339222</v>
      </c>
      <c r="F27" s="115">
        <v>254</v>
      </c>
      <c r="G27" s="114">
        <v>281</v>
      </c>
      <c r="H27" s="114">
        <v>287</v>
      </c>
      <c r="I27" s="114">
        <v>269</v>
      </c>
      <c r="J27" s="140">
        <v>258</v>
      </c>
      <c r="K27" s="114">
        <v>-4</v>
      </c>
      <c r="L27" s="116">
        <v>-1.5503875968992249</v>
      </c>
    </row>
    <row r="28" spans="1:12" s="110" customFormat="1" ht="15" customHeight="1" x14ac:dyDescent="0.2">
      <c r="A28" s="120"/>
      <c r="B28" s="119"/>
      <c r="D28" s="259" t="s">
        <v>107</v>
      </c>
      <c r="E28" s="113">
        <v>55.123674911660778</v>
      </c>
      <c r="F28" s="115">
        <v>312</v>
      </c>
      <c r="G28" s="114">
        <v>299</v>
      </c>
      <c r="H28" s="114">
        <v>300</v>
      </c>
      <c r="I28" s="114">
        <v>282</v>
      </c>
      <c r="J28" s="140">
        <v>282</v>
      </c>
      <c r="K28" s="114">
        <v>30</v>
      </c>
      <c r="L28" s="116">
        <v>10.638297872340425</v>
      </c>
    </row>
    <row r="29" spans="1:12" s="110" customFormat="1" ht="24" customHeight="1" x14ac:dyDescent="0.2">
      <c r="A29" s="604" t="s">
        <v>189</v>
      </c>
      <c r="B29" s="605"/>
      <c r="C29" s="605"/>
      <c r="D29" s="606"/>
      <c r="E29" s="113">
        <v>86.750521227117559</v>
      </c>
      <c r="F29" s="115">
        <v>37864</v>
      </c>
      <c r="G29" s="114">
        <v>39459</v>
      </c>
      <c r="H29" s="114">
        <v>39183</v>
      </c>
      <c r="I29" s="114">
        <v>39650</v>
      </c>
      <c r="J29" s="140">
        <v>38895</v>
      </c>
      <c r="K29" s="114">
        <v>-1031</v>
      </c>
      <c r="L29" s="116">
        <v>-2.6507263144363029</v>
      </c>
    </row>
    <row r="30" spans="1:12" s="110" customFormat="1" ht="15" customHeight="1" x14ac:dyDescent="0.2">
      <c r="A30" s="120"/>
      <c r="B30" s="119"/>
      <c r="C30" s="258" t="s">
        <v>106</v>
      </c>
      <c r="E30" s="113">
        <v>39.290619057680118</v>
      </c>
      <c r="F30" s="115">
        <v>14877</v>
      </c>
      <c r="G30" s="114">
        <v>15347</v>
      </c>
      <c r="H30" s="114">
        <v>15273</v>
      </c>
      <c r="I30" s="114">
        <v>15443</v>
      </c>
      <c r="J30" s="140">
        <v>15054</v>
      </c>
      <c r="K30" s="114">
        <v>-177</v>
      </c>
      <c r="L30" s="116">
        <v>-1.1757672379434037</v>
      </c>
    </row>
    <row r="31" spans="1:12" s="110" customFormat="1" ht="15" customHeight="1" x14ac:dyDescent="0.2">
      <c r="A31" s="120"/>
      <c r="B31" s="119"/>
      <c r="C31" s="258" t="s">
        <v>107</v>
      </c>
      <c r="E31" s="113">
        <v>60.709380942319882</v>
      </c>
      <c r="F31" s="115">
        <v>22987</v>
      </c>
      <c r="G31" s="114">
        <v>24112</v>
      </c>
      <c r="H31" s="114">
        <v>23910</v>
      </c>
      <c r="I31" s="114">
        <v>24207</v>
      </c>
      <c r="J31" s="140">
        <v>23841</v>
      </c>
      <c r="K31" s="114">
        <v>-854</v>
      </c>
      <c r="L31" s="116">
        <v>-3.5820645107168323</v>
      </c>
    </row>
    <row r="32" spans="1:12" s="110" customFormat="1" ht="15" customHeight="1" x14ac:dyDescent="0.2">
      <c r="A32" s="120"/>
      <c r="B32" s="119" t="s">
        <v>117</v>
      </c>
      <c r="C32" s="258"/>
      <c r="E32" s="113">
        <v>13.11201228034</v>
      </c>
      <c r="F32" s="114">
        <v>5723</v>
      </c>
      <c r="G32" s="114">
        <v>5927</v>
      </c>
      <c r="H32" s="114">
        <v>5855</v>
      </c>
      <c r="I32" s="114">
        <v>5832</v>
      </c>
      <c r="J32" s="140">
        <v>5692</v>
      </c>
      <c r="K32" s="114">
        <v>31</v>
      </c>
      <c r="L32" s="116">
        <v>0.5446240337315531</v>
      </c>
    </row>
    <row r="33" spans="1:12" s="110" customFormat="1" ht="15" customHeight="1" x14ac:dyDescent="0.2">
      <c r="A33" s="120"/>
      <c r="B33" s="119"/>
      <c r="C33" s="258" t="s">
        <v>106</v>
      </c>
      <c r="E33" s="113">
        <v>39.961558623099776</v>
      </c>
      <c r="F33" s="114">
        <v>2287</v>
      </c>
      <c r="G33" s="114">
        <v>2399</v>
      </c>
      <c r="H33" s="114">
        <v>2396</v>
      </c>
      <c r="I33" s="114">
        <v>2363</v>
      </c>
      <c r="J33" s="140">
        <v>2300</v>
      </c>
      <c r="K33" s="114">
        <v>-13</v>
      </c>
      <c r="L33" s="116">
        <v>-0.56521739130434778</v>
      </c>
    </row>
    <row r="34" spans="1:12" s="110" customFormat="1" ht="15" customHeight="1" x14ac:dyDescent="0.2">
      <c r="A34" s="120"/>
      <c r="B34" s="119"/>
      <c r="C34" s="258" t="s">
        <v>107</v>
      </c>
      <c r="E34" s="113">
        <v>60.038441376900224</v>
      </c>
      <c r="F34" s="114">
        <v>3436</v>
      </c>
      <c r="G34" s="114">
        <v>3528</v>
      </c>
      <c r="H34" s="114">
        <v>3459</v>
      </c>
      <c r="I34" s="114">
        <v>3469</v>
      </c>
      <c r="J34" s="140">
        <v>3392</v>
      </c>
      <c r="K34" s="114">
        <v>44</v>
      </c>
      <c r="L34" s="116">
        <v>1.2971698113207548</v>
      </c>
    </row>
    <row r="35" spans="1:12" s="110" customFormat="1" ht="24" customHeight="1" x14ac:dyDescent="0.2">
      <c r="A35" s="604" t="s">
        <v>192</v>
      </c>
      <c r="B35" s="605"/>
      <c r="C35" s="605"/>
      <c r="D35" s="606"/>
      <c r="E35" s="113">
        <v>19.82954154924737</v>
      </c>
      <c r="F35" s="114">
        <v>8655</v>
      </c>
      <c r="G35" s="114">
        <v>9151</v>
      </c>
      <c r="H35" s="114">
        <v>9090</v>
      </c>
      <c r="I35" s="114">
        <v>9315</v>
      </c>
      <c r="J35" s="114">
        <v>8830</v>
      </c>
      <c r="K35" s="318">
        <v>-175</v>
      </c>
      <c r="L35" s="319">
        <v>-1.9818799546998866</v>
      </c>
    </row>
    <row r="36" spans="1:12" s="110" customFormat="1" ht="15" customHeight="1" x14ac:dyDescent="0.2">
      <c r="A36" s="120"/>
      <c r="B36" s="119"/>
      <c r="C36" s="258" t="s">
        <v>106</v>
      </c>
      <c r="E36" s="113">
        <v>39.433853264009244</v>
      </c>
      <c r="F36" s="114">
        <v>3413</v>
      </c>
      <c r="G36" s="114">
        <v>3562</v>
      </c>
      <c r="H36" s="114">
        <v>3587</v>
      </c>
      <c r="I36" s="114">
        <v>3678</v>
      </c>
      <c r="J36" s="114">
        <v>3425</v>
      </c>
      <c r="K36" s="318">
        <v>-12</v>
      </c>
      <c r="L36" s="116">
        <v>-0.35036496350364965</v>
      </c>
    </row>
    <row r="37" spans="1:12" s="110" customFormat="1" ht="15" customHeight="1" x14ac:dyDescent="0.2">
      <c r="A37" s="120"/>
      <c r="B37" s="119"/>
      <c r="C37" s="258" t="s">
        <v>107</v>
      </c>
      <c r="E37" s="113">
        <v>60.566146735990756</v>
      </c>
      <c r="F37" s="114">
        <v>5242</v>
      </c>
      <c r="G37" s="114">
        <v>5589</v>
      </c>
      <c r="H37" s="114">
        <v>5503</v>
      </c>
      <c r="I37" s="114">
        <v>5637</v>
      </c>
      <c r="J37" s="140">
        <v>5405</v>
      </c>
      <c r="K37" s="114">
        <v>-163</v>
      </c>
      <c r="L37" s="116">
        <v>-3.0157261794634596</v>
      </c>
    </row>
    <row r="38" spans="1:12" s="110" customFormat="1" ht="15" customHeight="1" x14ac:dyDescent="0.2">
      <c r="A38" s="120"/>
      <c r="B38" s="119" t="s">
        <v>329</v>
      </c>
      <c r="C38" s="258"/>
      <c r="E38" s="113">
        <v>59.064769629069581</v>
      </c>
      <c r="F38" s="114">
        <v>25780</v>
      </c>
      <c r="G38" s="114">
        <v>26677</v>
      </c>
      <c r="H38" s="114">
        <v>26522</v>
      </c>
      <c r="I38" s="114">
        <v>26685</v>
      </c>
      <c r="J38" s="140">
        <v>26276</v>
      </c>
      <c r="K38" s="114">
        <v>-496</v>
      </c>
      <c r="L38" s="116">
        <v>-1.8876541330491703</v>
      </c>
    </row>
    <row r="39" spans="1:12" s="110" customFormat="1" ht="15" customHeight="1" x14ac:dyDescent="0.2">
      <c r="A39" s="120"/>
      <c r="B39" s="119"/>
      <c r="C39" s="258" t="s">
        <v>106</v>
      </c>
      <c r="E39" s="113">
        <v>40.55081458494957</v>
      </c>
      <c r="F39" s="115">
        <v>10454</v>
      </c>
      <c r="G39" s="114">
        <v>10737</v>
      </c>
      <c r="H39" s="114">
        <v>10656</v>
      </c>
      <c r="I39" s="114">
        <v>10722</v>
      </c>
      <c r="J39" s="140">
        <v>10530</v>
      </c>
      <c r="K39" s="114">
        <v>-76</v>
      </c>
      <c r="L39" s="116">
        <v>-0.72174738841405506</v>
      </c>
    </row>
    <row r="40" spans="1:12" s="110" customFormat="1" ht="15" customHeight="1" x14ac:dyDescent="0.2">
      <c r="A40" s="120"/>
      <c r="B40" s="119"/>
      <c r="C40" s="258" t="s">
        <v>107</v>
      </c>
      <c r="E40" s="113">
        <v>59.44918541505043</v>
      </c>
      <c r="F40" s="115">
        <v>15326</v>
      </c>
      <c r="G40" s="114">
        <v>15940</v>
      </c>
      <c r="H40" s="114">
        <v>15866</v>
      </c>
      <c r="I40" s="114">
        <v>15963</v>
      </c>
      <c r="J40" s="140">
        <v>15746</v>
      </c>
      <c r="K40" s="114">
        <v>-420</v>
      </c>
      <c r="L40" s="116">
        <v>-2.6673440873872729</v>
      </c>
    </row>
    <row r="41" spans="1:12" s="110" customFormat="1" ht="15" customHeight="1" x14ac:dyDescent="0.2">
      <c r="A41" s="120"/>
      <c r="B41" s="320" t="s">
        <v>516</v>
      </c>
      <c r="C41" s="258"/>
      <c r="E41" s="113">
        <v>6.8916534927944646</v>
      </c>
      <c r="F41" s="115">
        <v>3008</v>
      </c>
      <c r="G41" s="114">
        <v>3117</v>
      </c>
      <c r="H41" s="114">
        <v>3040</v>
      </c>
      <c r="I41" s="114">
        <v>3069</v>
      </c>
      <c r="J41" s="140">
        <v>2918</v>
      </c>
      <c r="K41" s="114">
        <v>90</v>
      </c>
      <c r="L41" s="116">
        <v>3.0843043180260454</v>
      </c>
    </row>
    <row r="42" spans="1:12" s="110" customFormat="1" ht="15" customHeight="1" x14ac:dyDescent="0.2">
      <c r="A42" s="120"/>
      <c r="B42" s="119"/>
      <c r="C42" s="268" t="s">
        <v>106</v>
      </c>
      <c r="D42" s="182"/>
      <c r="E42" s="113">
        <v>43.982712765957444</v>
      </c>
      <c r="F42" s="115">
        <v>1323</v>
      </c>
      <c r="G42" s="114">
        <v>1386</v>
      </c>
      <c r="H42" s="114">
        <v>1365</v>
      </c>
      <c r="I42" s="114">
        <v>1373</v>
      </c>
      <c r="J42" s="140">
        <v>1326</v>
      </c>
      <c r="K42" s="114">
        <v>-3</v>
      </c>
      <c r="L42" s="116">
        <v>-0.22624434389140272</v>
      </c>
    </row>
    <row r="43" spans="1:12" s="110" customFormat="1" ht="15" customHeight="1" x14ac:dyDescent="0.2">
      <c r="A43" s="120"/>
      <c r="B43" s="119"/>
      <c r="C43" s="268" t="s">
        <v>107</v>
      </c>
      <c r="D43" s="182"/>
      <c r="E43" s="113">
        <v>56.017287234042556</v>
      </c>
      <c r="F43" s="115">
        <v>1685</v>
      </c>
      <c r="G43" s="114">
        <v>1731</v>
      </c>
      <c r="H43" s="114">
        <v>1675</v>
      </c>
      <c r="I43" s="114">
        <v>1696</v>
      </c>
      <c r="J43" s="140">
        <v>1592</v>
      </c>
      <c r="K43" s="114">
        <v>93</v>
      </c>
      <c r="L43" s="116">
        <v>5.841708542713568</v>
      </c>
    </row>
    <row r="44" spans="1:12" s="110" customFormat="1" ht="15" customHeight="1" x14ac:dyDescent="0.2">
      <c r="A44" s="120"/>
      <c r="B44" s="119" t="s">
        <v>205</v>
      </c>
      <c r="C44" s="268"/>
      <c r="D44" s="182"/>
      <c r="E44" s="113">
        <v>14.214035328888583</v>
      </c>
      <c r="F44" s="115">
        <v>6204</v>
      </c>
      <c r="G44" s="114">
        <v>6501</v>
      </c>
      <c r="H44" s="114">
        <v>6443</v>
      </c>
      <c r="I44" s="114">
        <v>6466</v>
      </c>
      <c r="J44" s="140">
        <v>6624</v>
      </c>
      <c r="K44" s="114">
        <v>-420</v>
      </c>
      <c r="L44" s="116">
        <v>-6.3405797101449277</v>
      </c>
    </row>
    <row r="45" spans="1:12" s="110" customFormat="1" ht="15" customHeight="1" x14ac:dyDescent="0.2">
      <c r="A45" s="120"/>
      <c r="B45" s="119"/>
      <c r="C45" s="268" t="s">
        <v>106</v>
      </c>
      <c r="D45" s="182"/>
      <c r="E45" s="113">
        <v>32.059961315280461</v>
      </c>
      <c r="F45" s="115">
        <v>1989</v>
      </c>
      <c r="G45" s="114">
        <v>2074</v>
      </c>
      <c r="H45" s="114">
        <v>2073</v>
      </c>
      <c r="I45" s="114">
        <v>2046</v>
      </c>
      <c r="J45" s="140">
        <v>2088</v>
      </c>
      <c r="K45" s="114">
        <v>-99</v>
      </c>
      <c r="L45" s="116">
        <v>-4.7413793103448274</v>
      </c>
    </row>
    <row r="46" spans="1:12" s="110" customFormat="1" ht="15" customHeight="1" x14ac:dyDescent="0.2">
      <c r="A46" s="123"/>
      <c r="B46" s="124"/>
      <c r="C46" s="260" t="s">
        <v>107</v>
      </c>
      <c r="D46" s="261"/>
      <c r="E46" s="125">
        <v>67.940038684719539</v>
      </c>
      <c r="F46" s="143">
        <v>4215</v>
      </c>
      <c r="G46" s="144">
        <v>4427</v>
      </c>
      <c r="H46" s="144">
        <v>4370</v>
      </c>
      <c r="I46" s="144">
        <v>4420</v>
      </c>
      <c r="J46" s="145">
        <v>4536</v>
      </c>
      <c r="K46" s="144">
        <v>-321</v>
      </c>
      <c r="L46" s="146">
        <v>-7.0767195767195767</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43647</v>
      </c>
      <c r="E11" s="114">
        <v>45446</v>
      </c>
      <c r="F11" s="114">
        <v>45095</v>
      </c>
      <c r="G11" s="114">
        <v>45535</v>
      </c>
      <c r="H11" s="140">
        <v>44648</v>
      </c>
      <c r="I11" s="115">
        <v>-1001</v>
      </c>
      <c r="J11" s="116">
        <v>-2.2419817237054289</v>
      </c>
    </row>
    <row r="12" spans="1:15" s="110" customFormat="1" ht="24.95" customHeight="1" x14ac:dyDescent="0.2">
      <c r="A12" s="193" t="s">
        <v>132</v>
      </c>
      <c r="B12" s="194" t="s">
        <v>133</v>
      </c>
      <c r="C12" s="113">
        <v>1.6770912090178018</v>
      </c>
      <c r="D12" s="115">
        <v>732</v>
      </c>
      <c r="E12" s="114">
        <v>725</v>
      </c>
      <c r="F12" s="114">
        <v>715</v>
      </c>
      <c r="G12" s="114">
        <v>706</v>
      </c>
      <c r="H12" s="140">
        <v>670</v>
      </c>
      <c r="I12" s="115">
        <v>62</v>
      </c>
      <c r="J12" s="116">
        <v>9.2537313432835813</v>
      </c>
    </row>
    <row r="13" spans="1:15" s="110" customFormat="1" ht="24.95" customHeight="1" x14ac:dyDescent="0.2">
      <c r="A13" s="193" t="s">
        <v>134</v>
      </c>
      <c r="B13" s="199" t="s">
        <v>214</v>
      </c>
      <c r="C13" s="113">
        <v>0.96226544779709944</v>
      </c>
      <c r="D13" s="115">
        <v>420</v>
      </c>
      <c r="E13" s="114">
        <v>403</v>
      </c>
      <c r="F13" s="114">
        <v>431</v>
      </c>
      <c r="G13" s="114">
        <v>442</v>
      </c>
      <c r="H13" s="140">
        <v>446</v>
      </c>
      <c r="I13" s="115">
        <v>-26</v>
      </c>
      <c r="J13" s="116">
        <v>-5.8295964125560538</v>
      </c>
    </row>
    <row r="14" spans="1:15" s="287" customFormat="1" ht="24.95" customHeight="1" x14ac:dyDescent="0.2">
      <c r="A14" s="193" t="s">
        <v>215</v>
      </c>
      <c r="B14" s="199" t="s">
        <v>137</v>
      </c>
      <c r="C14" s="113">
        <v>11.263087955644146</v>
      </c>
      <c r="D14" s="115">
        <v>4916</v>
      </c>
      <c r="E14" s="114">
        <v>5023</v>
      </c>
      <c r="F14" s="114">
        <v>5071</v>
      </c>
      <c r="G14" s="114">
        <v>5207</v>
      </c>
      <c r="H14" s="140">
        <v>5220</v>
      </c>
      <c r="I14" s="115">
        <v>-304</v>
      </c>
      <c r="J14" s="116">
        <v>-5.8237547892720309</v>
      </c>
      <c r="K14" s="110"/>
      <c r="L14" s="110"/>
      <c r="M14" s="110"/>
      <c r="N14" s="110"/>
      <c r="O14" s="110"/>
    </row>
    <row r="15" spans="1:15" s="110" customFormat="1" ht="24.95" customHeight="1" x14ac:dyDescent="0.2">
      <c r="A15" s="193" t="s">
        <v>216</v>
      </c>
      <c r="B15" s="199" t="s">
        <v>217</v>
      </c>
      <c r="C15" s="113">
        <v>4.0231860150754919</v>
      </c>
      <c r="D15" s="115">
        <v>1756</v>
      </c>
      <c r="E15" s="114">
        <v>1825</v>
      </c>
      <c r="F15" s="114">
        <v>1822</v>
      </c>
      <c r="G15" s="114">
        <v>1846</v>
      </c>
      <c r="H15" s="140">
        <v>1856</v>
      </c>
      <c r="I15" s="115">
        <v>-100</v>
      </c>
      <c r="J15" s="116">
        <v>-5.3879310344827589</v>
      </c>
    </row>
    <row r="16" spans="1:15" s="287" customFormat="1" ht="24.95" customHeight="1" x14ac:dyDescent="0.2">
      <c r="A16" s="193" t="s">
        <v>218</v>
      </c>
      <c r="B16" s="199" t="s">
        <v>141</v>
      </c>
      <c r="C16" s="113">
        <v>5.9568813435058541</v>
      </c>
      <c r="D16" s="115">
        <v>2600</v>
      </c>
      <c r="E16" s="114">
        <v>2619</v>
      </c>
      <c r="F16" s="114">
        <v>2678</v>
      </c>
      <c r="G16" s="114">
        <v>2774</v>
      </c>
      <c r="H16" s="140">
        <v>2769</v>
      </c>
      <c r="I16" s="115">
        <v>-169</v>
      </c>
      <c r="J16" s="116">
        <v>-6.103286384976526</v>
      </c>
      <c r="K16" s="110"/>
      <c r="L16" s="110"/>
      <c r="M16" s="110"/>
      <c r="N16" s="110"/>
      <c r="O16" s="110"/>
    </row>
    <row r="17" spans="1:15" s="110" customFormat="1" ht="24.95" customHeight="1" x14ac:dyDescent="0.2">
      <c r="A17" s="193" t="s">
        <v>142</v>
      </c>
      <c r="B17" s="199" t="s">
        <v>220</v>
      </c>
      <c r="C17" s="113">
        <v>1.2830205970627993</v>
      </c>
      <c r="D17" s="115">
        <v>560</v>
      </c>
      <c r="E17" s="114">
        <v>579</v>
      </c>
      <c r="F17" s="114">
        <v>571</v>
      </c>
      <c r="G17" s="114">
        <v>587</v>
      </c>
      <c r="H17" s="140">
        <v>595</v>
      </c>
      <c r="I17" s="115">
        <v>-35</v>
      </c>
      <c r="J17" s="116">
        <v>-5.882352941176471</v>
      </c>
    </row>
    <row r="18" spans="1:15" s="287" customFormat="1" ht="24.95" customHeight="1" x14ac:dyDescent="0.2">
      <c r="A18" s="201" t="s">
        <v>144</v>
      </c>
      <c r="B18" s="202" t="s">
        <v>145</v>
      </c>
      <c r="C18" s="113">
        <v>4.5707608770362222</v>
      </c>
      <c r="D18" s="115">
        <v>1995</v>
      </c>
      <c r="E18" s="114">
        <v>2015</v>
      </c>
      <c r="F18" s="114">
        <v>2031</v>
      </c>
      <c r="G18" s="114">
        <v>2030</v>
      </c>
      <c r="H18" s="140">
        <v>1960</v>
      </c>
      <c r="I18" s="115">
        <v>35</v>
      </c>
      <c r="J18" s="116">
        <v>1.7857142857142858</v>
      </c>
      <c r="K18" s="110"/>
      <c r="L18" s="110"/>
      <c r="M18" s="110"/>
      <c r="N18" s="110"/>
      <c r="O18" s="110"/>
    </row>
    <row r="19" spans="1:15" s="110" customFormat="1" ht="24.95" customHeight="1" x14ac:dyDescent="0.2">
      <c r="A19" s="193" t="s">
        <v>146</v>
      </c>
      <c r="B19" s="199" t="s">
        <v>147</v>
      </c>
      <c r="C19" s="113">
        <v>16.278323825234267</v>
      </c>
      <c r="D19" s="115">
        <v>7105</v>
      </c>
      <c r="E19" s="114">
        <v>7355</v>
      </c>
      <c r="F19" s="114">
        <v>7114</v>
      </c>
      <c r="G19" s="114">
        <v>7204</v>
      </c>
      <c r="H19" s="140">
        <v>7066</v>
      </c>
      <c r="I19" s="115">
        <v>39</v>
      </c>
      <c r="J19" s="116">
        <v>0.55193886215680721</v>
      </c>
    </row>
    <row r="20" spans="1:15" s="287" customFormat="1" ht="24.95" customHeight="1" x14ac:dyDescent="0.2">
      <c r="A20" s="193" t="s">
        <v>148</v>
      </c>
      <c r="B20" s="199" t="s">
        <v>149</v>
      </c>
      <c r="C20" s="113">
        <v>7.5239993584897018</v>
      </c>
      <c r="D20" s="115">
        <v>3284</v>
      </c>
      <c r="E20" s="114">
        <v>3423</v>
      </c>
      <c r="F20" s="114">
        <v>3305</v>
      </c>
      <c r="G20" s="114">
        <v>3338</v>
      </c>
      <c r="H20" s="140">
        <v>3345</v>
      </c>
      <c r="I20" s="115">
        <v>-61</v>
      </c>
      <c r="J20" s="116">
        <v>-1.8236173393124067</v>
      </c>
      <c r="K20" s="110"/>
      <c r="L20" s="110"/>
      <c r="M20" s="110"/>
      <c r="N20" s="110"/>
      <c r="O20" s="110"/>
    </row>
    <row r="21" spans="1:15" s="110" customFormat="1" ht="24.95" customHeight="1" x14ac:dyDescent="0.2">
      <c r="A21" s="201" t="s">
        <v>150</v>
      </c>
      <c r="B21" s="202" t="s">
        <v>151</v>
      </c>
      <c r="C21" s="113">
        <v>12.397186519119298</v>
      </c>
      <c r="D21" s="115">
        <v>5411</v>
      </c>
      <c r="E21" s="114">
        <v>6223</v>
      </c>
      <c r="F21" s="114">
        <v>6195</v>
      </c>
      <c r="G21" s="114">
        <v>6445</v>
      </c>
      <c r="H21" s="140">
        <v>6176</v>
      </c>
      <c r="I21" s="115">
        <v>-765</v>
      </c>
      <c r="J21" s="116">
        <v>-12.386658031088082</v>
      </c>
    </row>
    <row r="22" spans="1:15" s="110" customFormat="1" ht="24.95" customHeight="1" x14ac:dyDescent="0.2">
      <c r="A22" s="201" t="s">
        <v>152</v>
      </c>
      <c r="B22" s="199" t="s">
        <v>153</v>
      </c>
      <c r="C22" s="113">
        <v>1.9039109217128325</v>
      </c>
      <c r="D22" s="115">
        <v>831</v>
      </c>
      <c r="E22" s="114">
        <v>856</v>
      </c>
      <c r="F22" s="114">
        <v>839</v>
      </c>
      <c r="G22" s="114">
        <v>837</v>
      </c>
      <c r="H22" s="140">
        <v>834</v>
      </c>
      <c r="I22" s="115">
        <v>-3</v>
      </c>
      <c r="J22" s="116">
        <v>-0.35971223021582732</v>
      </c>
    </row>
    <row r="23" spans="1:15" s="110" customFormat="1" ht="24.95" customHeight="1" x14ac:dyDescent="0.2">
      <c r="A23" s="193" t="s">
        <v>154</v>
      </c>
      <c r="B23" s="199" t="s">
        <v>155</v>
      </c>
      <c r="C23" s="113">
        <v>1.3425894104978577</v>
      </c>
      <c r="D23" s="115">
        <v>586</v>
      </c>
      <c r="E23" s="114">
        <v>588</v>
      </c>
      <c r="F23" s="114">
        <v>585</v>
      </c>
      <c r="G23" s="114">
        <v>576</v>
      </c>
      <c r="H23" s="140">
        <v>562</v>
      </c>
      <c r="I23" s="115">
        <v>24</v>
      </c>
      <c r="J23" s="116">
        <v>4.2704626334519569</v>
      </c>
    </row>
    <row r="24" spans="1:15" s="110" customFormat="1" ht="24.95" customHeight="1" x14ac:dyDescent="0.2">
      <c r="A24" s="193" t="s">
        <v>156</v>
      </c>
      <c r="B24" s="199" t="s">
        <v>221</v>
      </c>
      <c r="C24" s="113">
        <v>7.757692395811854</v>
      </c>
      <c r="D24" s="115">
        <v>3386</v>
      </c>
      <c r="E24" s="114">
        <v>3465</v>
      </c>
      <c r="F24" s="114">
        <v>3479</v>
      </c>
      <c r="G24" s="114">
        <v>3458</v>
      </c>
      <c r="H24" s="140">
        <v>3429</v>
      </c>
      <c r="I24" s="115">
        <v>-43</v>
      </c>
      <c r="J24" s="116">
        <v>-1.2540099154272382</v>
      </c>
    </row>
    <row r="25" spans="1:15" s="110" customFormat="1" ht="24.95" customHeight="1" x14ac:dyDescent="0.2">
      <c r="A25" s="193" t="s">
        <v>222</v>
      </c>
      <c r="B25" s="204" t="s">
        <v>159</v>
      </c>
      <c r="C25" s="113">
        <v>9.4622769033381449</v>
      </c>
      <c r="D25" s="115">
        <v>4130</v>
      </c>
      <c r="E25" s="114">
        <v>4213</v>
      </c>
      <c r="F25" s="114">
        <v>4290</v>
      </c>
      <c r="G25" s="114">
        <v>4264</v>
      </c>
      <c r="H25" s="140">
        <v>4245</v>
      </c>
      <c r="I25" s="115">
        <v>-115</v>
      </c>
      <c r="J25" s="116">
        <v>-2.7090694935217905</v>
      </c>
    </row>
    <row r="26" spans="1:15" s="110" customFormat="1" ht="24.95" customHeight="1" x14ac:dyDescent="0.2">
      <c r="A26" s="201">
        <v>782.78300000000002</v>
      </c>
      <c r="B26" s="203" t="s">
        <v>160</v>
      </c>
      <c r="C26" s="113">
        <v>0.36199509702843263</v>
      </c>
      <c r="D26" s="115">
        <v>158</v>
      </c>
      <c r="E26" s="114">
        <v>166</v>
      </c>
      <c r="F26" s="114">
        <v>169</v>
      </c>
      <c r="G26" s="114">
        <v>154</v>
      </c>
      <c r="H26" s="140">
        <v>166</v>
      </c>
      <c r="I26" s="115">
        <v>-8</v>
      </c>
      <c r="J26" s="116">
        <v>-4.8192771084337354</v>
      </c>
    </row>
    <row r="27" spans="1:15" s="110" customFormat="1" ht="24.95" customHeight="1" x14ac:dyDescent="0.2">
      <c r="A27" s="193" t="s">
        <v>161</v>
      </c>
      <c r="B27" s="199" t="s">
        <v>162</v>
      </c>
      <c r="C27" s="113">
        <v>2.5935344926340873</v>
      </c>
      <c r="D27" s="115">
        <v>1132</v>
      </c>
      <c r="E27" s="114">
        <v>1125</v>
      </c>
      <c r="F27" s="114">
        <v>1149</v>
      </c>
      <c r="G27" s="114">
        <v>1168</v>
      </c>
      <c r="H27" s="140">
        <v>1117</v>
      </c>
      <c r="I27" s="115">
        <v>15</v>
      </c>
      <c r="J27" s="116">
        <v>1.3428827215756491</v>
      </c>
    </row>
    <row r="28" spans="1:15" s="110" customFormat="1" ht="24.95" customHeight="1" x14ac:dyDescent="0.2">
      <c r="A28" s="193" t="s">
        <v>163</v>
      </c>
      <c r="B28" s="199" t="s">
        <v>164</v>
      </c>
      <c r="C28" s="113">
        <v>2.50647238069054</v>
      </c>
      <c r="D28" s="115">
        <v>1094</v>
      </c>
      <c r="E28" s="114">
        <v>1225</v>
      </c>
      <c r="F28" s="114">
        <v>1056</v>
      </c>
      <c r="G28" s="114">
        <v>1252</v>
      </c>
      <c r="H28" s="140">
        <v>1126</v>
      </c>
      <c r="I28" s="115">
        <v>-32</v>
      </c>
      <c r="J28" s="116">
        <v>-2.8419182948490231</v>
      </c>
    </row>
    <row r="29" spans="1:15" s="110" customFormat="1" ht="24.95" customHeight="1" x14ac:dyDescent="0.2">
      <c r="A29" s="193">
        <v>86</v>
      </c>
      <c r="B29" s="199" t="s">
        <v>165</v>
      </c>
      <c r="C29" s="113">
        <v>4.9739959218273881</v>
      </c>
      <c r="D29" s="115">
        <v>2171</v>
      </c>
      <c r="E29" s="114">
        <v>2178</v>
      </c>
      <c r="F29" s="114">
        <v>2192</v>
      </c>
      <c r="G29" s="114">
        <v>2190</v>
      </c>
      <c r="H29" s="140">
        <v>2175</v>
      </c>
      <c r="I29" s="115">
        <v>-4</v>
      </c>
      <c r="J29" s="116">
        <v>-0.18390804597701149</v>
      </c>
    </row>
    <row r="30" spans="1:15" s="110" customFormat="1" ht="24.95" customHeight="1" x14ac:dyDescent="0.2">
      <c r="A30" s="193">
        <v>87.88</v>
      </c>
      <c r="B30" s="204" t="s">
        <v>166</v>
      </c>
      <c r="C30" s="113">
        <v>3.7963663023804615</v>
      </c>
      <c r="D30" s="115">
        <v>1657</v>
      </c>
      <c r="E30" s="114">
        <v>1683</v>
      </c>
      <c r="F30" s="114">
        <v>1711</v>
      </c>
      <c r="G30" s="114">
        <v>1717</v>
      </c>
      <c r="H30" s="140">
        <v>1706</v>
      </c>
      <c r="I30" s="115">
        <v>-49</v>
      </c>
      <c r="J30" s="116">
        <v>-2.8722157092614302</v>
      </c>
    </row>
    <row r="31" spans="1:15" s="110" customFormat="1" ht="24.95" customHeight="1" x14ac:dyDescent="0.2">
      <c r="A31" s="193" t="s">
        <v>167</v>
      </c>
      <c r="B31" s="199" t="s">
        <v>168</v>
      </c>
      <c r="C31" s="113">
        <v>10.628450981739867</v>
      </c>
      <c r="D31" s="115">
        <v>4639</v>
      </c>
      <c r="E31" s="114">
        <v>4780</v>
      </c>
      <c r="F31" s="114">
        <v>4763</v>
      </c>
      <c r="G31" s="114">
        <v>4547</v>
      </c>
      <c r="H31" s="140">
        <v>4405</v>
      </c>
      <c r="I31" s="115">
        <v>234</v>
      </c>
      <c r="J31" s="116">
        <v>5.3121452894438139</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1.6770912090178018</v>
      </c>
      <c r="D34" s="115">
        <v>732</v>
      </c>
      <c r="E34" s="114">
        <v>725</v>
      </c>
      <c r="F34" s="114">
        <v>715</v>
      </c>
      <c r="G34" s="114">
        <v>706</v>
      </c>
      <c r="H34" s="140">
        <v>670</v>
      </c>
      <c r="I34" s="115">
        <v>62</v>
      </c>
      <c r="J34" s="116">
        <v>9.2537313432835813</v>
      </c>
    </row>
    <row r="35" spans="1:10" s="110" customFormat="1" ht="24.95" customHeight="1" x14ac:dyDescent="0.2">
      <c r="A35" s="292" t="s">
        <v>171</v>
      </c>
      <c r="B35" s="293" t="s">
        <v>172</v>
      </c>
      <c r="C35" s="113">
        <v>16.796114280477468</v>
      </c>
      <c r="D35" s="115">
        <v>7331</v>
      </c>
      <c r="E35" s="114">
        <v>7441</v>
      </c>
      <c r="F35" s="114">
        <v>7533</v>
      </c>
      <c r="G35" s="114">
        <v>7679</v>
      </c>
      <c r="H35" s="140">
        <v>7626</v>
      </c>
      <c r="I35" s="115">
        <v>-295</v>
      </c>
      <c r="J35" s="116">
        <v>-3.8683451350642537</v>
      </c>
    </row>
    <row r="36" spans="1:10" s="110" customFormat="1" ht="24.95" customHeight="1" x14ac:dyDescent="0.2">
      <c r="A36" s="294" t="s">
        <v>173</v>
      </c>
      <c r="B36" s="295" t="s">
        <v>174</v>
      </c>
      <c r="C36" s="125">
        <v>81.526794510504729</v>
      </c>
      <c r="D36" s="143">
        <v>35584</v>
      </c>
      <c r="E36" s="144">
        <v>37280</v>
      </c>
      <c r="F36" s="144">
        <v>36847</v>
      </c>
      <c r="G36" s="144">
        <v>37150</v>
      </c>
      <c r="H36" s="145">
        <v>36352</v>
      </c>
      <c r="I36" s="143">
        <v>-768</v>
      </c>
      <c r="J36" s="146">
        <v>-2.112676056338028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43647</v>
      </c>
      <c r="F11" s="264">
        <v>45446</v>
      </c>
      <c r="G11" s="264">
        <v>45095</v>
      </c>
      <c r="H11" s="264">
        <v>45535</v>
      </c>
      <c r="I11" s="265">
        <v>44648</v>
      </c>
      <c r="J11" s="263">
        <v>-1001</v>
      </c>
      <c r="K11" s="266">
        <v>-2.2419817237054289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45.070680688248906</v>
      </c>
      <c r="E13" s="115">
        <v>19672</v>
      </c>
      <c r="F13" s="114">
        <v>20396</v>
      </c>
      <c r="G13" s="114">
        <v>20397</v>
      </c>
      <c r="H13" s="114">
        <v>20518</v>
      </c>
      <c r="I13" s="140">
        <v>20130</v>
      </c>
      <c r="J13" s="115">
        <v>-458</v>
      </c>
      <c r="K13" s="116">
        <v>-2.2752111276701439</v>
      </c>
    </row>
    <row r="14" spans="1:15" ht="15.95" customHeight="1" x14ac:dyDescent="0.2">
      <c r="A14" s="306" t="s">
        <v>230</v>
      </c>
      <c r="B14" s="307"/>
      <c r="C14" s="308"/>
      <c r="D14" s="113">
        <v>44.84844319197196</v>
      </c>
      <c r="E14" s="115">
        <v>19575</v>
      </c>
      <c r="F14" s="114">
        <v>20374</v>
      </c>
      <c r="G14" s="114">
        <v>20172</v>
      </c>
      <c r="H14" s="114">
        <v>20355</v>
      </c>
      <c r="I14" s="140">
        <v>20053</v>
      </c>
      <c r="J14" s="115">
        <v>-478</v>
      </c>
      <c r="K14" s="116">
        <v>-2.3836832394155487</v>
      </c>
    </row>
    <row r="15" spans="1:15" ht="15.95" customHeight="1" x14ac:dyDescent="0.2">
      <c r="A15" s="306" t="s">
        <v>231</v>
      </c>
      <c r="B15" s="307"/>
      <c r="C15" s="308"/>
      <c r="D15" s="113">
        <v>4.9190093248104105</v>
      </c>
      <c r="E15" s="115">
        <v>2147</v>
      </c>
      <c r="F15" s="114">
        <v>2199</v>
      </c>
      <c r="G15" s="114">
        <v>2211</v>
      </c>
      <c r="H15" s="114">
        <v>2169</v>
      </c>
      <c r="I15" s="140">
        <v>2145</v>
      </c>
      <c r="J15" s="115">
        <v>2</v>
      </c>
      <c r="K15" s="116">
        <v>9.3240093240093247E-2</v>
      </c>
    </row>
    <row r="16" spans="1:15" ht="15.95" customHeight="1" x14ac:dyDescent="0.2">
      <c r="A16" s="306" t="s">
        <v>232</v>
      </c>
      <c r="B16" s="307"/>
      <c r="C16" s="308"/>
      <c r="D16" s="113">
        <v>2.2429949366508581</v>
      </c>
      <c r="E16" s="115">
        <v>979</v>
      </c>
      <c r="F16" s="114">
        <v>1140</v>
      </c>
      <c r="G16" s="114">
        <v>973</v>
      </c>
      <c r="H16" s="114">
        <v>1151</v>
      </c>
      <c r="I16" s="140">
        <v>1028</v>
      </c>
      <c r="J16" s="115">
        <v>-49</v>
      </c>
      <c r="K16" s="116">
        <v>-4.7665369649805447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1.1593007537746007</v>
      </c>
      <c r="E18" s="115">
        <v>506</v>
      </c>
      <c r="F18" s="114">
        <v>497</v>
      </c>
      <c r="G18" s="114">
        <v>494</v>
      </c>
      <c r="H18" s="114">
        <v>480</v>
      </c>
      <c r="I18" s="140">
        <v>465</v>
      </c>
      <c r="J18" s="115">
        <v>41</v>
      </c>
      <c r="K18" s="116">
        <v>8.8172043010752681</v>
      </c>
    </row>
    <row r="19" spans="1:11" ht="14.1" customHeight="1" x14ac:dyDescent="0.2">
      <c r="A19" s="306" t="s">
        <v>235</v>
      </c>
      <c r="B19" s="307" t="s">
        <v>236</v>
      </c>
      <c r="C19" s="308"/>
      <c r="D19" s="113">
        <v>0.93706325749765162</v>
      </c>
      <c r="E19" s="115">
        <v>409</v>
      </c>
      <c r="F19" s="114">
        <v>401</v>
      </c>
      <c r="G19" s="114">
        <v>401</v>
      </c>
      <c r="H19" s="114">
        <v>388</v>
      </c>
      <c r="I19" s="140">
        <v>370</v>
      </c>
      <c r="J19" s="115">
        <v>39</v>
      </c>
      <c r="K19" s="116">
        <v>10.54054054054054</v>
      </c>
    </row>
    <row r="20" spans="1:11" ht="14.1" customHeight="1" x14ac:dyDescent="0.2">
      <c r="A20" s="306">
        <v>12</v>
      </c>
      <c r="B20" s="307" t="s">
        <v>237</v>
      </c>
      <c r="C20" s="308"/>
      <c r="D20" s="113">
        <v>0.95539212316997735</v>
      </c>
      <c r="E20" s="115">
        <v>417</v>
      </c>
      <c r="F20" s="114">
        <v>425</v>
      </c>
      <c r="G20" s="114">
        <v>444</v>
      </c>
      <c r="H20" s="114">
        <v>440</v>
      </c>
      <c r="I20" s="140">
        <v>393</v>
      </c>
      <c r="J20" s="115">
        <v>24</v>
      </c>
      <c r="K20" s="116">
        <v>6.106870229007634</v>
      </c>
    </row>
    <row r="21" spans="1:11" ht="14.1" customHeight="1" x14ac:dyDescent="0.2">
      <c r="A21" s="306">
        <v>21</v>
      </c>
      <c r="B21" s="307" t="s">
        <v>238</v>
      </c>
      <c r="C21" s="308"/>
      <c r="D21" s="113">
        <v>0.11913762687011707</v>
      </c>
      <c r="E21" s="115">
        <v>52</v>
      </c>
      <c r="F21" s="114">
        <v>57</v>
      </c>
      <c r="G21" s="114">
        <v>54</v>
      </c>
      <c r="H21" s="114">
        <v>56</v>
      </c>
      <c r="I21" s="140">
        <v>51</v>
      </c>
      <c r="J21" s="115">
        <v>1</v>
      </c>
      <c r="K21" s="116">
        <v>1.9607843137254901</v>
      </c>
    </row>
    <row r="22" spans="1:11" ht="14.1" customHeight="1" x14ac:dyDescent="0.2">
      <c r="A22" s="306">
        <v>22</v>
      </c>
      <c r="B22" s="307" t="s">
        <v>239</v>
      </c>
      <c r="C22" s="308"/>
      <c r="D22" s="113">
        <v>0.77897679107384243</v>
      </c>
      <c r="E22" s="115">
        <v>340</v>
      </c>
      <c r="F22" s="114">
        <v>347</v>
      </c>
      <c r="G22" s="114">
        <v>351</v>
      </c>
      <c r="H22" s="114">
        <v>370</v>
      </c>
      <c r="I22" s="140">
        <v>360</v>
      </c>
      <c r="J22" s="115">
        <v>-20</v>
      </c>
      <c r="K22" s="116">
        <v>-5.5555555555555554</v>
      </c>
    </row>
    <row r="23" spans="1:11" ht="14.1" customHeight="1" x14ac:dyDescent="0.2">
      <c r="A23" s="306">
        <v>23</v>
      </c>
      <c r="B23" s="307" t="s">
        <v>240</v>
      </c>
      <c r="C23" s="308"/>
      <c r="D23" s="113">
        <v>0.39865282837308408</v>
      </c>
      <c r="E23" s="115">
        <v>174</v>
      </c>
      <c r="F23" s="114">
        <v>179</v>
      </c>
      <c r="G23" s="114">
        <v>181</v>
      </c>
      <c r="H23" s="114">
        <v>177</v>
      </c>
      <c r="I23" s="140">
        <v>177</v>
      </c>
      <c r="J23" s="115">
        <v>-3</v>
      </c>
      <c r="K23" s="116">
        <v>-1.6949152542372881</v>
      </c>
    </row>
    <row r="24" spans="1:11" ht="14.1" customHeight="1" x14ac:dyDescent="0.2">
      <c r="A24" s="306">
        <v>24</v>
      </c>
      <c r="B24" s="307" t="s">
        <v>241</v>
      </c>
      <c r="C24" s="308"/>
      <c r="D24" s="113">
        <v>2.0299218732100717</v>
      </c>
      <c r="E24" s="115">
        <v>886</v>
      </c>
      <c r="F24" s="114">
        <v>920</v>
      </c>
      <c r="G24" s="114">
        <v>954</v>
      </c>
      <c r="H24" s="114">
        <v>996</v>
      </c>
      <c r="I24" s="140">
        <v>1021</v>
      </c>
      <c r="J24" s="115">
        <v>-135</v>
      </c>
      <c r="K24" s="116">
        <v>-13.222331047992165</v>
      </c>
    </row>
    <row r="25" spans="1:11" ht="14.1" customHeight="1" x14ac:dyDescent="0.2">
      <c r="A25" s="306">
        <v>25</v>
      </c>
      <c r="B25" s="307" t="s">
        <v>242</v>
      </c>
      <c r="C25" s="308"/>
      <c r="D25" s="113">
        <v>2.4675235411368477</v>
      </c>
      <c r="E25" s="115">
        <v>1077</v>
      </c>
      <c r="F25" s="114">
        <v>1164</v>
      </c>
      <c r="G25" s="114">
        <v>1151</v>
      </c>
      <c r="H25" s="114">
        <v>1187</v>
      </c>
      <c r="I25" s="140">
        <v>1148</v>
      </c>
      <c r="J25" s="115">
        <v>-71</v>
      </c>
      <c r="K25" s="116">
        <v>-6.1846689895470384</v>
      </c>
    </row>
    <row r="26" spans="1:11" ht="14.1" customHeight="1" x14ac:dyDescent="0.2">
      <c r="A26" s="306">
        <v>26</v>
      </c>
      <c r="B26" s="307" t="s">
        <v>243</v>
      </c>
      <c r="C26" s="308"/>
      <c r="D26" s="113">
        <v>0.87062111943547094</v>
      </c>
      <c r="E26" s="115">
        <v>380</v>
      </c>
      <c r="F26" s="114">
        <v>377</v>
      </c>
      <c r="G26" s="114">
        <v>382</v>
      </c>
      <c r="H26" s="114">
        <v>393</v>
      </c>
      <c r="I26" s="140">
        <v>379</v>
      </c>
      <c r="J26" s="115">
        <v>1</v>
      </c>
      <c r="K26" s="116">
        <v>0.26385224274406333</v>
      </c>
    </row>
    <row r="27" spans="1:11" ht="14.1" customHeight="1" x14ac:dyDescent="0.2">
      <c r="A27" s="306">
        <v>27</v>
      </c>
      <c r="B27" s="307" t="s">
        <v>244</v>
      </c>
      <c r="C27" s="308"/>
      <c r="D27" s="113">
        <v>0.79272344032808673</v>
      </c>
      <c r="E27" s="115">
        <v>346</v>
      </c>
      <c r="F27" s="114">
        <v>356</v>
      </c>
      <c r="G27" s="114">
        <v>363</v>
      </c>
      <c r="H27" s="114">
        <v>345</v>
      </c>
      <c r="I27" s="140">
        <v>346</v>
      </c>
      <c r="J27" s="115">
        <v>0</v>
      </c>
      <c r="K27" s="116">
        <v>0</v>
      </c>
    </row>
    <row r="28" spans="1:11" ht="14.1" customHeight="1" x14ac:dyDescent="0.2">
      <c r="A28" s="306">
        <v>28</v>
      </c>
      <c r="B28" s="307" t="s">
        <v>245</v>
      </c>
      <c r="C28" s="308"/>
      <c r="D28" s="113">
        <v>0.40094393658212479</v>
      </c>
      <c r="E28" s="115">
        <v>175</v>
      </c>
      <c r="F28" s="114">
        <v>187</v>
      </c>
      <c r="G28" s="114">
        <v>187</v>
      </c>
      <c r="H28" s="114">
        <v>200</v>
      </c>
      <c r="I28" s="140">
        <v>220</v>
      </c>
      <c r="J28" s="115">
        <v>-45</v>
      </c>
      <c r="K28" s="116">
        <v>-20.454545454545453</v>
      </c>
    </row>
    <row r="29" spans="1:11" ht="14.1" customHeight="1" x14ac:dyDescent="0.2">
      <c r="A29" s="306">
        <v>29</v>
      </c>
      <c r="B29" s="307" t="s">
        <v>246</v>
      </c>
      <c r="C29" s="308"/>
      <c r="D29" s="113">
        <v>3.4320800971429879</v>
      </c>
      <c r="E29" s="115">
        <v>1498</v>
      </c>
      <c r="F29" s="114">
        <v>1665</v>
      </c>
      <c r="G29" s="114">
        <v>1668</v>
      </c>
      <c r="H29" s="114">
        <v>1663</v>
      </c>
      <c r="I29" s="140">
        <v>1614</v>
      </c>
      <c r="J29" s="115">
        <v>-116</v>
      </c>
      <c r="K29" s="116">
        <v>-7.1871127633209415</v>
      </c>
    </row>
    <row r="30" spans="1:11" ht="14.1" customHeight="1" x14ac:dyDescent="0.2">
      <c r="A30" s="306" t="s">
        <v>247</v>
      </c>
      <c r="B30" s="307" t="s">
        <v>248</v>
      </c>
      <c r="C30" s="308"/>
      <c r="D30" s="113">
        <v>0.70107911196645822</v>
      </c>
      <c r="E30" s="115">
        <v>306</v>
      </c>
      <c r="F30" s="114">
        <v>314</v>
      </c>
      <c r="G30" s="114">
        <v>305</v>
      </c>
      <c r="H30" s="114">
        <v>297</v>
      </c>
      <c r="I30" s="140">
        <v>283</v>
      </c>
      <c r="J30" s="115">
        <v>23</v>
      </c>
      <c r="K30" s="116">
        <v>8.1272084805653702</v>
      </c>
    </row>
    <row r="31" spans="1:11" ht="14.1" customHeight="1" x14ac:dyDescent="0.2">
      <c r="A31" s="306" t="s">
        <v>249</v>
      </c>
      <c r="B31" s="307" t="s">
        <v>250</v>
      </c>
      <c r="C31" s="308"/>
      <c r="D31" s="113">
        <v>2.708089903086123</v>
      </c>
      <c r="E31" s="115">
        <v>1182</v>
      </c>
      <c r="F31" s="114">
        <v>1338</v>
      </c>
      <c r="G31" s="114">
        <v>1347</v>
      </c>
      <c r="H31" s="114">
        <v>1349</v>
      </c>
      <c r="I31" s="140">
        <v>1315</v>
      </c>
      <c r="J31" s="115">
        <v>-133</v>
      </c>
      <c r="K31" s="116">
        <v>-10.114068441064639</v>
      </c>
    </row>
    <row r="32" spans="1:11" ht="14.1" customHeight="1" x14ac:dyDescent="0.2">
      <c r="A32" s="306">
        <v>31</v>
      </c>
      <c r="B32" s="307" t="s">
        <v>251</v>
      </c>
      <c r="C32" s="308"/>
      <c r="D32" s="113">
        <v>0.13288427612436135</v>
      </c>
      <c r="E32" s="115">
        <v>58</v>
      </c>
      <c r="F32" s="114">
        <v>56</v>
      </c>
      <c r="G32" s="114">
        <v>60</v>
      </c>
      <c r="H32" s="114">
        <v>55</v>
      </c>
      <c r="I32" s="140">
        <v>55</v>
      </c>
      <c r="J32" s="115">
        <v>3</v>
      </c>
      <c r="K32" s="116">
        <v>5.4545454545454541</v>
      </c>
    </row>
    <row r="33" spans="1:11" ht="14.1" customHeight="1" x14ac:dyDescent="0.2">
      <c r="A33" s="306">
        <v>32</v>
      </c>
      <c r="B33" s="307" t="s">
        <v>252</v>
      </c>
      <c r="C33" s="308"/>
      <c r="D33" s="113">
        <v>0.92102550003436667</v>
      </c>
      <c r="E33" s="115">
        <v>402</v>
      </c>
      <c r="F33" s="114">
        <v>417</v>
      </c>
      <c r="G33" s="114">
        <v>421</v>
      </c>
      <c r="H33" s="114">
        <v>409</v>
      </c>
      <c r="I33" s="140">
        <v>412</v>
      </c>
      <c r="J33" s="115">
        <v>-10</v>
      </c>
      <c r="K33" s="116">
        <v>-2.4271844660194173</v>
      </c>
    </row>
    <row r="34" spans="1:11" ht="14.1" customHeight="1" x14ac:dyDescent="0.2">
      <c r="A34" s="306">
        <v>33</v>
      </c>
      <c r="B34" s="307" t="s">
        <v>253</v>
      </c>
      <c r="C34" s="308"/>
      <c r="D34" s="113">
        <v>0.65296583957660326</v>
      </c>
      <c r="E34" s="115">
        <v>285</v>
      </c>
      <c r="F34" s="114">
        <v>291</v>
      </c>
      <c r="G34" s="114">
        <v>296</v>
      </c>
      <c r="H34" s="114">
        <v>274</v>
      </c>
      <c r="I34" s="140">
        <v>252</v>
      </c>
      <c r="J34" s="115">
        <v>33</v>
      </c>
      <c r="K34" s="116">
        <v>13.095238095238095</v>
      </c>
    </row>
    <row r="35" spans="1:11" ht="14.1" customHeight="1" x14ac:dyDescent="0.2">
      <c r="A35" s="306">
        <v>34</v>
      </c>
      <c r="B35" s="307" t="s">
        <v>254</v>
      </c>
      <c r="C35" s="308"/>
      <c r="D35" s="113">
        <v>4.2500057277705228</v>
      </c>
      <c r="E35" s="115">
        <v>1855</v>
      </c>
      <c r="F35" s="114">
        <v>1861</v>
      </c>
      <c r="G35" s="114">
        <v>1894</v>
      </c>
      <c r="H35" s="114">
        <v>1900</v>
      </c>
      <c r="I35" s="140">
        <v>1843</v>
      </c>
      <c r="J35" s="115">
        <v>12</v>
      </c>
      <c r="K35" s="116">
        <v>0.65111231687466087</v>
      </c>
    </row>
    <row r="36" spans="1:11" ht="14.1" customHeight="1" x14ac:dyDescent="0.2">
      <c r="A36" s="306">
        <v>41</v>
      </c>
      <c r="B36" s="307" t="s">
        <v>255</v>
      </c>
      <c r="C36" s="308"/>
      <c r="D36" s="113">
        <v>0.15121314179668705</v>
      </c>
      <c r="E36" s="115">
        <v>66</v>
      </c>
      <c r="F36" s="114">
        <v>70</v>
      </c>
      <c r="G36" s="114">
        <v>67</v>
      </c>
      <c r="H36" s="114">
        <v>65</v>
      </c>
      <c r="I36" s="140">
        <v>64</v>
      </c>
      <c r="J36" s="115">
        <v>2</v>
      </c>
      <c r="K36" s="116">
        <v>3.125</v>
      </c>
    </row>
    <row r="37" spans="1:11" ht="14.1" customHeight="1" x14ac:dyDescent="0.2">
      <c r="A37" s="306">
        <v>42</v>
      </c>
      <c r="B37" s="307" t="s">
        <v>256</v>
      </c>
      <c r="C37" s="308"/>
      <c r="D37" s="113">
        <v>3.8948839553692119E-2</v>
      </c>
      <c r="E37" s="115">
        <v>17</v>
      </c>
      <c r="F37" s="114">
        <v>16</v>
      </c>
      <c r="G37" s="114">
        <v>14</v>
      </c>
      <c r="H37" s="114">
        <v>14</v>
      </c>
      <c r="I37" s="140">
        <v>14</v>
      </c>
      <c r="J37" s="115">
        <v>3</v>
      </c>
      <c r="K37" s="116">
        <v>21.428571428571427</v>
      </c>
    </row>
    <row r="38" spans="1:11" ht="14.1" customHeight="1" x14ac:dyDescent="0.2">
      <c r="A38" s="306">
        <v>43</v>
      </c>
      <c r="B38" s="307" t="s">
        <v>257</v>
      </c>
      <c r="C38" s="308"/>
      <c r="D38" s="113">
        <v>0.32991958210186267</v>
      </c>
      <c r="E38" s="115">
        <v>144</v>
      </c>
      <c r="F38" s="114">
        <v>146</v>
      </c>
      <c r="G38" s="114">
        <v>140</v>
      </c>
      <c r="H38" s="114">
        <v>145</v>
      </c>
      <c r="I38" s="140">
        <v>144</v>
      </c>
      <c r="J38" s="115">
        <v>0</v>
      </c>
      <c r="K38" s="116">
        <v>0</v>
      </c>
    </row>
    <row r="39" spans="1:11" ht="14.1" customHeight="1" x14ac:dyDescent="0.2">
      <c r="A39" s="306">
        <v>51</v>
      </c>
      <c r="B39" s="307" t="s">
        <v>258</v>
      </c>
      <c r="C39" s="308"/>
      <c r="D39" s="113">
        <v>9.0727885078012243</v>
      </c>
      <c r="E39" s="115">
        <v>3960</v>
      </c>
      <c r="F39" s="114">
        <v>4100</v>
      </c>
      <c r="G39" s="114">
        <v>3949</v>
      </c>
      <c r="H39" s="114">
        <v>3967</v>
      </c>
      <c r="I39" s="140">
        <v>3873</v>
      </c>
      <c r="J39" s="115">
        <v>87</v>
      </c>
      <c r="K39" s="116">
        <v>2.2463206816421377</v>
      </c>
    </row>
    <row r="40" spans="1:11" ht="14.1" customHeight="1" x14ac:dyDescent="0.2">
      <c r="A40" s="306" t="s">
        <v>259</v>
      </c>
      <c r="B40" s="307" t="s">
        <v>260</v>
      </c>
      <c r="C40" s="308"/>
      <c r="D40" s="113">
        <v>8.8780443100327631</v>
      </c>
      <c r="E40" s="115">
        <v>3875</v>
      </c>
      <c r="F40" s="114">
        <v>4009</v>
      </c>
      <c r="G40" s="114">
        <v>3859</v>
      </c>
      <c r="H40" s="114">
        <v>3878</v>
      </c>
      <c r="I40" s="140">
        <v>3788</v>
      </c>
      <c r="J40" s="115">
        <v>87</v>
      </c>
      <c r="K40" s="116">
        <v>2.2967265047518479</v>
      </c>
    </row>
    <row r="41" spans="1:11" ht="14.1" customHeight="1" x14ac:dyDescent="0.2">
      <c r="A41" s="306"/>
      <c r="B41" s="307" t="s">
        <v>261</v>
      </c>
      <c r="C41" s="308"/>
      <c r="D41" s="113">
        <v>3.4045867986344995</v>
      </c>
      <c r="E41" s="115">
        <v>1486</v>
      </c>
      <c r="F41" s="114">
        <v>1570</v>
      </c>
      <c r="G41" s="114">
        <v>1588</v>
      </c>
      <c r="H41" s="114">
        <v>1634</v>
      </c>
      <c r="I41" s="140">
        <v>1587</v>
      </c>
      <c r="J41" s="115">
        <v>-101</v>
      </c>
      <c r="K41" s="116">
        <v>-6.3642091997479522</v>
      </c>
    </row>
    <row r="42" spans="1:11" ht="14.1" customHeight="1" x14ac:dyDescent="0.2">
      <c r="A42" s="306">
        <v>52</v>
      </c>
      <c r="B42" s="307" t="s">
        <v>262</v>
      </c>
      <c r="C42" s="308"/>
      <c r="D42" s="113">
        <v>5.7071505487204162</v>
      </c>
      <c r="E42" s="115">
        <v>2491</v>
      </c>
      <c r="F42" s="114">
        <v>2563</v>
      </c>
      <c r="G42" s="114">
        <v>2574</v>
      </c>
      <c r="H42" s="114">
        <v>2580</v>
      </c>
      <c r="I42" s="140">
        <v>2582</v>
      </c>
      <c r="J42" s="115">
        <v>-91</v>
      </c>
      <c r="K42" s="116">
        <v>-3.5243996901626646</v>
      </c>
    </row>
    <row r="43" spans="1:11" ht="14.1" customHeight="1" x14ac:dyDescent="0.2">
      <c r="A43" s="306" t="s">
        <v>263</v>
      </c>
      <c r="B43" s="307" t="s">
        <v>264</v>
      </c>
      <c r="C43" s="308"/>
      <c r="D43" s="113">
        <v>5.4963685934886701</v>
      </c>
      <c r="E43" s="115">
        <v>2399</v>
      </c>
      <c r="F43" s="114">
        <v>2474</v>
      </c>
      <c r="G43" s="114">
        <v>2483</v>
      </c>
      <c r="H43" s="114">
        <v>2483</v>
      </c>
      <c r="I43" s="140">
        <v>2490</v>
      </c>
      <c r="J43" s="115">
        <v>-91</v>
      </c>
      <c r="K43" s="116">
        <v>-3.6546184738955825</v>
      </c>
    </row>
    <row r="44" spans="1:11" ht="14.1" customHeight="1" x14ac:dyDescent="0.2">
      <c r="A44" s="306">
        <v>53</v>
      </c>
      <c r="B44" s="307" t="s">
        <v>265</v>
      </c>
      <c r="C44" s="308"/>
      <c r="D44" s="113">
        <v>1.2280340000458221</v>
      </c>
      <c r="E44" s="115">
        <v>536</v>
      </c>
      <c r="F44" s="114">
        <v>504</v>
      </c>
      <c r="G44" s="114">
        <v>513</v>
      </c>
      <c r="H44" s="114">
        <v>518</v>
      </c>
      <c r="I44" s="140">
        <v>467</v>
      </c>
      <c r="J44" s="115">
        <v>69</v>
      </c>
      <c r="K44" s="116">
        <v>14.775160599571734</v>
      </c>
    </row>
    <row r="45" spans="1:11" ht="14.1" customHeight="1" x14ac:dyDescent="0.2">
      <c r="A45" s="306" t="s">
        <v>266</v>
      </c>
      <c r="B45" s="307" t="s">
        <v>267</v>
      </c>
      <c r="C45" s="308"/>
      <c r="D45" s="113">
        <v>1.1730474030288451</v>
      </c>
      <c r="E45" s="115">
        <v>512</v>
      </c>
      <c r="F45" s="114">
        <v>482</v>
      </c>
      <c r="G45" s="114">
        <v>492</v>
      </c>
      <c r="H45" s="114">
        <v>497</v>
      </c>
      <c r="I45" s="140">
        <v>448</v>
      </c>
      <c r="J45" s="115">
        <v>64</v>
      </c>
      <c r="K45" s="116">
        <v>14.285714285714286</v>
      </c>
    </row>
    <row r="46" spans="1:11" ht="14.1" customHeight="1" x14ac:dyDescent="0.2">
      <c r="A46" s="306">
        <v>54</v>
      </c>
      <c r="B46" s="307" t="s">
        <v>268</v>
      </c>
      <c r="C46" s="308"/>
      <c r="D46" s="113">
        <v>14.853254519210942</v>
      </c>
      <c r="E46" s="115">
        <v>6483</v>
      </c>
      <c r="F46" s="114">
        <v>6600</v>
      </c>
      <c r="G46" s="114">
        <v>6668</v>
      </c>
      <c r="H46" s="114">
        <v>6686</v>
      </c>
      <c r="I46" s="140">
        <v>6720</v>
      </c>
      <c r="J46" s="115">
        <v>-237</v>
      </c>
      <c r="K46" s="116">
        <v>-3.5267857142857144</v>
      </c>
    </row>
    <row r="47" spans="1:11" ht="14.1" customHeight="1" x14ac:dyDescent="0.2">
      <c r="A47" s="306">
        <v>61</v>
      </c>
      <c r="B47" s="307" t="s">
        <v>269</v>
      </c>
      <c r="C47" s="308"/>
      <c r="D47" s="113">
        <v>0.60943478360482961</v>
      </c>
      <c r="E47" s="115">
        <v>266</v>
      </c>
      <c r="F47" s="114">
        <v>276</v>
      </c>
      <c r="G47" s="114">
        <v>271</v>
      </c>
      <c r="H47" s="114">
        <v>267</v>
      </c>
      <c r="I47" s="140">
        <v>278</v>
      </c>
      <c r="J47" s="115">
        <v>-12</v>
      </c>
      <c r="K47" s="116">
        <v>-4.3165467625899279</v>
      </c>
    </row>
    <row r="48" spans="1:11" ht="14.1" customHeight="1" x14ac:dyDescent="0.2">
      <c r="A48" s="306">
        <v>62</v>
      </c>
      <c r="B48" s="307" t="s">
        <v>270</v>
      </c>
      <c r="C48" s="308"/>
      <c r="D48" s="113">
        <v>10.946915022796526</v>
      </c>
      <c r="E48" s="115">
        <v>4778</v>
      </c>
      <c r="F48" s="114">
        <v>4968</v>
      </c>
      <c r="G48" s="114">
        <v>4825</v>
      </c>
      <c r="H48" s="114">
        <v>4939</v>
      </c>
      <c r="I48" s="140">
        <v>4908</v>
      </c>
      <c r="J48" s="115">
        <v>-130</v>
      </c>
      <c r="K48" s="116">
        <v>-2.6487367563162185</v>
      </c>
    </row>
    <row r="49" spans="1:11" ht="14.1" customHeight="1" x14ac:dyDescent="0.2">
      <c r="A49" s="306">
        <v>63</v>
      </c>
      <c r="B49" s="307" t="s">
        <v>271</v>
      </c>
      <c r="C49" s="308"/>
      <c r="D49" s="113">
        <v>11.233303548926616</v>
      </c>
      <c r="E49" s="115">
        <v>4903</v>
      </c>
      <c r="F49" s="114">
        <v>5543</v>
      </c>
      <c r="G49" s="114">
        <v>5467</v>
      </c>
      <c r="H49" s="114">
        <v>5534</v>
      </c>
      <c r="I49" s="140">
        <v>5227</v>
      </c>
      <c r="J49" s="115">
        <v>-324</v>
      </c>
      <c r="K49" s="116">
        <v>-6.19858427396212</v>
      </c>
    </row>
    <row r="50" spans="1:11" ht="14.1" customHeight="1" x14ac:dyDescent="0.2">
      <c r="A50" s="306" t="s">
        <v>272</v>
      </c>
      <c r="B50" s="307" t="s">
        <v>273</v>
      </c>
      <c r="C50" s="308"/>
      <c r="D50" s="113">
        <v>0.39865282837308408</v>
      </c>
      <c r="E50" s="115">
        <v>174</v>
      </c>
      <c r="F50" s="114">
        <v>183</v>
      </c>
      <c r="G50" s="114">
        <v>191</v>
      </c>
      <c r="H50" s="114">
        <v>184</v>
      </c>
      <c r="I50" s="140">
        <v>173</v>
      </c>
      <c r="J50" s="115">
        <v>1</v>
      </c>
      <c r="K50" s="116">
        <v>0.5780346820809249</v>
      </c>
    </row>
    <row r="51" spans="1:11" ht="14.1" customHeight="1" x14ac:dyDescent="0.2">
      <c r="A51" s="306" t="s">
        <v>274</v>
      </c>
      <c r="B51" s="307" t="s">
        <v>275</v>
      </c>
      <c r="C51" s="308"/>
      <c r="D51" s="113">
        <v>10.023598414553119</v>
      </c>
      <c r="E51" s="115">
        <v>4375</v>
      </c>
      <c r="F51" s="114">
        <v>5002</v>
      </c>
      <c r="G51" s="114">
        <v>4879</v>
      </c>
      <c r="H51" s="114">
        <v>4941</v>
      </c>
      <c r="I51" s="140">
        <v>4675</v>
      </c>
      <c r="J51" s="115">
        <v>-300</v>
      </c>
      <c r="K51" s="116">
        <v>-6.4171122994652405</v>
      </c>
    </row>
    <row r="52" spans="1:11" ht="14.1" customHeight="1" x14ac:dyDescent="0.2">
      <c r="A52" s="306">
        <v>71</v>
      </c>
      <c r="B52" s="307" t="s">
        <v>276</v>
      </c>
      <c r="C52" s="308"/>
      <c r="D52" s="113">
        <v>10.871308451898184</v>
      </c>
      <c r="E52" s="115">
        <v>4745</v>
      </c>
      <c r="F52" s="114">
        <v>4736</v>
      </c>
      <c r="G52" s="114">
        <v>4721</v>
      </c>
      <c r="H52" s="114">
        <v>4748</v>
      </c>
      <c r="I52" s="140">
        <v>4713</v>
      </c>
      <c r="J52" s="115">
        <v>32</v>
      </c>
      <c r="K52" s="116">
        <v>0.6789730532569489</v>
      </c>
    </row>
    <row r="53" spans="1:11" ht="14.1" customHeight="1" x14ac:dyDescent="0.2">
      <c r="A53" s="306" t="s">
        <v>277</v>
      </c>
      <c r="B53" s="307" t="s">
        <v>278</v>
      </c>
      <c r="C53" s="308"/>
      <c r="D53" s="113">
        <v>0.89811441794395952</v>
      </c>
      <c r="E53" s="115">
        <v>392</v>
      </c>
      <c r="F53" s="114">
        <v>387</v>
      </c>
      <c r="G53" s="114">
        <v>386</v>
      </c>
      <c r="H53" s="114">
        <v>389</v>
      </c>
      <c r="I53" s="140">
        <v>375</v>
      </c>
      <c r="J53" s="115">
        <v>17</v>
      </c>
      <c r="K53" s="116">
        <v>4.5333333333333332</v>
      </c>
    </row>
    <row r="54" spans="1:11" ht="14.1" customHeight="1" x14ac:dyDescent="0.2">
      <c r="A54" s="306" t="s">
        <v>279</v>
      </c>
      <c r="B54" s="307" t="s">
        <v>280</v>
      </c>
      <c r="C54" s="308"/>
      <c r="D54" s="113">
        <v>9.6203633697619537</v>
      </c>
      <c r="E54" s="115">
        <v>4199</v>
      </c>
      <c r="F54" s="114">
        <v>4185</v>
      </c>
      <c r="G54" s="114">
        <v>4173</v>
      </c>
      <c r="H54" s="114">
        <v>4200</v>
      </c>
      <c r="I54" s="140">
        <v>4170</v>
      </c>
      <c r="J54" s="115">
        <v>29</v>
      </c>
      <c r="K54" s="116">
        <v>0.69544364508393286</v>
      </c>
    </row>
    <row r="55" spans="1:11" ht="14.1" customHeight="1" x14ac:dyDescent="0.2">
      <c r="A55" s="306">
        <v>72</v>
      </c>
      <c r="B55" s="307" t="s">
        <v>281</v>
      </c>
      <c r="C55" s="308"/>
      <c r="D55" s="113">
        <v>1.1455541045203566</v>
      </c>
      <c r="E55" s="115">
        <v>500</v>
      </c>
      <c r="F55" s="114">
        <v>500</v>
      </c>
      <c r="G55" s="114">
        <v>493</v>
      </c>
      <c r="H55" s="114">
        <v>493</v>
      </c>
      <c r="I55" s="140">
        <v>503</v>
      </c>
      <c r="J55" s="115">
        <v>-3</v>
      </c>
      <c r="K55" s="116">
        <v>-0.59642147117296218</v>
      </c>
    </row>
    <row r="56" spans="1:11" ht="14.1" customHeight="1" x14ac:dyDescent="0.2">
      <c r="A56" s="306" t="s">
        <v>282</v>
      </c>
      <c r="B56" s="307" t="s">
        <v>283</v>
      </c>
      <c r="C56" s="308"/>
      <c r="D56" s="113">
        <v>0.20390863060462347</v>
      </c>
      <c r="E56" s="115">
        <v>89</v>
      </c>
      <c r="F56" s="114">
        <v>86</v>
      </c>
      <c r="G56" s="114">
        <v>84</v>
      </c>
      <c r="H56" s="114">
        <v>87</v>
      </c>
      <c r="I56" s="140">
        <v>89</v>
      </c>
      <c r="J56" s="115">
        <v>0</v>
      </c>
      <c r="K56" s="116">
        <v>0</v>
      </c>
    </row>
    <row r="57" spans="1:11" ht="14.1" customHeight="1" x14ac:dyDescent="0.2">
      <c r="A57" s="306" t="s">
        <v>284</v>
      </c>
      <c r="B57" s="307" t="s">
        <v>285</v>
      </c>
      <c r="C57" s="308"/>
      <c r="D57" s="113">
        <v>0.69878800375741745</v>
      </c>
      <c r="E57" s="115">
        <v>305</v>
      </c>
      <c r="F57" s="114">
        <v>309</v>
      </c>
      <c r="G57" s="114">
        <v>309</v>
      </c>
      <c r="H57" s="114">
        <v>305</v>
      </c>
      <c r="I57" s="140">
        <v>313</v>
      </c>
      <c r="J57" s="115">
        <v>-8</v>
      </c>
      <c r="K57" s="116">
        <v>-2.5559105431309903</v>
      </c>
    </row>
    <row r="58" spans="1:11" ht="14.1" customHeight="1" x14ac:dyDescent="0.2">
      <c r="A58" s="306">
        <v>73</v>
      </c>
      <c r="B58" s="307" t="s">
        <v>286</v>
      </c>
      <c r="C58" s="308"/>
      <c r="D58" s="113">
        <v>0.7881412239100053</v>
      </c>
      <c r="E58" s="115">
        <v>344</v>
      </c>
      <c r="F58" s="114">
        <v>355</v>
      </c>
      <c r="G58" s="114">
        <v>354</v>
      </c>
      <c r="H58" s="114">
        <v>358</v>
      </c>
      <c r="I58" s="140">
        <v>358</v>
      </c>
      <c r="J58" s="115">
        <v>-14</v>
      </c>
      <c r="K58" s="116">
        <v>-3.9106145251396649</v>
      </c>
    </row>
    <row r="59" spans="1:11" ht="14.1" customHeight="1" x14ac:dyDescent="0.2">
      <c r="A59" s="306" t="s">
        <v>287</v>
      </c>
      <c r="B59" s="307" t="s">
        <v>288</v>
      </c>
      <c r="C59" s="308"/>
      <c r="D59" s="113">
        <v>0.57506816046921894</v>
      </c>
      <c r="E59" s="115">
        <v>251</v>
      </c>
      <c r="F59" s="114">
        <v>265</v>
      </c>
      <c r="G59" s="114">
        <v>263</v>
      </c>
      <c r="H59" s="114">
        <v>264</v>
      </c>
      <c r="I59" s="140">
        <v>260</v>
      </c>
      <c r="J59" s="115">
        <v>-9</v>
      </c>
      <c r="K59" s="116">
        <v>-3.4615384615384617</v>
      </c>
    </row>
    <row r="60" spans="1:11" ht="14.1" customHeight="1" x14ac:dyDescent="0.2">
      <c r="A60" s="306">
        <v>81</v>
      </c>
      <c r="B60" s="307" t="s">
        <v>289</v>
      </c>
      <c r="C60" s="308"/>
      <c r="D60" s="113">
        <v>3.3037780374367083</v>
      </c>
      <c r="E60" s="115">
        <v>1442</v>
      </c>
      <c r="F60" s="114">
        <v>1470</v>
      </c>
      <c r="G60" s="114">
        <v>1485</v>
      </c>
      <c r="H60" s="114">
        <v>1482</v>
      </c>
      <c r="I60" s="140">
        <v>1468</v>
      </c>
      <c r="J60" s="115">
        <v>-26</v>
      </c>
      <c r="K60" s="116">
        <v>-1.771117166212534</v>
      </c>
    </row>
    <row r="61" spans="1:11" ht="14.1" customHeight="1" x14ac:dyDescent="0.2">
      <c r="A61" s="306" t="s">
        <v>290</v>
      </c>
      <c r="B61" s="307" t="s">
        <v>291</v>
      </c>
      <c r="C61" s="308"/>
      <c r="D61" s="113">
        <v>1.2463628657181478</v>
      </c>
      <c r="E61" s="115">
        <v>544</v>
      </c>
      <c r="F61" s="114">
        <v>545</v>
      </c>
      <c r="G61" s="114">
        <v>546</v>
      </c>
      <c r="H61" s="114">
        <v>548</v>
      </c>
      <c r="I61" s="140">
        <v>559</v>
      </c>
      <c r="J61" s="115">
        <v>-15</v>
      </c>
      <c r="K61" s="116">
        <v>-2.6833631484794274</v>
      </c>
    </row>
    <row r="62" spans="1:11" ht="14.1" customHeight="1" x14ac:dyDescent="0.2">
      <c r="A62" s="306" t="s">
        <v>292</v>
      </c>
      <c r="B62" s="307" t="s">
        <v>293</v>
      </c>
      <c r="C62" s="308"/>
      <c r="D62" s="113">
        <v>1.0905675075033794</v>
      </c>
      <c r="E62" s="115">
        <v>476</v>
      </c>
      <c r="F62" s="114">
        <v>486</v>
      </c>
      <c r="G62" s="114">
        <v>505</v>
      </c>
      <c r="H62" s="114">
        <v>495</v>
      </c>
      <c r="I62" s="140">
        <v>486</v>
      </c>
      <c r="J62" s="115">
        <v>-10</v>
      </c>
      <c r="K62" s="116">
        <v>-2.0576131687242798</v>
      </c>
    </row>
    <row r="63" spans="1:11" ht="14.1" customHeight="1" x14ac:dyDescent="0.2">
      <c r="A63" s="306"/>
      <c r="B63" s="307" t="s">
        <v>294</v>
      </c>
      <c r="C63" s="308"/>
      <c r="D63" s="113">
        <v>0.79959676495520882</v>
      </c>
      <c r="E63" s="115">
        <v>349</v>
      </c>
      <c r="F63" s="114">
        <v>354</v>
      </c>
      <c r="G63" s="114">
        <v>373</v>
      </c>
      <c r="H63" s="114">
        <v>362</v>
      </c>
      <c r="I63" s="140">
        <v>366</v>
      </c>
      <c r="J63" s="115">
        <v>-17</v>
      </c>
      <c r="K63" s="116">
        <v>-4.6448087431693992</v>
      </c>
    </row>
    <row r="64" spans="1:11" ht="14.1" customHeight="1" x14ac:dyDescent="0.2">
      <c r="A64" s="306" t="s">
        <v>295</v>
      </c>
      <c r="B64" s="307" t="s">
        <v>296</v>
      </c>
      <c r="C64" s="308"/>
      <c r="D64" s="113">
        <v>6.873324627122139E-2</v>
      </c>
      <c r="E64" s="115">
        <v>30</v>
      </c>
      <c r="F64" s="114">
        <v>29</v>
      </c>
      <c r="G64" s="114">
        <v>27</v>
      </c>
      <c r="H64" s="114">
        <v>32</v>
      </c>
      <c r="I64" s="140">
        <v>26</v>
      </c>
      <c r="J64" s="115">
        <v>4</v>
      </c>
      <c r="K64" s="116">
        <v>15.384615384615385</v>
      </c>
    </row>
    <row r="65" spans="1:11" ht="14.1" customHeight="1" x14ac:dyDescent="0.2">
      <c r="A65" s="306" t="s">
        <v>297</v>
      </c>
      <c r="B65" s="307" t="s">
        <v>298</v>
      </c>
      <c r="C65" s="308"/>
      <c r="D65" s="113">
        <v>0.57506816046921894</v>
      </c>
      <c r="E65" s="115">
        <v>251</v>
      </c>
      <c r="F65" s="114">
        <v>263</v>
      </c>
      <c r="G65" s="114">
        <v>261</v>
      </c>
      <c r="H65" s="114">
        <v>258</v>
      </c>
      <c r="I65" s="140">
        <v>249</v>
      </c>
      <c r="J65" s="115">
        <v>2</v>
      </c>
      <c r="K65" s="116">
        <v>0.80321285140562249</v>
      </c>
    </row>
    <row r="66" spans="1:11" ht="14.1" customHeight="1" x14ac:dyDescent="0.2">
      <c r="A66" s="306">
        <v>82</v>
      </c>
      <c r="B66" s="307" t="s">
        <v>299</v>
      </c>
      <c r="C66" s="308"/>
      <c r="D66" s="113">
        <v>2.1261484179897816</v>
      </c>
      <c r="E66" s="115">
        <v>928</v>
      </c>
      <c r="F66" s="114">
        <v>975</v>
      </c>
      <c r="G66" s="114">
        <v>970</v>
      </c>
      <c r="H66" s="114">
        <v>965</v>
      </c>
      <c r="I66" s="140">
        <v>949</v>
      </c>
      <c r="J66" s="115">
        <v>-21</v>
      </c>
      <c r="K66" s="116">
        <v>-2.2128556375131718</v>
      </c>
    </row>
    <row r="67" spans="1:11" ht="14.1" customHeight="1" x14ac:dyDescent="0.2">
      <c r="A67" s="306" t="s">
        <v>300</v>
      </c>
      <c r="B67" s="307" t="s">
        <v>301</v>
      </c>
      <c r="C67" s="308"/>
      <c r="D67" s="113">
        <v>1.0172520448140765</v>
      </c>
      <c r="E67" s="115">
        <v>444</v>
      </c>
      <c r="F67" s="114">
        <v>448</v>
      </c>
      <c r="G67" s="114">
        <v>455</v>
      </c>
      <c r="H67" s="114">
        <v>456</v>
      </c>
      <c r="I67" s="140">
        <v>444</v>
      </c>
      <c r="J67" s="115">
        <v>0</v>
      </c>
      <c r="K67" s="116">
        <v>0</v>
      </c>
    </row>
    <row r="68" spans="1:11" ht="14.1" customHeight="1" x14ac:dyDescent="0.2">
      <c r="A68" s="306" t="s">
        <v>302</v>
      </c>
      <c r="B68" s="307" t="s">
        <v>303</v>
      </c>
      <c r="C68" s="308"/>
      <c r="D68" s="113">
        <v>0.69649689554837679</v>
      </c>
      <c r="E68" s="115">
        <v>304</v>
      </c>
      <c r="F68" s="114">
        <v>351</v>
      </c>
      <c r="G68" s="114">
        <v>342</v>
      </c>
      <c r="H68" s="114">
        <v>345</v>
      </c>
      <c r="I68" s="140">
        <v>341</v>
      </c>
      <c r="J68" s="115">
        <v>-37</v>
      </c>
      <c r="K68" s="116">
        <v>-10.850439882697946</v>
      </c>
    </row>
    <row r="69" spans="1:11" ht="14.1" customHeight="1" x14ac:dyDescent="0.2">
      <c r="A69" s="306">
        <v>83</v>
      </c>
      <c r="B69" s="307" t="s">
        <v>304</v>
      </c>
      <c r="C69" s="308"/>
      <c r="D69" s="113">
        <v>2.4056636194927488</v>
      </c>
      <c r="E69" s="115">
        <v>1050</v>
      </c>
      <c r="F69" s="114">
        <v>1035</v>
      </c>
      <c r="G69" s="114">
        <v>1028</v>
      </c>
      <c r="H69" s="114">
        <v>1040</v>
      </c>
      <c r="I69" s="140">
        <v>1041</v>
      </c>
      <c r="J69" s="115">
        <v>9</v>
      </c>
      <c r="K69" s="116">
        <v>0.86455331412103742</v>
      </c>
    </row>
    <row r="70" spans="1:11" ht="14.1" customHeight="1" x14ac:dyDescent="0.2">
      <c r="A70" s="306" t="s">
        <v>305</v>
      </c>
      <c r="B70" s="307" t="s">
        <v>306</v>
      </c>
      <c r="C70" s="308"/>
      <c r="D70" s="113">
        <v>1.2876028134808808</v>
      </c>
      <c r="E70" s="115">
        <v>562</v>
      </c>
      <c r="F70" s="114">
        <v>532</v>
      </c>
      <c r="G70" s="114">
        <v>532</v>
      </c>
      <c r="H70" s="114">
        <v>533</v>
      </c>
      <c r="I70" s="140">
        <v>539</v>
      </c>
      <c r="J70" s="115">
        <v>23</v>
      </c>
      <c r="K70" s="116">
        <v>4.2671614100185531</v>
      </c>
    </row>
    <row r="71" spans="1:11" ht="14.1" customHeight="1" x14ac:dyDescent="0.2">
      <c r="A71" s="306"/>
      <c r="B71" s="307" t="s">
        <v>307</v>
      </c>
      <c r="C71" s="308"/>
      <c r="D71" s="113">
        <v>0.90040552615300018</v>
      </c>
      <c r="E71" s="115">
        <v>393</v>
      </c>
      <c r="F71" s="114">
        <v>379</v>
      </c>
      <c r="G71" s="114">
        <v>380</v>
      </c>
      <c r="H71" s="114">
        <v>375</v>
      </c>
      <c r="I71" s="140">
        <v>379</v>
      </c>
      <c r="J71" s="115">
        <v>14</v>
      </c>
      <c r="K71" s="116">
        <v>3.6939313984168867</v>
      </c>
    </row>
    <row r="72" spans="1:11" ht="14.1" customHeight="1" x14ac:dyDescent="0.2">
      <c r="A72" s="306">
        <v>84</v>
      </c>
      <c r="B72" s="307" t="s">
        <v>308</v>
      </c>
      <c r="C72" s="308"/>
      <c r="D72" s="113">
        <v>1.8397598918596925</v>
      </c>
      <c r="E72" s="115">
        <v>803</v>
      </c>
      <c r="F72" s="114">
        <v>956</v>
      </c>
      <c r="G72" s="114">
        <v>818</v>
      </c>
      <c r="H72" s="114">
        <v>974</v>
      </c>
      <c r="I72" s="140">
        <v>853</v>
      </c>
      <c r="J72" s="115">
        <v>-50</v>
      </c>
      <c r="K72" s="116">
        <v>-5.8616647127784294</v>
      </c>
    </row>
    <row r="73" spans="1:11" ht="14.1" customHeight="1" x14ac:dyDescent="0.2">
      <c r="A73" s="306" t="s">
        <v>309</v>
      </c>
      <c r="B73" s="307" t="s">
        <v>310</v>
      </c>
      <c r="C73" s="308"/>
      <c r="D73" s="113">
        <v>0.13288427612436135</v>
      </c>
      <c r="E73" s="115">
        <v>58</v>
      </c>
      <c r="F73" s="114">
        <v>51</v>
      </c>
      <c r="G73" s="114">
        <v>50</v>
      </c>
      <c r="H73" s="114">
        <v>56</v>
      </c>
      <c r="I73" s="140">
        <v>55</v>
      </c>
      <c r="J73" s="115">
        <v>3</v>
      </c>
      <c r="K73" s="116">
        <v>5.4545454545454541</v>
      </c>
    </row>
    <row r="74" spans="1:11" ht="14.1" customHeight="1" x14ac:dyDescent="0.2">
      <c r="A74" s="306" t="s">
        <v>311</v>
      </c>
      <c r="B74" s="307" t="s">
        <v>312</v>
      </c>
      <c r="C74" s="308"/>
      <c r="D74" s="113">
        <v>3.8948839553692119E-2</v>
      </c>
      <c r="E74" s="115">
        <v>17</v>
      </c>
      <c r="F74" s="114">
        <v>16</v>
      </c>
      <c r="G74" s="114">
        <v>21</v>
      </c>
      <c r="H74" s="114">
        <v>21</v>
      </c>
      <c r="I74" s="140">
        <v>21</v>
      </c>
      <c r="J74" s="115">
        <v>-4</v>
      </c>
      <c r="K74" s="116">
        <v>-19.047619047619047</v>
      </c>
    </row>
    <row r="75" spans="1:11" ht="14.1" customHeight="1" x14ac:dyDescent="0.2">
      <c r="A75" s="306" t="s">
        <v>313</v>
      </c>
      <c r="B75" s="307" t="s">
        <v>314</v>
      </c>
      <c r="C75" s="308"/>
      <c r="D75" s="113">
        <v>0.3345017985199441</v>
      </c>
      <c r="E75" s="115">
        <v>146</v>
      </c>
      <c r="F75" s="114">
        <v>280</v>
      </c>
      <c r="G75" s="114">
        <v>118</v>
      </c>
      <c r="H75" s="114">
        <v>293</v>
      </c>
      <c r="I75" s="140">
        <v>178</v>
      </c>
      <c r="J75" s="115">
        <v>-32</v>
      </c>
      <c r="K75" s="116">
        <v>-17.977528089887642</v>
      </c>
    </row>
    <row r="76" spans="1:11" ht="14.1" customHeight="1" x14ac:dyDescent="0.2">
      <c r="A76" s="306">
        <v>91</v>
      </c>
      <c r="B76" s="307" t="s">
        <v>315</v>
      </c>
      <c r="C76" s="308"/>
      <c r="D76" s="113">
        <v>4.8113272389854973E-2</v>
      </c>
      <c r="E76" s="115">
        <v>21</v>
      </c>
      <c r="F76" s="114">
        <v>28</v>
      </c>
      <c r="G76" s="114">
        <v>24</v>
      </c>
      <c r="H76" s="114">
        <v>21</v>
      </c>
      <c r="I76" s="140">
        <v>28</v>
      </c>
      <c r="J76" s="115">
        <v>-7</v>
      </c>
      <c r="K76" s="116">
        <v>-25</v>
      </c>
    </row>
    <row r="77" spans="1:11" ht="14.1" customHeight="1" x14ac:dyDescent="0.2">
      <c r="A77" s="306">
        <v>92</v>
      </c>
      <c r="B77" s="307" t="s">
        <v>316</v>
      </c>
      <c r="C77" s="308"/>
      <c r="D77" s="113">
        <v>0.26347744403968199</v>
      </c>
      <c r="E77" s="115">
        <v>115</v>
      </c>
      <c r="F77" s="114">
        <v>111</v>
      </c>
      <c r="G77" s="114">
        <v>111</v>
      </c>
      <c r="H77" s="114">
        <v>113</v>
      </c>
      <c r="I77" s="140">
        <v>107</v>
      </c>
      <c r="J77" s="115">
        <v>8</v>
      </c>
      <c r="K77" s="116">
        <v>7.4766355140186915</v>
      </c>
    </row>
    <row r="78" spans="1:11" ht="14.1" customHeight="1" x14ac:dyDescent="0.2">
      <c r="A78" s="306">
        <v>93</v>
      </c>
      <c r="B78" s="307" t="s">
        <v>317</v>
      </c>
      <c r="C78" s="308"/>
      <c r="D78" s="113">
        <v>0.18328865672325703</v>
      </c>
      <c r="E78" s="115">
        <v>80</v>
      </c>
      <c r="F78" s="114">
        <v>86</v>
      </c>
      <c r="G78" s="114">
        <v>85</v>
      </c>
      <c r="H78" s="114">
        <v>87</v>
      </c>
      <c r="I78" s="140">
        <v>82</v>
      </c>
      <c r="J78" s="115">
        <v>-2</v>
      </c>
      <c r="K78" s="116">
        <v>-2.4390243902439024</v>
      </c>
    </row>
    <row r="79" spans="1:11" ht="14.1" customHeight="1" x14ac:dyDescent="0.2">
      <c r="A79" s="306">
        <v>94</v>
      </c>
      <c r="B79" s="307" t="s">
        <v>318</v>
      </c>
      <c r="C79" s="308"/>
      <c r="D79" s="113">
        <v>0.52924599628840474</v>
      </c>
      <c r="E79" s="115">
        <v>231</v>
      </c>
      <c r="F79" s="114">
        <v>251</v>
      </c>
      <c r="G79" s="114">
        <v>257</v>
      </c>
      <c r="H79" s="114">
        <v>230</v>
      </c>
      <c r="I79" s="140">
        <v>219</v>
      </c>
      <c r="J79" s="115">
        <v>12</v>
      </c>
      <c r="K79" s="116">
        <v>5.4794520547945202</v>
      </c>
    </row>
    <row r="80" spans="1:11" ht="14.1" customHeight="1" x14ac:dyDescent="0.2">
      <c r="A80" s="306" t="s">
        <v>319</v>
      </c>
      <c r="B80" s="307" t="s">
        <v>320</v>
      </c>
      <c r="C80" s="308"/>
      <c r="D80" s="113">
        <v>4.353105597177355E-2</v>
      </c>
      <c r="E80" s="115">
        <v>19</v>
      </c>
      <c r="F80" s="114">
        <v>21</v>
      </c>
      <c r="G80" s="114">
        <v>19</v>
      </c>
      <c r="H80" s="114">
        <v>22</v>
      </c>
      <c r="I80" s="140">
        <v>22</v>
      </c>
      <c r="J80" s="115">
        <v>-3</v>
      </c>
      <c r="K80" s="116">
        <v>-13.636363636363637</v>
      </c>
    </row>
    <row r="81" spans="1:11" ht="14.1" customHeight="1" x14ac:dyDescent="0.2">
      <c r="A81" s="310" t="s">
        <v>321</v>
      </c>
      <c r="B81" s="311" t="s">
        <v>334</v>
      </c>
      <c r="C81" s="312"/>
      <c r="D81" s="125">
        <v>2.9188718583178686</v>
      </c>
      <c r="E81" s="143">
        <v>1274</v>
      </c>
      <c r="F81" s="144">
        <v>1337</v>
      </c>
      <c r="G81" s="144">
        <v>1342</v>
      </c>
      <c r="H81" s="144">
        <v>1342</v>
      </c>
      <c r="I81" s="145">
        <v>1292</v>
      </c>
      <c r="J81" s="143">
        <v>-18</v>
      </c>
      <c r="K81" s="146">
        <v>-1.3931888544891642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11646</v>
      </c>
      <c r="G12" s="536">
        <v>10698</v>
      </c>
      <c r="H12" s="536">
        <v>17191</v>
      </c>
      <c r="I12" s="536">
        <v>9776</v>
      </c>
      <c r="J12" s="537">
        <v>13668</v>
      </c>
      <c r="K12" s="538">
        <v>-2022</v>
      </c>
      <c r="L12" s="349">
        <v>-14.793678665496049</v>
      </c>
    </row>
    <row r="13" spans="1:17" s="110" customFormat="1" ht="15" customHeight="1" x14ac:dyDescent="0.2">
      <c r="A13" s="350" t="s">
        <v>345</v>
      </c>
      <c r="B13" s="351" t="s">
        <v>346</v>
      </c>
      <c r="C13" s="347"/>
      <c r="D13" s="347"/>
      <c r="E13" s="348"/>
      <c r="F13" s="536">
        <v>6513</v>
      </c>
      <c r="G13" s="536">
        <v>5496</v>
      </c>
      <c r="H13" s="536">
        <v>9294</v>
      </c>
      <c r="I13" s="536">
        <v>5457</v>
      </c>
      <c r="J13" s="537">
        <v>7884</v>
      </c>
      <c r="K13" s="538">
        <v>-1371</v>
      </c>
      <c r="L13" s="349">
        <v>-17.389649923896499</v>
      </c>
    </row>
    <row r="14" spans="1:17" s="110" customFormat="1" ht="22.5" customHeight="1" x14ac:dyDescent="0.2">
      <c r="A14" s="350"/>
      <c r="B14" s="351" t="s">
        <v>347</v>
      </c>
      <c r="C14" s="347"/>
      <c r="D14" s="347"/>
      <c r="E14" s="348"/>
      <c r="F14" s="536">
        <v>5133</v>
      </c>
      <c r="G14" s="536">
        <v>5202</v>
      </c>
      <c r="H14" s="536">
        <v>7897</v>
      </c>
      <c r="I14" s="536">
        <v>4319</v>
      </c>
      <c r="J14" s="537">
        <v>5784</v>
      </c>
      <c r="K14" s="538">
        <v>-651</v>
      </c>
      <c r="L14" s="349">
        <v>-11.255186721991702</v>
      </c>
    </row>
    <row r="15" spans="1:17" s="110" customFormat="1" ht="15" customHeight="1" x14ac:dyDescent="0.2">
      <c r="A15" s="350" t="s">
        <v>348</v>
      </c>
      <c r="B15" s="351" t="s">
        <v>108</v>
      </c>
      <c r="C15" s="347"/>
      <c r="D15" s="347"/>
      <c r="E15" s="348"/>
      <c r="F15" s="536">
        <v>3057</v>
      </c>
      <c r="G15" s="536">
        <v>3280</v>
      </c>
      <c r="H15" s="536">
        <v>8568</v>
      </c>
      <c r="I15" s="536">
        <v>2358</v>
      </c>
      <c r="J15" s="537">
        <v>3251</v>
      </c>
      <c r="K15" s="538">
        <v>-194</v>
      </c>
      <c r="L15" s="349">
        <v>-5.9673946478006767</v>
      </c>
    </row>
    <row r="16" spans="1:17" s="110" customFormat="1" ht="15" customHeight="1" x14ac:dyDescent="0.2">
      <c r="A16" s="350"/>
      <c r="B16" s="351" t="s">
        <v>109</v>
      </c>
      <c r="C16" s="347"/>
      <c r="D16" s="347"/>
      <c r="E16" s="348"/>
      <c r="F16" s="536">
        <v>7497</v>
      </c>
      <c r="G16" s="536">
        <v>6486</v>
      </c>
      <c r="H16" s="536">
        <v>7592</v>
      </c>
      <c r="I16" s="536">
        <v>6528</v>
      </c>
      <c r="J16" s="537">
        <v>9025</v>
      </c>
      <c r="K16" s="538">
        <v>-1528</v>
      </c>
      <c r="L16" s="349">
        <v>-16.930747922437675</v>
      </c>
    </row>
    <row r="17" spans="1:12" s="110" customFormat="1" ht="15" customHeight="1" x14ac:dyDescent="0.2">
      <c r="A17" s="350"/>
      <c r="B17" s="351" t="s">
        <v>110</v>
      </c>
      <c r="C17" s="347"/>
      <c r="D17" s="347"/>
      <c r="E17" s="348"/>
      <c r="F17" s="536">
        <v>959</v>
      </c>
      <c r="G17" s="536">
        <v>840</v>
      </c>
      <c r="H17" s="536">
        <v>909</v>
      </c>
      <c r="I17" s="536">
        <v>791</v>
      </c>
      <c r="J17" s="537">
        <v>1271</v>
      </c>
      <c r="K17" s="538">
        <v>-312</v>
      </c>
      <c r="L17" s="349">
        <v>-24.547600314712824</v>
      </c>
    </row>
    <row r="18" spans="1:12" s="110" customFormat="1" ht="15" customHeight="1" x14ac:dyDescent="0.2">
      <c r="A18" s="350"/>
      <c r="B18" s="351" t="s">
        <v>111</v>
      </c>
      <c r="C18" s="347"/>
      <c r="D18" s="347"/>
      <c r="E18" s="348"/>
      <c r="F18" s="536">
        <v>133</v>
      </c>
      <c r="G18" s="536">
        <v>92</v>
      </c>
      <c r="H18" s="536">
        <v>122</v>
      </c>
      <c r="I18" s="536">
        <v>99</v>
      </c>
      <c r="J18" s="537">
        <v>121</v>
      </c>
      <c r="K18" s="538">
        <v>12</v>
      </c>
      <c r="L18" s="349">
        <v>9.9173553719008272</v>
      </c>
    </row>
    <row r="19" spans="1:12" s="110" customFormat="1" ht="15" customHeight="1" x14ac:dyDescent="0.2">
      <c r="A19" s="118" t="s">
        <v>113</v>
      </c>
      <c r="B19" s="119" t="s">
        <v>181</v>
      </c>
      <c r="C19" s="347"/>
      <c r="D19" s="347"/>
      <c r="E19" s="348"/>
      <c r="F19" s="536">
        <v>8017</v>
      </c>
      <c r="G19" s="536">
        <v>7095</v>
      </c>
      <c r="H19" s="536">
        <v>13475</v>
      </c>
      <c r="I19" s="536">
        <v>6764</v>
      </c>
      <c r="J19" s="537">
        <v>10036</v>
      </c>
      <c r="K19" s="538">
        <v>-2019</v>
      </c>
      <c r="L19" s="349">
        <v>-20.11757672379434</v>
      </c>
    </row>
    <row r="20" spans="1:12" s="110" customFormat="1" ht="15" customHeight="1" x14ac:dyDescent="0.2">
      <c r="A20" s="118"/>
      <c r="B20" s="119" t="s">
        <v>182</v>
      </c>
      <c r="C20" s="347"/>
      <c r="D20" s="347"/>
      <c r="E20" s="348"/>
      <c r="F20" s="536">
        <v>3629</v>
      </c>
      <c r="G20" s="536">
        <v>3603</v>
      </c>
      <c r="H20" s="536">
        <v>3716</v>
      </c>
      <c r="I20" s="536">
        <v>3012</v>
      </c>
      <c r="J20" s="537">
        <v>3632</v>
      </c>
      <c r="K20" s="538">
        <v>-3</v>
      </c>
      <c r="L20" s="349">
        <v>-8.2599118942731281E-2</v>
      </c>
    </row>
    <row r="21" spans="1:12" s="110" customFormat="1" ht="15" customHeight="1" x14ac:dyDescent="0.2">
      <c r="A21" s="118" t="s">
        <v>113</v>
      </c>
      <c r="B21" s="119" t="s">
        <v>116</v>
      </c>
      <c r="C21" s="347"/>
      <c r="D21" s="347"/>
      <c r="E21" s="348"/>
      <c r="F21" s="536">
        <v>8360</v>
      </c>
      <c r="G21" s="536">
        <v>7858</v>
      </c>
      <c r="H21" s="536">
        <v>13361</v>
      </c>
      <c r="I21" s="536">
        <v>6785</v>
      </c>
      <c r="J21" s="537">
        <v>9249</v>
      </c>
      <c r="K21" s="538">
        <v>-889</v>
      </c>
      <c r="L21" s="349">
        <v>-9.6118499297221316</v>
      </c>
    </row>
    <row r="22" spans="1:12" s="110" customFormat="1" ht="15" customHeight="1" x14ac:dyDescent="0.2">
      <c r="A22" s="118"/>
      <c r="B22" s="119" t="s">
        <v>117</v>
      </c>
      <c r="C22" s="347"/>
      <c r="D22" s="347"/>
      <c r="E22" s="348"/>
      <c r="F22" s="536">
        <v>3279</v>
      </c>
      <c r="G22" s="536">
        <v>2834</v>
      </c>
      <c r="H22" s="536">
        <v>3820</v>
      </c>
      <c r="I22" s="536">
        <v>2985</v>
      </c>
      <c r="J22" s="537">
        <v>4413</v>
      </c>
      <c r="K22" s="538">
        <v>-1134</v>
      </c>
      <c r="L22" s="349">
        <v>-25.696804894629505</v>
      </c>
    </row>
    <row r="23" spans="1:12" s="110" customFormat="1" ht="15" customHeight="1" x14ac:dyDescent="0.2">
      <c r="A23" s="352" t="s">
        <v>348</v>
      </c>
      <c r="B23" s="353" t="s">
        <v>193</v>
      </c>
      <c r="C23" s="354"/>
      <c r="D23" s="354"/>
      <c r="E23" s="355"/>
      <c r="F23" s="539">
        <v>224</v>
      </c>
      <c r="G23" s="539">
        <v>655</v>
      </c>
      <c r="H23" s="539">
        <v>3234</v>
      </c>
      <c r="I23" s="539">
        <v>274</v>
      </c>
      <c r="J23" s="540">
        <v>234</v>
      </c>
      <c r="K23" s="541">
        <v>-10</v>
      </c>
      <c r="L23" s="356">
        <v>-4.2735042735042734</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33.200000000000003</v>
      </c>
      <c r="G25" s="542">
        <v>38.299999999999997</v>
      </c>
      <c r="H25" s="542">
        <v>40.200000000000003</v>
      </c>
      <c r="I25" s="542">
        <v>37.799999999999997</v>
      </c>
      <c r="J25" s="542">
        <v>37.6</v>
      </c>
      <c r="K25" s="543" t="s">
        <v>350</v>
      </c>
      <c r="L25" s="364">
        <v>-4.3999999999999986</v>
      </c>
    </row>
    <row r="26" spans="1:12" s="110" customFormat="1" ht="15" customHeight="1" x14ac:dyDescent="0.2">
      <c r="A26" s="365" t="s">
        <v>105</v>
      </c>
      <c r="B26" s="366" t="s">
        <v>346</v>
      </c>
      <c r="C26" s="362"/>
      <c r="D26" s="362"/>
      <c r="E26" s="363"/>
      <c r="F26" s="542">
        <v>31.6</v>
      </c>
      <c r="G26" s="542">
        <v>37.200000000000003</v>
      </c>
      <c r="H26" s="542">
        <v>38.5</v>
      </c>
      <c r="I26" s="542">
        <v>35</v>
      </c>
      <c r="J26" s="544">
        <v>36</v>
      </c>
      <c r="K26" s="543" t="s">
        <v>350</v>
      </c>
      <c r="L26" s="364">
        <v>-4.3999999999999986</v>
      </c>
    </row>
    <row r="27" spans="1:12" s="110" customFormat="1" ht="15" customHeight="1" x14ac:dyDescent="0.2">
      <c r="A27" s="365"/>
      <c r="B27" s="366" t="s">
        <v>347</v>
      </c>
      <c r="C27" s="362"/>
      <c r="D27" s="362"/>
      <c r="E27" s="363"/>
      <c r="F27" s="542">
        <v>35.1</v>
      </c>
      <c r="G27" s="542">
        <v>39.5</v>
      </c>
      <c r="H27" s="542">
        <v>42.2</v>
      </c>
      <c r="I27" s="542">
        <v>41.5</v>
      </c>
      <c r="J27" s="542">
        <v>39.799999999999997</v>
      </c>
      <c r="K27" s="543" t="s">
        <v>350</v>
      </c>
      <c r="L27" s="364">
        <v>-4.6999999999999957</v>
      </c>
    </row>
    <row r="28" spans="1:12" s="110" customFormat="1" ht="15" customHeight="1" x14ac:dyDescent="0.2">
      <c r="A28" s="365" t="s">
        <v>113</v>
      </c>
      <c r="B28" s="366" t="s">
        <v>108</v>
      </c>
      <c r="C28" s="362"/>
      <c r="D28" s="362"/>
      <c r="E28" s="363"/>
      <c r="F28" s="542">
        <v>46.5</v>
      </c>
      <c r="G28" s="542">
        <v>54.2</v>
      </c>
      <c r="H28" s="542">
        <v>53.9</v>
      </c>
      <c r="I28" s="542">
        <v>54.3</v>
      </c>
      <c r="J28" s="542">
        <v>50.7</v>
      </c>
      <c r="K28" s="543" t="s">
        <v>350</v>
      </c>
      <c r="L28" s="364">
        <v>-4.2000000000000028</v>
      </c>
    </row>
    <row r="29" spans="1:12" s="110" customFormat="1" ht="11.25" x14ac:dyDescent="0.2">
      <c r="A29" s="365"/>
      <c r="B29" s="366" t="s">
        <v>109</v>
      </c>
      <c r="C29" s="362"/>
      <c r="D29" s="362"/>
      <c r="E29" s="363"/>
      <c r="F29" s="542">
        <v>29.4</v>
      </c>
      <c r="G29" s="542">
        <v>33.9</v>
      </c>
      <c r="H29" s="542">
        <v>33.799999999999997</v>
      </c>
      <c r="I29" s="542">
        <v>34.1</v>
      </c>
      <c r="J29" s="544">
        <v>34.299999999999997</v>
      </c>
      <c r="K29" s="543" t="s">
        <v>350</v>
      </c>
      <c r="L29" s="364">
        <v>-4.8999999999999986</v>
      </c>
    </row>
    <row r="30" spans="1:12" s="110" customFormat="1" ht="15" customHeight="1" x14ac:dyDescent="0.2">
      <c r="A30" s="365"/>
      <c r="B30" s="366" t="s">
        <v>110</v>
      </c>
      <c r="C30" s="362"/>
      <c r="D30" s="362"/>
      <c r="E30" s="363"/>
      <c r="F30" s="542">
        <v>24.7</v>
      </c>
      <c r="G30" s="542">
        <v>29.2</v>
      </c>
      <c r="H30" s="542">
        <v>25.9</v>
      </c>
      <c r="I30" s="542">
        <v>26.3</v>
      </c>
      <c r="J30" s="542">
        <v>31.7</v>
      </c>
      <c r="K30" s="543" t="s">
        <v>350</v>
      </c>
      <c r="L30" s="364">
        <v>-7</v>
      </c>
    </row>
    <row r="31" spans="1:12" s="110" customFormat="1" ht="15" customHeight="1" x14ac:dyDescent="0.2">
      <c r="A31" s="365"/>
      <c r="B31" s="366" t="s">
        <v>111</v>
      </c>
      <c r="C31" s="362"/>
      <c r="D31" s="362"/>
      <c r="E31" s="363"/>
      <c r="F31" s="542">
        <v>34.6</v>
      </c>
      <c r="G31" s="542">
        <v>32.6</v>
      </c>
      <c r="H31" s="542">
        <v>50</v>
      </c>
      <c r="I31" s="542">
        <v>34.299999999999997</v>
      </c>
      <c r="J31" s="542">
        <v>28.9</v>
      </c>
      <c r="K31" s="543" t="s">
        <v>350</v>
      </c>
      <c r="L31" s="364">
        <v>5.7000000000000028</v>
      </c>
    </row>
    <row r="32" spans="1:12" s="110" customFormat="1" ht="15" customHeight="1" x14ac:dyDescent="0.2">
      <c r="A32" s="367" t="s">
        <v>113</v>
      </c>
      <c r="B32" s="368" t="s">
        <v>181</v>
      </c>
      <c r="C32" s="362"/>
      <c r="D32" s="362"/>
      <c r="E32" s="363"/>
      <c r="F32" s="542">
        <v>29.9</v>
      </c>
      <c r="G32" s="542">
        <v>33.9</v>
      </c>
      <c r="H32" s="542">
        <v>38.799999999999997</v>
      </c>
      <c r="I32" s="542">
        <v>34.6</v>
      </c>
      <c r="J32" s="544">
        <v>36.5</v>
      </c>
      <c r="K32" s="543" t="s">
        <v>350</v>
      </c>
      <c r="L32" s="364">
        <v>-6.6000000000000014</v>
      </c>
    </row>
    <row r="33" spans="1:12" s="110" customFormat="1" ht="15" customHeight="1" x14ac:dyDescent="0.2">
      <c r="A33" s="367"/>
      <c r="B33" s="368" t="s">
        <v>182</v>
      </c>
      <c r="C33" s="362"/>
      <c r="D33" s="362"/>
      <c r="E33" s="363"/>
      <c r="F33" s="542">
        <v>40.1</v>
      </c>
      <c r="G33" s="542">
        <v>45.6</v>
      </c>
      <c r="H33" s="542">
        <v>43.6</v>
      </c>
      <c r="I33" s="542">
        <v>44.7</v>
      </c>
      <c r="J33" s="542">
        <v>40.299999999999997</v>
      </c>
      <c r="K33" s="543" t="s">
        <v>350</v>
      </c>
      <c r="L33" s="364">
        <v>-0.19999999999999574</v>
      </c>
    </row>
    <row r="34" spans="1:12" s="369" customFormat="1" ht="15" customHeight="1" x14ac:dyDescent="0.2">
      <c r="A34" s="367" t="s">
        <v>113</v>
      </c>
      <c r="B34" s="368" t="s">
        <v>116</v>
      </c>
      <c r="C34" s="362"/>
      <c r="D34" s="362"/>
      <c r="E34" s="363"/>
      <c r="F34" s="542">
        <v>30.8</v>
      </c>
      <c r="G34" s="542">
        <v>34.299999999999997</v>
      </c>
      <c r="H34" s="542">
        <v>39.6</v>
      </c>
      <c r="I34" s="542">
        <v>36.6</v>
      </c>
      <c r="J34" s="542">
        <v>33.799999999999997</v>
      </c>
      <c r="K34" s="543" t="s">
        <v>350</v>
      </c>
      <c r="L34" s="364">
        <v>-2.9999999999999964</v>
      </c>
    </row>
    <row r="35" spans="1:12" s="369" customFormat="1" ht="11.25" x14ac:dyDescent="0.2">
      <c r="A35" s="370"/>
      <c r="B35" s="371" t="s">
        <v>117</v>
      </c>
      <c r="C35" s="372"/>
      <c r="D35" s="372"/>
      <c r="E35" s="373"/>
      <c r="F35" s="545">
        <v>39.1</v>
      </c>
      <c r="G35" s="545">
        <v>48.5</v>
      </c>
      <c r="H35" s="545">
        <v>41.8</v>
      </c>
      <c r="I35" s="545">
        <v>40.6</v>
      </c>
      <c r="J35" s="546">
        <v>45.3</v>
      </c>
      <c r="K35" s="547" t="s">
        <v>350</v>
      </c>
      <c r="L35" s="374">
        <v>-6.1999999999999957</v>
      </c>
    </row>
    <row r="36" spans="1:12" s="369" customFormat="1" ht="15.95" customHeight="1" x14ac:dyDescent="0.2">
      <c r="A36" s="375" t="s">
        <v>351</v>
      </c>
      <c r="B36" s="376"/>
      <c r="C36" s="377"/>
      <c r="D36" s="376"/>
      <c r="E36" s="378"/>
      <c r="F36" s="548">
        <v>11219</v>
      </c>
      <c r="G36" s="548">
        <v>9592</v>
      </c>
      <c r="H36" s="548">
        <v>12458</v>
      </c>
      <c r="I36" s="548">
        <v>9382</v>
      </c>
      <c r="J36" s="548">
        <v>13218</v>
      </c>
      <c r="K36" s="549">
        <v>-1999</v>
      </c>
      <c r="L36" s="380">
        <v>-15.123316689362991</v>
      </c>
    </row>
    <row r="37" spans="1:12" s="369" customFormat="1" ht="15.95" customHeight="1" x14ac:dyDescent="0.2">
      <c r="A37" s="381"/>
      <c r="B37" s="382" t="s">
        <v>113</v>
      </c>
      <c r="C37" s="382" t="s">
        <v>352</v>
      </c>
      <c r="D37" s="382"/>
      <c r="E37" s="383"/>
      <c r="F37" s="548">
        <v>3720</v>
      </c>
      <c r="G37" s="548">
        <v>3674</v>
      </c>
      <c r="H37" s="548">
        <v>5006</v>
      </c>
      <c r="I37" s="548">
        <v>3550</v>
      </c>
      <c r="J37" s="548">
        <v>4966</v>
      </c>
      <c r="K37" s="549">
        <v>-1246</v>
      </c>
      <c r="L37" s="380">
        <v>-25.090616190092629</v>
      </c>
    </row>
    <row r="38" spans="1:12" s="369" customFormat="1" ht="15.95" customHeight="1" x14ac:dyDescent="0.2">
      <c r="A38" s="381"/>
      <c r="B38" s="384" t="s">
        <v>105</v>
      </c>
      <c r="C38" s="384" t="s">
        <v>106</v>
      </c>
      <c r="D38" s="385"/>
      <c r="E38" s="383"/>
      <c r="F38" s="548">
        <v>6295</v>
      </c>
      <c r="G38" s="548">
        <v>5002</v>
      </c>
      <c r="H38" s="548">
        <v>6784</v>
      </c>
      <c r="I38" s="548">
        <v>5272</v>
      </c>
      <c r="J38" s="550">
        <v>7662</v>
      </c>
      <c r="K38" s="549">
        <v>-1367</v>
      </c>
      <c r="L38" s="380">
        <v>-17.841294701122422</v>
      </c>
    </row>
    <row r="39" spans="1:12" s="369" customFormat="1" ht="15.95" customHeight="1" x14ac:dyDescent="0.2">
      <c r="A39" s="381"/>
      <c r="B39" s="385"/>
      <c r="C39" s="382" t="s">
        <v>353</v>
      </c>
      <c r="D39" s="385"/>
      <c r="E39" s="383"/>
      <c r="F39" s="548">
        <v>1991</v>
      </c>
      <c r="G39" s="548">
        <v>1863</v>
      </c>
      <c r="H39" s="548">
        <v>2612</v>
      </c>
      <c r="I39" s="548">
        <v>1844</v>
      </c>
      <c r="J39" s="548">
        <v>2756</v>
      </c>
      <c r="K39" s="549">
        <v>-765</v>
      </c>
      <c r="L39" s="380">
        <v>-27.757619738751814</v>
      </c>
    </row>
    <row r="40" spans="1:12" s="369" customFormat="1" ht="15.95" customHeight="1" x14ac:dyDescent="0.2">
      <c r="A40" s="381"/>
      <c r="B40" s="384"/>
      <c r="C40" s="384" t="s">
        <v>107</v>
      </c>
      <c r="D40" s="385"/>
      <c r="E40" s="383"/>
      <c r="F40" s="548">
        <v>4924</v>
      </c>
      <c r="G40" s="548">
        <v>4590</v>
      </c>
      <c r="H40" s="548">
        <v>5674</v>
      </c>
      <c r="I40" s="548">
        <v>4110</v>
      </c>
      <c r="J40" s="548">
        <v>5556</v>
      </c>
      <c r="K40" s="549">
        <v>-632</v>
      </c>
      <c r="L40" s="380">
        <v>-11.375089992800575</v>
      </c>
    </row>
    <row r="41" spans="1:12" s="369" customFormat="1" ht="24" customHeight="1" x14ac:dyDescent="0.2">
      <c r="A41" s="381"/>
      <c r="B41" s="385"/>
      <c r="C41" s="382" t="s">
        <v>353</v>
      </c>
      <c r="D41" s="385"/>
      <c r="E41" s="383"/>
      <c r="F41" s="548">
        <v>1729</v>
      </c>
      <c r="G41" s="548">
        <v>1811</v>
      </c>
      <c r="H41" s="548">
        <v>2394</v>
      </c>
      <c r="I41" s="548">
        <v>1706</v>
      </c>
      <c r="J41" s="550">
        <v>2210</v>
      </c>
      <c r="K41" s="549">
        <v>-481</v>
      </c>
      <c r="L41" s="380">
        <v>-21.764705882352942</v>
      </c>
    </row>
    <row r="42" spans="1:12" s="110" customFormat="1" ht="15" customHeight="1" x14ac:dyDescent="0.2">
      <c r="A42" s="381"/>
      <c r="B42" s="384" t="s">
        <v>113</v>
      </c>
      <c r="C42" s="384" t="s">
        <v>354</v>
      </c>
      <c r="D42" s="385"/>
      <c r="E42" s="383"/>
      <c r="F42" s="548">
        <v>2687</v>
      </c>
      <c r="G42" s="548">
        <v>2301</v>
      </c>
      <c r="H42" s="548">
        <v>4197</v>
      </c>
      <c r="I42" s="548">
        <v>2025</v>
      </c>
      <c r="J42" s="548">
        <v>2861</v>
      </c>
      <c r="K42" s="549">
        <v>-174</v>
      </c>
      <c r="L42" s="380">
        <v>-6.081789584061517</v>
      </c>
    </row>
    <row r="43" spans="1:12" s="110" customFormat="1" ht="15" customHeight="1" x14ac:dyDescent="0.2">
      <c r="A43" s="381"/>
      <c r="B43" s="385"/>
      <c r="C43" s="382" t="s">
        <v>353</v>
      </c>
      <c r="D43" s="385"/>
      <c r="E43" s="383"/>
      <c r="F43" s="548">
        <v>1249</v>
      </c>
      <c r="G43" s="548">
        <v>1246</v>
      </c>
      <c r="H43" s="548">
        <v>2262</v>
      </c>
      <c r="I43" s="548">
        <v>1100</v>
      </c>
      <c r="J43" s="548">
        <v>1451</v>
      </c>
      <c r="K43" s="549">
        <v>-202</v>
      </c>
      <c r="L43" s="380">
        <v>-13.92143349414197</v>
      </c>
    </row>
    <row r="44" spans="1:12" s="110" customFormat="1" ht="15" customHeight="1" x14ac:dyDescent="0.2">
      <c r="A44" s="381"/>
      <c r="B44" s="384"/>
      <c r="C44" s="366" t="s">
        <v>109</v>
      </c>
      <c r="D44" s="385"/>
      <c r="E44" s="383"/>
      <c r="F44" s="548">
        <v>7440</v>
      </c>
      <c r="G44" s="548">
        <v>6362</v>
      </c>
      <c r="H44" s="548">
        <v>7232</v>
      </c>
      <c r="I44" s="548">
        <v>6467</v>
      </c>
      <c r="J44" s="550">
        <v>8965</v>
      </c>
      <c r="K44" s="549">
        <v>-1525</v>
      </c>
      <c r="L44" s="380">
        <v>-17.010596765197992</v>
      </c>
    </row>
    <row r="45" spans="1:12" s="110" customFormat="1" ht="15" customHeight="1" x14ac:dyDescent="0.2">
      <c r="A45" s="381"/>
      <c r="B45" s="385"/>
      <c r="C45" s="382" t="s">
        <v>353</v>
      </c>
      <c r="D45" s="385"/>
      <c r="E45" s="383"/>
      <c r="F45" s="548">
        <v>2188</v>
      </c>
      <c r="G45" s="548">
        <v>2154</v>
      </c>
      <c r="H45" s="548">
        <v>2448</v>
      </c>
      <c r="I45" s="548">
        <v>2208</v>
      </c>
      <c r="J45" s="548">
        <v>3077</v>
      </c>
      <c r="K45" s="549">
        <v>-889</v>
      </c>
      <c r="L45" s="380">
        <v>-28.891777705557359</v>
      </c>
    </row>
    <row r="46" spans="1:12" s="110" customFormat="1" ht="15" customHeight="1" x14ac:dyDescent="0.2">
      <c r="A46" s="381"/>
      <c r="B46" s="384"/>
      <c r="C46" s="366" t="s">
        <v>110</v>
      </c>
      <c r="D46" s="385"/>
      <c r="E46" s="383"/>
      <c r="F46" s="548">
        <v>959</v>
      </c>
      <c r="G46" s="548">
        <v>837</v>
      </c>
      <c r="H46" s="548">
        <v>907</v>
      </c>
      <c r="I46" s="548">
        <v>791</v>
      </c>
      <c r="J46" s="548">
        <v>1271</v>
      </c>
      <c r="K46" s="549">
        <v>-312</v>
      </c>
      <c r="L46" s="380">
        <v>-24.547600314712824</v>
      </c>
    </row>
    <row r="47" spans="1:12" s="110" customFormat="1" ht="15" customHeight="1" x14ac:dyDescent="0.2">
      <c r="A47" s="381"/>
      <c r="B47" s="385"/>
      <c r="C47" s="382" t="s">
        <v>353</v>
      </c>
      <c r="D47" s="385"/>
      <c r="E47" s="383"/>
      <c r="F47" s="548">
        <v>237</v>
      </c>
      <c r="G47" s="548">
        <v>244</v>
      </c>
      <c r="H47" s="548">
        <v>235</v>
      </c>
      <c r="I47" s="548">
        <v>208</v>
      </c>
      <c r="J47" s="550">
        <v>403</v>
      </c>
      <c r="K47" s="549">
        <v>-166</v>
      </c>
      <c r="L47" s="380">
        <v>-41.191066997518611</v>
      </c>
    </row>
    <row r="48" spans="1:12" s="110" customFormat="1" ht="15" customHeight="1" x14ac:dyDescent="0.2">
      <c r="A48" s="381"/>
      <c r="B48" s="385"/>
      <c r="C48" s="366" t="s">
        <v>111</v>
      </c>
      <c r="D48" s="386"/>
      <c r="E48" s="387"/>
      <c r="F48" s="548">
        <v>133</v>
      </c>
      <c r="G48" s="548">
        <v>92</v>
      </c>
      <c r="H48" s="548">
        <v>122</v>
      </c>
      <c r="I48" s="548">
        <v>99</v>
      </c>
      <c r="J48" s="548">
        <v>121</v>
      </c>
      <c r="K48" s="549">
        <v>12</v>
      </c>
      <c r="L48" s="380">
        <v>9.9173553719008272</v>
      </c>
    </row>
    <row r="49" spans="1:12" s="110" customFormat="1" ht="15" customHeight="1" x14ac:dyDescent="0.2">
      <c r="A49" s="381"/>
      <c r="B49" s="385"/>
      <c r="C49" s="382" t="s">
        <v>353</v>
      </c>
      <c r="D49" s="385"/>
      <c r="E49" s="383"/>
      <c r="F49" s="548">
        <v>46</v>
      </c>
      <c r="G49" s="548">
        <v>30</v>
      </c>
      <c r="H49" s="548">
        <v>61</v>
      </c>
      <c r="I49" s="548">
        <v>34</v>
      </c>
      <c r="J49" s="548">
        <v>35</v>
      </c>
      <c r="K49" s="549">
        <v>11</v>
      </c>
      <c r="L49" s="380">
        <v>31.428571428571427</v>
      </c>
    </row>
    <row r="50" spans="1:12" s="110" customFormat="1" ht="15" customHeight="1" x14ac:dyDescent="0.2">
      <c r="A50" s="381"/>
      <c r="B50" s="384" t="s">
        <v>113</v>
      </c>
      <c r="C50" s="382" t="s">
        <v>181</v>
      </c>
      <c r="D50" s="385"/>
      <c r="E50" s="383"/>
      <c r="F50" s="548">
        <v>7609</v>
      </c>
      <c r="G50" s="548">
        <v>6021</v>
      </c>
      <c r="H50" s="548">
        <v>8862</v>
      </c>
      <c r="I50" s="548">
        <v>6390</v>
      </c>
      <c r="J50" s="550">
        <v>9612</v>
      </c>
      <c r="K50" s="549">
        <v>-2003</v>
      </c>
      <c r="L50" s="380">
        <v>-20.838535164377863</v>
      </c>
    </row>
    <row r="51" spans="1:12" s="110" customFormat="1" ht="15" customHeight="1" x14ac:dyDescent="0.2">
      <c r="A51" s="381"/>
      <c r="B51" s="385"/>
      <c r="C51" s="382" t="s">
        <v>353</v>
      </c>
      <c r="D51" s="385"/>
      <c r="E51" s="383"/>
      <c r="F51" s="548">
        <v>2274</v>
      </c>
      <c r="G51" s="548">
        <v>2044</v>
      </c>
      <c r="H51" s="548">
        <v>3438</v>
      </c>
      <c r="I51" s="548">
        <v>2214</v>
      </c>
      <c r="J51" s="548">
        <v>3511</v>
      </c>
      <c r="K51" s="549">
        <v>-1237</v>
      </c>
      <c r="L51" s="380">
        <v>-35.23212759897465</v>
      </c>
    </row>
    <row r="52" spans="1:12" s="110" customFormat="1" ht="15" customHeight="1" x14ac:dyDescent="0.2">
      <c r="A52" s="381"/>
      <c r="B52" s="384"/>
      <c r="C52" s="382" t="s">
        <v>182</v>
      </c>
      <c r="D52" s="385"/>
      <c r="E52" s="383"/>
      <c r="F52" s="548">
        <v>3610</v>
      </c>
      <c r="G52" s="548">
        <v>3571</v>
      </c>
      <c r="H52" s="548">
        <v>3596</v>
      </c>
      <c r="I52" s="548">
        <v>2992</v>
      </c>
      <c r="J52" s="548">
        <v>3606</v>
      </c>
      <c r="K52" s="549">
        <v>4</v>
      </c>
      <c r="L52" s="380">
        <v>0.11092623405435385</v>
      </c>
    </row>
    <row r="53" spans="1:12" s="269" customFormat="1" ht="11.25" customHeight="1" x14ac:dyDescent="0.2">
      <c r="A53" s="381"/>
      <c r="B53" s="385"/>
      <c r="C53" s="382" t="s">
        <v>353</v>
      </c>
      <c r="D53" s="385"/>
      <c r="E53" s="383"/>
      <c r="F53" s="548">
        <v>1446</v>
      </c>
      <c r="G53" s="548">
        <v>1630</v>
      </c>
      <c r="H53" s="548">
        <v>1568</v>
      </c>
      <c r="I53" s="548">
        <v>1336</v>
      </c>
      <c r="J53" s="550">
        <v>1455</v>
      </c>
      <c r="K53" s="549">
        <v>-9</v>
      </c>
      <c r="L53" s="380">
        <v>-0.61855670103092786</v>
      </c>
    </row>
    <row r="54" spans="1:12" s="151" customFormat="1" ht="12.75" customHeight="1" x14ac:dyDescent="0.2">
      <c r="A54" s="381"/>
      <c r="B54" s="384" t="s">
        <v>113</v>
      </c>
      <c r="C54" s="384" t="s">
        <v>116</v>
      </c>
      <c r="D54" s="385"/>
      <c r="E54" s="383"/>
      <c r="F54" s="548">
        <v>8014</v>
      </c>
      <c r="G54" s="548">
        <v>6862</v>
      </c>
      <c r="H54" s="548">
        <v>9132</v>
      </c>
      <c r="I54" s="548">
        <v>6459</v>
      </c>
      <c r="J54" s="548">
        <v>8880</v>
      </c>
      <c r="K54" s="549">
        <v>-866</v>
      </c>
      <c r="L54" s="380">
        <v>-9.7522522522522515</v>
      </c>
    </row>
    <row r="55" spans="1:12" ht="11.25" x14ac:dyDescent="0.2">
      <c r="A55" s="381"/>
      <c r="B55" s="385"/>
      <c r="C55" s="382" t="s">
        <v>353</v>
      </c>
      <c r="D55" s="385"/>
      <c r="E55" s="383"/>
      <c r="F55" s="548">
        <v>2468</v>
      </c>
      <c r="G55" s="548">
        <v>2353</v>
      </c>
      <c r="H55" s="548">
        <v>3615</v>
      </c>
      <c r="I55" s="548">
        <v>2367</v>
      </c>
      <c r="J55" s="548">
        <v>3003</v>
      </c>
      <c r="K55" s="549">
        <v>-535</v>
      </c>
      <c r="L55" s="380">
        <v>-17.815517815517815</v>
      </c>
    </row>
    <row r="56" spans="1:12" ht="14.25" customHeight="1" x14ac:dyDescent="0.2">
      <c r="A56" s="381"/>
      <c r="B56" s="385"/>
      <c r="C56" s="384" t="s">
        <v>117</v>
      </c>
      <c r="D56" s="385"/>
      <c r="E56" s="383"/>
      <c r="F56" s="548">
        <v>3198</v>
      </c>
      <c r="G56" s="548">
        <v>2724</v>
      </c>
      <c r="H56" s="548">
        <v>3319</v>
      </c>
      <c r="I56" s="548">
        <v>2917</v>
      </c>
      <c r="J56" s="548">
        <v>4332</v>
      </c>
      <c r="K56" s="549">
        <v>-1134</v>
      </c>
      <c r="L56" s="380">
        <v>-26.177285318559555</v>
      </c>
    </row>
    <row r="57" spans="1:12" ht="18.75" customHeight="1" x14ac:dyDescent="0.2">
      <c r="A57" s="388"/>
      <c r="B57" s="389"/>
      <c r="C57" s="390" t="s">
        <v>353</v>
      </c>
      <c r="D57" s="389"/>
      <c r="E57" s="391"/>
      <c r="F57" s="551">
        <v>1249</v>
      </c>
      <c r="G57" s="552">
        <v>1320</v>
      </c>
      <c r="H57" s="552">
        <v>1388</v>
      </c>
      <c r="I57" s="552">
        <v>1183</v>
      </c>
      <c r="J57" s="552">
        <v>1962</v>
      </c>
      <c r="K57" s="553">
        <f t="shared" ref="K57" si="0">IF(OR(F57=".",J57=".")=TRUE,".",IF(OR(F57="*",J57="*")=TRUE,"*",IF(AND(F57="-",J57="-")=TRUE,"-",IF(AND(ISNUMBER(J57),ISNUMBER(F57))=TRUE,IF(F57-J57=0,0,F57-J57),IF(ISNUMBER(F57)=TRUE,F57,-J57)))))</f>
        <v>-713</v>
      </c>
      <c r="L57" s="392">
        <f t="shared" ref="L57" si="1">IF(K57 =".",".",IF(K57 ="*","*",IF(K57="-","-",IF(K57=0,0,IF(OR(J57="-",J57=".",F57="-",F57=".")=TRUE,"X",IF(J57=0,"0,0",IF(ABS(K57*100/J57)&gt;250,".X",(K57*100/J57))))))))</f>
        <v>-36.340468909276247</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11646</v>
      </c>
      <c r="E11" s="114">
        <v>10698</v>
      </c>
      <c r="F11" s="114">
        <v>17191</v>
      </c>
      <c r="G11" s="114">
        <v>9776</v>
      </c>
      <c r="H11" s="140">
        <v>13668</v>
      </c>
      <c r="I11" s="115">
        <v>-2022</v>
      </c>
      <c r="J11" s="116">
        <v>-14.793678665496049</v>
      </c>
    </row>
    <row r="12" spans="1:15" s="110" customFormat="1" ht="24.95" customHeight="1" x14ac:dyDescent="0.2">
      <c r="A12" s="193" t="s">
        <v>132</v>
      </c>
      <c r="B12" s="194" t="s">
        <v>133</v>
      </c>
      <c r="C12" s="113">
        <v>1.1935428473295553</v>
      </c>
      <c r="D12" s="115">
        <v>139</v>
      </c>
      <c r="E12" s="114">
        <v>96</v>
      </c>
      <c r="F12" s="114">
        <v>153</v>
      </c>
      <c r="G12" s="114">
        <v>104</v>
      </c>
      <c r="H12" s="140">
        <v>163</v>
      </c>
      <c r="I12" s="115">
        <v>-24</v>
      </c>
      <c r="J12" s="116">
        <v>-14.723926380368098</v>
      </c>
    </row>
    <row r="13" spans="1:15" s="110" customFormat="1" ht="24.95" customHeight="1" x14ac:dyDescent="0.2">
      <c r="A13" s="193" t="s">
        <v>134</v>
      </c>
      <c r="B13" s="199" t="s">
        <v>214</v>
      </c>
      <c r="C13" s="113">
        <v>0.91877039326807486</v>
      </c>
      <c r="D13" s="115">
        <v>107</v>
      </c>
      <c r="E13" s="114">
        <v>92</v>
      </c>
      <c r="F13" s="114">
        <v>133</v>
      </c>
      <c r="G13" s="114">
        <v>96</v>
      </c>
      <c r="H13" s="140">
        <v>120</v>
      </c>
      <c r="I13" s="115">
        <v>-13</v>
      </c>
      <c r="J13" s="116">
        <v>-10.833333333333334</v>
      </c>
    </row>
    <row r="14" spans="1:15" s="287" customFormat="1" ht="24.95" customHeight="1" x14ac:dyDescent="0.2">
      <c r="A14" s="193" t="s">
        <v>215</v>
      </c>
      <c r="B14" s="199" t="s">
        <v>137</v>
      </c>
      <c r="C14" s="113">
        <v>22.857633522239396</v>
      </c>
      <c r="D14" s="115">
        <v>2662</v>
      </c>
      <c r="E14" s="114">
        <v>2165</v>
      </c>
      <c r="F14" s="114">
        <v>4438</v>
      </c>
      <c r="G14" s="114">
        <v>2321</v>
      </c>
      <c r="H14" s="140">
        <v>4527</v>
      </c>
      <c r="I14" s="115">
        <v>-1865</v>
      </c>
      <c r="J14" s="116">
        <v>-41.197260879169427</v>
      </c>
      <c r="K14" s="110"/>
      <c r="L14" s="110"/>
      <c r="M14" s="110"/>
      <c r="N14" s="110"/>
      <c r="O14" s="110"/>
    </row>
    <row r="15" spans="1:15" s="110" customFormat="1" ht="24.95" customHeight="1" x14ac:dyDescent="0.2">
      <c r="A15" s="193" t="s">
        <v>216</v>
      </c>
      <c r="B15" s="199" t="s">
        <v>217</v>
      </c>
      <c r="C15" s="113">
        <v>3.6149750987463505</v>
      </c>
      <c r="D15" s="115">
        <v>421</v>
      </c>
      <c r="E15" s="114">
        <v>382</v>
      </c>
      <c r="F15" s="114">
        <v>638</v>
      </c>
      <c r="G15" s="114">
        <v>339</v>
      </c>
      <c r="H15" s="140">
        <v>408</v>
      </c>
      <c r="I15" s="115">
        <v>13</v>
      </c>
      <c r="J15" s="116">
        <v>3.1862745098039214</v>
      </c>
    </row>
    <row r="16" spans="1:15" s="287" customFormat="1" ht="24.95" customHeight="1" x14ac:dyDescent="0.2">
      <c r="A16" s="193" t="s">
        <v>218</v>
      </c>
      <c r="B16" s="199" t="s">
        <v>141</v>
      </c>
      <c r="C16" s="113">
        <v>16.658080027477247</v>
      </c>
      <c r="D16" s="115">
        <v>1940</v>
      </c>
      <c r="E16" s="114">
        <v>1552</v>
      </c>
      <c r="F16" s="114">
        <v>3212</v>
      </c>
      <c r="G16" s="114">
        <v>1733</v>
      </c>
      <c r="H16" s="140">
        <v>3810</v>
      </c>
      <c r="I16" s="115">
        <v>-1870</v>
      </c>
      <c r="J16" s="116">
        <v>-49.081364829396328</v>
      </c>
      <c r="K16" s="110"/>
      <c r="L16" s="110"/>
      <c r="M16" s="110"/>
      <c r="N16" s="110"/>
      <c r="O16" s="110"/>
    </row>
    <row r="17" spans="1:15" s="110" customFormat="1" ht="24.95" customHeight="1" x14ac:dyDescent="0.2">
      <c r="A17" s="193" t="s">
        <v>142</v>
      </c>
      <c r="B17" s="199" t="s">
        <v>220</v>
      </c>
      <c r="C17" s="113">
        <v>2.5845783960157993</v>
      </c>
      <c r="D17" s="115">
        <v>301</v>
      </c>
      <c r="E17" s="114">
        <v>231</v>
      </c>
      <c r="F17" s="114">
        <v>588</v>
      </c>
      <c r="G17" s="114">
        <v>249</v>
      </c>
      <c r="H17" s="140">
        <v>309</v>
      </c>
      <c r="I17" s="115">
        <v>-8</v>
      </c>
      <c r="J17" s="116">
        <v>-2.5889967637540452</v>
      </c>
    </row>
    <row r="18" spans="1:15" s="287" customFormat="1" ht="24.95" customHeight="1" x14ac:dyDescent="0.2">
      <c r="A18" s="201" t="s">
        <v>144</v>
      </c>
      <c r="B18" s="202" t="s">
        <v>145</v>
      </c>
      <c r="C18" s="113">
        <v>6.5601923407178431</v>
      </c>
      <c r="D18" s="115">
        <v>764</v>
      </c>
      <c r="E18" s="114">
        <v>502</v>
      </c>
      <c r="F18" s="114">
        <v>961</v>
      </c>
      <c r="G18" s="114">
        <v>645</v>
      </c>
      <c r="H18" s="140">
        <v>804</v>
      </c>
      <c r="I18" s="115">
        <v>-40</v>
      </c>
      <c r="J18" s="116">
        <v>-4.9751243781094523</v>
      </c>
      <c r="K18" s="110"/>
      <c r="L18" s="110"/>
      <c r="M18" s="110"/>
      <c r="N18" s="110"/>
      <c r="O18" s="110"/>
    </row>
    <row r="19" spans="1:15" s="110" customFormat="1" ht="24.95" customHeight="1" x14ac:dyDescent="0.2">
      <c r="A19" s="193" t="s">
        <v>146</v>
      </c>
      <c r="B19" s="199" t="s">
        <v>147</v>
      </c>
      <c r="C19" s="113">
        <v>14.090674909840288</v>
      </c>
      <c r="D19" s="115">
        <v>1641</v>
      </c>
      <c r="E19" s="114">
        <v>1500</v>
      </c>
      <c r="F19" s="114">
        <v>2397</v>
      </c>
      <c r="G19" s="114">
        <v>1250</v>
      </c>
      <c r="H19" s="140">
        <v>1588</v>
      </c>
      <c r="I19" s="115">
        <v>53</v>
      </c>
      <c r="J19" s="116">
        <v>3.3375314861460956</v>
      </c>
    </row>
    <row r="20" spans="1:15" s="287" customFormat="1" ht="24.95" customHeight="1" x14ac:dyDescent="0.2">
      <c r="A20" s="193" t="s">
        <v>148</v>
      </c>
      <c r="B20" s="199" t="s">
        <v>149</v>
      </c>
      <c r="C20" s="113">
        <v>4.7226515541816934</v>
      </c>
      <c r="D20" s="115">
        <v>550</v>
      </c>
      <c r="E20" s="114">
        <v>509</v>
      </c>
      <c r="F20" s="114">
        <v>755</v>
      </c>
      <c r="G20" s="114">
        <v>528</v>
      </c>
      <c r="H20" s="140">
        <v>615</v>
      </c>
      <c r="I20" s="115">
        <v>-65</v>
      </c>
      <c r="J20" s="116">
        <v>-10.56910569105691</v>
      </c>
      <c r="K20" s="110"/>
      <c r="L20" s="110"/>
      <c r="M20" s="110"/>
      <c r="N20" s="110"/>
      <c r="O20" s="110"/>
    </row>
    <row r="21" spans="1:15" s="110" customFormat="1" ht="24.95" customHeight="1" x14ac:dyDescent="0.2">
      <c r="A21" s="201" t="s">
        <v>150</v>
      </c>
      <c r="B21" s="202" t="s">
        <v>151</v>
      </c>
      <c r="C21" s="113">
        <v>5.134810235273914</v>
      </c>
      <c r="D21" s="115">
        <v>598</v>
      </c>
      <c r="E21" s="114">
        <v>509</v>
      </c>
      <c r="F21" s="114">
        <v>628</v>
      </c>
      <c r="G21" s="114">
        <v>509</v>
      </c>
      <c r="H21" s="140">
        <v>552</v>
      </c>
      <c r="I21" s="115">
        <v>46</v>
      </c>
      <c r="J21" s="116">
        <v>8.3333333333333339</v>
      </c>
    </row>
    <row r="22" spans="1:15" s="110" customFormat="1" ht="24.95" customHeight="1" x14ac:dyDescent="0.2">
      <c r="A22" s="201" t="s">
        <v>152</v>
      </c>
      <c r="B22" s="199" t="s">
        <v>153</v>
      </c>
      <c r="C22" s="113">
        <v>1.3652756311179803</v>
      </c>
      <c r="D22" s="115">
        <v>159</v>
      </c>
      <c r="E22" s="114">
        <v>567</v>
      </c>
      <c r="F22" s="114">
        <v>229</v>
      </c>
      <c r="G22" s="114">
        <v>107</v>
      </c>
      <c r="H22" s="140">
        <v>180</v>
      </c>
      <c r="I22" s="115">
        <v>-21</v>
      </c>
      <c r="J22" s="116">
        <v>-11.666666666666666</v>
      </c>
    </row>
    <row r="23" spans="1:15" s="110" customFormat="1" ht="24.95" customHeight="1" x14ac:dyDescent="0.2">
      <c r="A23" s="193" t="s">
        <v>154</v>
      </c>
      <c r="B23" s="199" t="s">
        <v>155</v>
      </c>
      <c r="C23" s="113">
        <v>0.79855744461617728</v>
      </c>
      <c r="D23" s="115">
        <v>93</v>
      </c>
      <c r="E23" s="114">
        <v>68</v>
      </c>
      <c r="F23" s="114">
        <v>170</v>
      </c>
      <c r="G23" s="114">
        <v>60</v>
      </c>
      <c r="H23" s="140">
        <v>93</v>
      </c>
      <c r="I23" s="115">
        <v>0</v>
      </c>
      <c r="J23" s="116">
        <v>0</v>
      </c>
    </row>
    <row r="24" spans="1:15" s="110" customFormat="1" ht="24.95" customHeight="1" x14ac:dyDescent="0.2">
      <c r="A24" s="193" t="s">
        <v>156</v>
      </c>
      <c r="B24" s="199" t="s">
        <v>221</v>
      </c>
      <c r="C24" s="113">
        <v>4.9544908122960676</v>
      </c>
      <c r="D24" s="115">
        <v>577</v>
      </c>
      <c r="E24" s="114">
        <v>479</v>
      </c>
      <c r="F24" s="114">
        <v>809</v>
      </c>
      <c r="G24" s="114">
        <v>636</v>
      </c>
      <c r="H24" s="140">
        <v>622</v>
      </c>
      <c r="I24" s="115">
        <v>-45</v>
      </c>
      <c r="J24" s="116">
        <v>-7.234726688102894</v>
      </c>
    </row>
    <row r="25" spans="1:15" s="110" customFormat="1" ht="24.95" customHeight="1" x14ac:dyDescent="0.2">
      <c r="A25" s="193" t="s">
        <v>222</v>
      </c>
      <c r="B25" s="204" t="s">
        <v>159</v>
      </c>
      <c r="C25" s="113">
        <v>7.324403228576335</v>
      </c>
      <c r="D25" s="115">
        <v>853</v>
      </c>
      <c r="E25" s="114">
        <v>719</v>
      </c>
      <c r="F25" s="114">
        <v>830</v>
      </c>
      <c r="G25" s="114">
        <v>645</v>
      </c>
      <c r="H25" s="140">
        <v>901</v>
      </c>
      <c r="I25" s="115">
        <v>-48</v>
      </c>
      <c r="J25" s="116">
        <v>-5.3274139844617094</v>
      </c>
    </row>
    <row r="26" spans="1:15" s="110" customFormat="1" ht="24.95" customHeight="1" x14ac:dyDescent="0.2">
      <c r="A26" s="201">
        <v>782.78300000000002</v>
      </c>
      <c r="B26" s="203" t="s">
        <v>160</v>
      </c>
      <c r="C26" s="113">
        <v>8.990211231324059</v>
      </c>
      <c r="D26" s="115">
        <v>1047</v>
      </c>
      <c r="E26" s="114">
        <v>763</v>
      </c>
      <c r="F26" s="114">
        <v>1220</v>
      </c>
      <c r="G26" s="114">
        <v>1019</v>
      </c>
      <c r="H26" s="140">
        <v>1208</v>
      </c>
      <c r="I26" s="115">
        <v>-161</v>
      </c>
      <c r="J26" s="116">
        <v>-13.327814569536423</v>
      </c>
    </row>
    <row r="27" spans="1:15" s="110" customFormat="1" ht="24.95" customHeight="1" x14ac:dyDescent="0.2">
      <c r="A27" s="193" t="s">
        <v>161</v>
      </c>
      <c r="B27" s="199" t="s">
        <v>162</v>
      </c>
      <c r="C27" s="113">
        <v>2.4042589730379529</v>
      </c>
      <c r="D27" s="115">
        <v>280</v>
      </c>
      <c r="E27" s="114">
        <v>296</v>
      </c>
      <c r="F27" s="114">
        <v>583</v>
      </c>
      <c r="G27" s="114">
        <v>230</v>
      </c>
      <c r="H27" s="140">
        <v>266</v>
      </c>
      <c r="I27" s="115">
        <v>14</v>
      </c>
      <c r="J27" s="116">
        <v>5.2631578947368425</v>
      </c>
    </row>
    <row r="28" spans="1:15" s="110" customFormat="1" ht="24.95" customHeight="1" x14ac:dyDescent="0.2">
      <c r="A28" s="193" t="s">
        <v>163</v>
      </c>
      <c r="B28" s="199" t="s">
        <v>164</v>
      </c>
      <c r="C28" s="113">
        <v>2.6532715095311694</v>
      </c>
      <c r="D28" s="115">
        <v>309</v>
      </c>
      <c r="E28" s="114">
        <v>315</v>
      </c>
      <c r="F28" s="114">
        <v>767</v>
      </c>
      <c r="G28" s="114">
        <v>247</v>
      </c>
      <c r="H28" s="140">
        <v>282</v>
      </c>
      <c r="I28" s="115">
        <v>27</v>
      </c>
      <c r="J28" s="116">
        <v>9.5744680851063837</v>
      </c>
    </row>
    <row r="29" spans="1:15" s="110" customFormat="1" ht="24.95" customHeight="1" x14ac:dyDescent="0.2">
      <c r="A29" s="193">
        <v>86</v>
      </c>
      <c r="B29" s="199" t="s">
        <v>165</v>
      </c>
      <c r="C29" s="113">
        <v>6.8864846299158513</v>
      </c>
      <c r="D29" s="115">
        <v>802</v>
      </c>
      <c r="E29" s="114">
        <v>1008</v>
      </c>
      <c r="F29" s="114">
        <v>1625</v>
      </c>
      <c r="G29" s="114">
        <v>486</v>
      </c>
      <c r="H29" s="140">
        <v>757</v>
      </c>
      <c r="I29" s="115">
        <v>45</v>
      </c>
      <c r="J29" s="116">
        <v>5.9445178335535003</v>
      </c>
    </row>
    <row r="30" spans="1:15" s="110" customFormat="1" ht="24.95" customHeight="1" x14ac:dyDescent="0.2">
      <c r="A30" s="193">
        <v>87.88</v>
      </c>
      <c r="B30" s="204" t="s">
        <v>166</v>
      </c>
      <c r="C30" s="113">
        <v>5.8303280096170358</v>
      </c>
      <c r="D30" s="115">
        <v>679</v>
      </c>
      <c r="E30" s="114">
        <v>764</v>
      </c>
      <c r="F30" s="114">
        <v>1079</v>
      </c>
      <c r="G30" s="114">
        <v>596</v>
      </c>
      <c r="H30" s="140">
        <v>613</v>
      </c>
      <c r="I30" s="115">
        <v>66</v>
      </c>
      <c r="J30" s="116">
        <v>10.766721044045678</v>
      </c>
    </row>
    <row r="31" spans="1:15" s="110" customFormat="1" ht="24.95" customHeight="1" x14ac:dyDescent="0.2">
      <c r="A31" s="193" t="s">
        <v>167</v>
      </c>
      <c r="B31" s="199" t="s">
        <v>168</v>
      </c>
      <c r="C31" s="113">
        <v>3.3144427271166066</v>
      </c>
      <c r="D31" s="115">
        <v>386</v>
      </c>
      <c r="E31" s="114">
        <v>346</v>
      </c>
      <c r="F31" s="114">
        <v>414</v>
      </c>
      <c r="G31" s="114">
        <v>297</v>
      </c>
      <c r="H31" s="140">
        <v>377</v>
      </c>
      <c r="I31" s="115">
        <v>9</v>
      </c>
      <c r="J31" s="116">
        <v>2.3872679045092839</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1.1935428473295553</v>
      </c>
      <c r="D34" s="115">
        <v>139</v>
      </c>
      <c r="E34" s="114">
        <v>96</v>
      </c>
      <c r="F34" s="114">
        <v>153</v>
      </c>
      <c r="G34" s="114">
        <v>104</v>
      </c>
      <c r="H34" s="140">
        <v>163</v>
      </c>
      <c r="I34" s="115">
        <v>-24</v>
      </c>
      <c r="J34" s="116">
        <v>-14.723926380368098</v>
      </c>
    </row>
    <row r="35" spans="1:10" s="110" customFormat="1" ht="24.95" customHeight="1" x14ac:dyDescent="0.2">
      <c r="A35" s="292" t="s">
        <v>171</v>
      </c>
      <c r="B35" s="293" t="s">
        <v>172</v>
      </c>
      <c r="C35" s="113">
        <v>30.336596256225313</v>
      </c>
      <c r="D35" s="115">
        <v>3533</v>
      </c>
      <c r="E35" s="114">
        <v>2759</v>
      </c>
      <c r="F35" s="114">
        <v>5532</v>
      </c>
      <c r="G35" s="114">
        <v>3062</v>
      </c>
      <c r="H35" s="140">
        <v>5451</v>
      </c>
      <c r="I35" s="115">
        <v>-1918</v>
      </c>
      <c r="J35" s="116">
        <v>-35.186204366171346</v>
      </c>
    </row>
    <row r="36" spans="1:10" s="110" customFormat="1" ht="24.95" customHeight="1" x14ac:dyDescent="0.2">
      <c r="A36" s="294" t="s">
        <v>173</v>
      </c>
      <c r="B36" s="295" t="s">
        <v>174</v>
      </c>
      <c r="C36" s="125">
        <v>68.469860896445127</v>
      </c>
      <c r="D36" s="143">
        <v>7974</v>
      </c>
      <c r="E36" s="144">
        <v>7843</v>
      </c>
      <c r="F36" s="144">
        <v>11506</v>
      </c>
      <c r="G36" s="144">
        <v>6610</v>
      </c>
      <c r="H36" s="145">
        <v>8054</v>
      </c>
      <c r="I36" s="143">
        <v>-80</v>
      </c>
      <c r="J36" s="146">
        <v>-0.99329525701514776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11646</v>
      </c>
      <c r="F11" s="264">
        <v>10698</v>
      </c>
      <c r="G11" s="264">
        <v>17191</v>
      </c>
      <c r="H11" s="264">
        <v>9776</v>
      </c>
      <c r="I11" s="265">
        <v>13668</v>
      </c>
      <c r="J11" s="263">
        <v>-2022</v>
      </c>
      <c r="K11" s="266">
        <v>-14.793678665496049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29.924437575133094</v>
      </c>
      <c r="E13" s="115">
        <v>3485</v>
      </c>
      <c r="F13" s="114">
        <v>3360</v>
      </c>
      <c r="G13" s="114">
        <v>5002</v>
      </c>
      <c r="H13" s="114">
        <v>3328</v>
      </c>
      <c r="I13" s="140">
        <v>5046</v>
      </c>
      <c r="J13" s="115">
        <v>-1561</v>
      </c>
      <c r="K13" s="116">
        <v>-30.935394371779626</v>
      </c>
    </row>
    <row r="14" spans="1:15" ht="15.95" customHeight="1" x14ac:dyDescent="0.2">
      <c r="A14" s="306" t="s">
        <v>230</v>
      </c>
      <c r="B14" s="307"/>
      <c r="C14" s="308"/>
      <c r="D14" s="113">
        <v>50.369225485145115</v>
      </c>
      <c r="E14" s="115">
        <v>5866</v>
      </c>
      <c r="F14" s="114">
        <v>5110</v>
      </c>
      <c r="G14" s="114">
        <v>9716</v>
      </c>
      <c r="H14" s="114">
        <v>4706</v>
      </c>
      <c r="I14" s="140">
        <v>6307</v>
      </c>
      <c r="J14" s="115">
        <v>-441</v>
      </c>
      <c r="K14" s="116">
        <v>-6.9922308546059933</v>
      </c>
    </row>
    <row r="15" spans="1:15" ht="15.95" customHeight="1" x14ac:dyDescent="0.2">
      <c r="A15" s="306" t="s">
        <v>231</v>
      </c>
      <c r="B15" s="307"/>
      <c r="C15" s="308"/>
      <c r="D15" s="113">
        <v>9.1877039326807495</v>
      </c>
      <c r="E15" s="115">
        <v>1070</v>
      </c>
      <c r="F15" s="114">
        <v>1133</v>
      </c>
      <c r="G15" s="114">
        <v>1315</v>
      </c>
      <c r="H15" s="114">
        <v>799</v>
      </c>
      <c r="I15" s="140">
        <v>1188</v>
      </c>
      <c r="J15" s="115">
        <v>-118</v>
      </c>
      <c r="K15" s="116">
        <v>-9.9326599326599325</v>
      </c>
    </row>
    <row r="16" spans="1:15" ht="15.95" customHeight="1" x14ac:dyDescent="0.2">
      <c r="A16" s="306" t="s">
        <v>232</v>
      </c>
      <c r="B16" s="307"/>
      <c r="C16" s="308"/>
      <c r="D16" s="113">
        <v>10.312553666494933</v>
      </c>
      <c r="E16" s="115">
        <v>1201</v>
      </c>
      <c r="F16" s="114">
        <v>1074</v>
      </c>
      <c r="G16" s="114">
        <v>1106</v>
      </c>
      <c r="H16" s="114">
        <v>927</v>
      </c>
      <c r="I16" s="140">
        <v>1108</v>
      </c>
      <c r="J16" s="115">
        <v>93</v>
      </c>
      <c r="K16" s="116">
        <v>8.3935018050541519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0.66975785677485833</v>
      </c>
      <c r="E18" s="115">
        <v>78</v>
      </c>
      <c r="F18" s="114">
        <v>81</v>
      </c>
      <c r="G18" s="114">
        <v>151</v>
      </c>
      <c r="H18" s="114">
        <v>69</v>
      </c>
      <c r="I18" s="140">
        <v>81</v>
      </c>
      <c r="J18" s="115">
        <v>-3</v>
      </c>
      <c r="K18" s="116">
        <v>-3.7037037037037037</v>
      </c>
    </row>
    <row r="19" spans="1:11" ht="14.1" customHeight="1" x14ac:dyDescent="0.2">
      <c r="A19" s="306" t="s">
        <v>235</v>
      </c>
      <c r="B19" s="307" t="s">
        <v>236</v>
      </c>
      <c r="C19" s="308"/>
      <c r="D19" s="113">
        <v>0.47226515541816932</v>
      </c>
      <c r="E19" s="115">
        <v>55</v>
      </c>
      <c r="F19" s="114">
        <v>60</v>
      </c>
      <c r="G19" s="114">
        <v>109</v>
      </c>
      <c r="H19" s="114">
        <v>53</v>
      </c>
      <c r="I19" s="140">
        <v>65</v>
      </c>
      <c r="J19" s="115">
        <v>-10</v>
      </c>
      <c r="K19" s="116">
        <v>-15.384615384615385</v>
      </c>
    </row>
    <row r="20" spans="1:11" ht="14.1" customHeight="1" x14ac:dyDescent="0.2">
      <c r="A20" s="306">
        <v>12</v>
      </c>
      <c r="B20" s="307" t="s">
        <v>237</v>
      </c>
      <c r="C20" s="308"/>
      <c r="D20" s="113">
        <v>1.3309290743602953</v>
      </c>
      <c r="E20" s="115">
        <v>155</v>
      </c>
      <c r="F20" s="114">
        <v>51</v>
      </c>
      <c r="G20" s="114">
        <v>126</v>
      </c>
      <c r="H20" s="114">
        <v>132</v>
      </c>
      <c r="I20" s="140">
        <v>174</v>
      </c>
      <c r="J20" s="115">
        <v>-19</v>
      </c>
      <c r="K20" s="116">
        <v>-10.919540229885058</v>
      </c>
    </row>
    <row r="21" spans="1:11" ht="14.1" customHeight="1" x14ac:dyDescent="0.2">
      <c r="A21" s="306">
        <v>21</v>
      </c>
      <c r="B21" s="307" t="s">
        <v>238</v>
      </c>
      <c r="C21" s="308"/>
      <c r="D21" s="113">
        <v>0.39498540271337801</v>
      </c>
      <c r="E21" s="115">
        <v>46</v>
      </c>
      <c r="F21" s="114">
        <v>25</v>
      </c>
      <c r="G21" s="114">
        <v>57</v>
      </c>
      <c r="H21" s="114">
        <v>35</v>
      </c>
      <c r="I21" s="140">
        <v>65</v>
      </c>
      <c r="J21" s="115">
        <v>-19</v>
      </c>
      <c r="K21" s="116">
        <v>-29.23076923076923</v>
      </c>
    </row>
    <row r="22" spans="1:11" ht="14.1" customHeight="1" x14ac:dyDescent="0.2">
      <c r="A22" s="306">
        <v>22</v>
      </c>
      <c r="B22" s="307" t="s">
        <v>239</v>
      </c>
      <c r="C22" s="308"/>
      <c r="D22" s="113">
        <v>1.3395157135497167</v>
      </c>
      <c r="E22" s="115">
        <v>156</v>
      </c>
      <c r="F22" s="114">
        <v>146</v>
      </c>
      <c r="G22" s="114">
        <v>378</v>
      </c>
      <c r="H22" s="114">
        <v>186</v>
      </c>
      <c r="I22" s="140">
        <v>222</v>
      </c>
      <c r="J22" s="115">
        <v>-66</v>
      </c>
      <c r="K22" s="116">
        <v>-29.72972972972973</v>
      </c>
    </row>
    <row r="23" spans="1:11" ht="14.1" customHeight="1" x14ac:dyDescent="0.2">
      <c r="A23" s="306">
        <v>23</v>
      </c>
      <c r="B23" s="307" t="s">
        <v>240</v>
      </c>
      <c r="C23" s="308"/>
      <c r="D23" s="113">
        <v>0.48085179460759059</v>
      </c>
      <c r="E23" s="115">
        <v>56</v>
      </c>
      <c r="F23" s="114">
        <v>52</v>
      </c>
      <c r="G23" s="114">
        <v>146</v>
      </c>
      <c r="H23" s="114">
        <v>74</v>
      </c>
      <c r="I23" s="140">
        <v>83</v>
      </c>
      <c r="J23" s="115">
        <v>-27</v>
      </c>
      <c r="K23" s="116">
        <v>-32.53012048192771</v>
      </c>
    </row>
    <row r="24" spans="1:11" ht="14.1" customHeight="1" x14ac:dyDescent="0.2">
      <c r="A24" s="306">
        <v>24</v>
      </c>
      <c r="B24" s="307" t="s">
        <v>241</v>
      </c>
      <c r="C24" s="308"/>
      <c r="D24" s="113">
        <v>7.513309290743603</v>
      </c>
      <c r="E24" s="115">
        <v>875</v>
      </c>
      <c r="F24" s="114">
        <v>577</v>
      </c>
      <c r="G24" s="114">
        <v>1217</v>
      </c>
      <c r="H24" s="114">
        <v>826</v>
      </c>
      <c r="I24" s="140">
        <v>2141</v>
      </c>
      <c r="J24" s="115">
        <v>-1266</v>
      </c>
      <c r="K24" s="116">
        <v>-59.131247080803362</v>
      </c>
    </row>
    <row r="25" spans="1:11" ht="14.1" customHeight="1" x14ac:dyDescent="0.2">
      <c r="A25" s="306">
        <v>25</v>
      </c>
      <c r="B25" s="307" t="s">
        <v>242</v>
      </c>
      <c r="C25" s="308"/>
      <c r="D25" s="113">
        <v>6.3025931650352049</v>
      </c>
      <c r="E25" s="115">
        <v>734</v>
      </c>
      <c r="F25" s="114">
        <v>578</v>
      </c>
      <c r="G25" s="114">
        <v>1337</v>
      </c>
      <c r="H25" s="114">
        <v>692</v>
      </c>
      <c r="I25" s="140">
        <v>948</v>
      </c>
      <c r="J25" s="115">
        <v>-214</v>
      </c>
      <c r="K25" s="116">
        <v>-22.573839662447256</v>
      </c>
    </row>
    <row r="26" spans="1:11" ht="14.1" customHeight="1" x14ac:dyDescent="0.2">
      <c r="A26" s="306">
        <v>26</v>
      </c>
      <c r="B26" s="307" t="s">
        <v>243</v>
      </c>
      <c r="C26" s="308"/>
      <c r="D26" s="113">
        <v>3.8811609136184098</v>
      </c>
      <c r="E26" s="115">
        <v>452</v>
      </c>
      <c r="F26" s="114">
        <v>339</v>
      </c>
      <c r="G26" s="114">
        <v>685</v>
      </c>
      <c r="H26" s="114">
        <v>238</v>
      </c>
      <c r="I26" s="140">
        <v>413</v>
      </c>
      <c r="J26" s="115">
        <v>39</v>
      </c>
      <c r="K26" s="116">
        <v>9.4430992736077481</v>
      </c>
    </row>
    <row r="27" spans="1:11" ht="14.1" customHeight="1" x14ac:dyDescent="0.2">
      <c r="A27" s="306">
        <v>27</v>
      </c>
      <c r="B27" s="307" t="s">
        <v>244</v>
      </c>
      <c r="C27" s="308"/>
      <c r="D27" s="113">
        <v>3.3144427271166066</v>
      </c>
      <c r="E27" s="115">
        <v>386</v>
      </c>
      <c r="F27" s="114">
        <v>349</v>
      </c>
      <c r="G27" s="114">
        <v>497</v>
      </c>
      <c r="H27" s="114">
        <v>323</v>
      </c>
      <c r="I27" s="140">
        <v>525</v>
      </c>
      <c r="J27" s="115">
        <v>-139</v>
      </c>
      <c r="K27" s="116">
        <v>-26.476190476190474</v>
      </c>
    </row>
    <row r="28" spans="1:11" ht="14.1" customHeight="1" x14ac:dyDescent="0.2">
      <c r="A28" s="306">
        <v>28</v>
      </c>
      <c r="B28" s="307" t="s">
        <v>245</v>
      </c>
      <c r="C28" s="308"/>
      <c r="D28" s="113">
        <v>0.57530482569122443</v>
      </c>
      <c r="E28" s="115">
        <v>67</v>
      </c>
      <c r="F28" s="114">
        <v>39</v>
      </c>
      <c r="G28" s="114">
        <v>83</v>
      </c>
      <c r="H28" s="114">
        <v>67</v>
      </c>
      <c r="I28" s="140">
        <v>93</v>
      </c>
      <c r="J28" s="115">
        <v>-26</v>
      </c>
      <c r="K28" s="116">
        <v>-27.956989247311828</v>
      </c>
    </row>
    <row r="29" spans="1:11" ht="14.1" customHeight="1" x14ac:dyDescent="0.2">
      <c r="A29" s="306">
        <v>29</v>
      </c>
      <c r="B29" s="307" t="s">
        <v>246</v>
      </c>
      <c r="C29" s="308"/>
      <c r="D29" s="113">
        <v>3.1942297784647091</v>
      </c>
      <c r="E29" s="115">
        <v>372</v>
      </c>
      <c r="F29" s="114">
        <v>265</v>
      </c>
      <c r="G29" s="114">
        <v>395</v>
      </c>
      <c r="H29" s="114">
        <v>283</v>
      </c>
      <c r="I29" s="140">
        <v>295</v>
      </c>
      <c r="J29" s="115">
        <v>77</v>
      </c>
      <c r="K29" s="116">
        <v>26.101694915254239</v>
      </c>
    </row>
    <row r="30" spans="1:11" ht="14.1" customHeight="1" x14ac:dyDescent="0.2">
      <c r="A30" s="306" t="s">
        <v>247</v>
      </c>
      <c r="B30" s="307" t="s">
        <v>248</v>
      </c>
      <c r="C30" s="308"/>
      <c r="D30" s="113">
        <v>0.91877039326807486</v>
      </c>
      <c r="E30" s="115">
        <v>107</v>
      </c>
      <c r="F30" s="114">
        <v>67</v>
      </c>
      <c r="G30" s="114">
        <v>122</v>
      </c>
      <c r="H30" s="114">
        <v>76</v>
      </c>
      <c r="I30" s="140" t="s">
        <v>514</v>
      </c>
      <c r="J30" s="115" t="s">
        <v>514</v>
      </c>
      <c r="K30" s="116" t="s">
        <v>514</v>
      </c>
    </row>
    <row r="31" spans="1:11" ht="14.1" customHeight="1" x14ac:dyDescent="0.2">
      <c r="A31" s="306" t="s">
        <v>249</v>
      </c>
      <c r="B31" s="307" t="s">
        <v>250</v>
      </c>
      <c r="C31" s="308"/>
      <c r="D31" s="113">
        <v>2.2325261892495276</v>
      </c>
      <c r="E31" s="115">
        <v>260</v>
      </c>
      <c r="F31" s="114">
        <v>198</v>
      </c>
      <c r="G31" s="114">
        <v>267</v>
      </c>
      <c r="H31" s="114">
        <v>203</v>
      </c>
      <c r="I31" s="140">
        <v>217</v>
      </c>
      <c r="J31" s="115">
        <v>43</v>
      </c>
      <c r="K31" s="116">
        <v>19.815668202764979</v>
      </c>
    </row>
    <row r="32" spans="1:11" ht="14.1" customHeight="1" x14ac:dyDescent="0.2">
      <c r="A32" s="306">
        <v>31</v>
      </c>
      <c r="B32" s="307" t="s">
        <v>251</v>
      </c>
      <c r="C32" s="308"/>
      <c r="D32" s="113">
        <v>0.48943843379701185</v>
      </c>
      <c r="E32" s="115">
        <v>57</v>
      </c>
      <c r="F32" s="114">
        <v>69</v>
      </c>
      <c r="G32" s="114">
        <v>83</v>
      </c>
      <c r="H32" s="114">
        <v>63</v>
      </c>
      <c r="I32" s="140">
        <v>63</v>
      </c>
      <c r="J32" s="115">
        <v>-6</v>
      </c>
      <c r="K32" s="116">
        <v>-9.5238095238095237</v>
      </c>
    </row>
    <row r="33" spans="1:11" ht="14.1" customHeight="1" x14ac:dyDescent="0.2">
      <c r="A33" s="306">
        <v>32</v>
      </c>
      <c r="B33" s="307" t="s">
        <v>252</v>
      </c>
      <c r="C33" s="308"/>
      <c r="D33" s="113">
        <v>2.6618581487205906</v>
      </c>
      <c r="E33" s="115">
        <v>310</v>
      </c>
      <c r="F33" s="114">
        <v>140</v>
      </c>
      <c r="G33" s="114">
        <v>249</v>
      </c>
      <c r="H33" s="114">
        <v>223</v>
      </c>
      <c r="I33" s="140">
        <v>269</v>
      </c>
      <c r="J33" s="115">
        <v>41</v>
      </c>
      <c r="K33" s="116">
        <v>15.241635687732343</v>
      </c>
    </row>
    <row r="34" spans="1:11" ht="14.1" customHeight="1" x14ac:dyDescent="0.2">
      <c r="A34" s="306">
        <v>33</v>
      </c>
      <c r="B34" s="307" t="s">
        <v>253</v>
      </c>
      <c r="C34" s="308"/>
      <c r="D34" s="113">
        <v>1.7688476730207796</v>
      </c>
      <c r="E34" s="115">
        <v>206</v>
      </c>
      <c r="F34" s="114">
        <v>151</v>
      </c>
      <c r="G34" s="114">
        <v>305</v>
      </c>
      <c r="H34" s="114">
        <v>201</v>
      </c>
      <c r="I34" s="140">
        <v>278</v>
      </c>
      <c r="J34" s="115">
        <v>-72</v>
      </c>
      <c r="K34" s="116">
        <v>-25.899280575539567</v>
      </c>
    </row>
    <row r="35" spans="1:11" ht="14.1" customHeight="1" x14ac:dyDescent="0.2">
      <c r="A35" s="306">
        <v>34</v>
      </c>
      <c r="B35" s="307" t="s">
        <v>254</v>
      </c>
      <c r="C35" s="308"/>
      <c r="D35" s="113">
        <v>1.4940752189592994</v>
      </c>
      <c r="E35" s="115">
        <v>174</v>
      </c>
      <c r="F35" s="114">
        <v>108</v>
      </c>
      <c r="G35" s="114">
        <v>226</v>
      </c>
      <c r="H35" s="114">
        <v>123</v>
      </c>
      <c r="I35" s="140">
        <v>187</v>
      </c>
      <c r="J35" s="115">
        <v>-13</v>
      </c>
      <c r="K35" s="116">
        <v>-6.9518716577540109</v>
      </c>
    </row>
    <row r="36" spans="1:11" ht="14.1" customHeight="1" x14ac:dyDescent="0.2">
      <c r="A36" s="306">
        <v>41</v>
      </c>
      <c r="B36" s="307" t="s">
        <v>255</v>
      </c>
      <c r="C36" s="308"/>
      <c r="D36" s="113">
        <v>0.48943843379701185</v>
      </c>
      <c r="E36" s="115">
        <v>57</v>
      </c>
      <c r="F36" s="114">
        <v>63</v>
      </c>
      <c r="G36" s="114">
        <v>78</v>
      </c>
      <c r="H36" s="114">
        <v>40</v>
      </c>
      <c r="I36" s="140">
        <v>74</v>
      </c>
      <c r="J36" s="115">
        <v>-17</v>
      </c>
      <c r="K36" s="116">
        <v>-22.972972972972972</v>
      </c>
    </row>
    <row r="37" spans="1:11" ht="14.1" customHeight="1" x14ac:dyDescent="0.2">
      <c r="A37" s="306">
        <v>42</v>
      </c>
      <c r="B37" s="307" t="s">
        <v>256</v>
      </c>
      <c r="C37" s="308"/>
      <c r="D37" s="113">
        <v>0.18890606216726774</v>
      </c>
      <c r="E37" s="115">
        <v>22</v>
      </c>
      <c r="F37" s="114">
        <v>9</v>
      </c>
      <c r="G37" s="114">
        <v>10</v>
      </c>
      <c r="H37" s="114">
        <v>16</v>
      </c>
      <c r="I37" s="140">
        <v>11</v>
      </c>
      <c r="J37" s="115">
        <v>11</v>
      </c>
      <c r="K37" s="116">
        <v>100</v>
      </c>
    </row>
    <row r="38" spans="1:11" ht="14.1" customHeight="1" x14ac:dyDescent="0.2">
      <c r="A38" s="306">
        <v>43</v>
      </c>
      <c r="B38" s="307" t="s">
        <v>257</v>
      </c>
      <c r="C38" s="308"/>
      <c r="D38" s="113">
        <v>1.3910355486862442</v>
      </c>
      <c r="E38" s="115">
        <v>162</v>
      </c>
      <c r="F38" s="114">
        <v>130</v>
      </c>
      <c r="G38" s="114">
        <v>337</v>
      </c>
      <c r="H38" s="114">
        <v>106</v>
      </c>
      <c r="I38" s="140">
        <v>165</v>
      </c>
      <c r="J38" s="115">
        <v>-3</v>
      </c>
      <c r="K38" s="116">
        <v>-1.8181818181818181</v>
      </c>
    </row>
    <row r="39" spans="1:11" ht="14.1" customHeight="1" x14ac:dyDescent="0.2">
      <c r="A39" s="306">
        <v>51</v>
      </c>
      <c r="B39" s="307" t="s">
        <v>258</v>
      </c>
      <c r="C39" s="308"/>
      <c r="D39" s="113">
        <v>8.2174137042761455</v>
      </c>
      <c r="E39" s="115">
        <v>957</v>
      </c>
      <c r="F39" s="114">
        <v>1080</v>
      </c>
      <c r="G39" s="114">
        <v>1660</v>
      </c>
      <c r="H39" s="114">
        <v>972</v>
      </c>
      <c r="I39" s="140">
        <v>1288</v>
      </c>
      <c r="J39" s="115">
        <v>-331</v>
      </c>
      <c r="K39" s="116">
        <v>-25.698757763975156</v>
      </c>
    </row>
    <row r="40" spans="1:11" ht="14.1" customHeight="1" x14ac:dyDescent="0.2">
      <c r="A40" s="306" t="s">
        <v>259</v>
      </c>
      <c r="B40" s="307" t="s">
        <v>260</v>
      </c>
      <c r="C40" s="308"/>
      <c r="D40" s="113">
        <v>7.7279752704791349</v>
      </c>
      <c r="E40" s="115">
        <v>900</v>
      </c>
      <c r="F40" s="114">
        <v>1024</v>
      </c>
      <c r="G40" s="114">
        <v>1527</v>
      </c>
      <c r="H40" s="114">
        <v>919</v>
      </c>
      <c r="I40" s="140">
        <v>1198</v>
      </c>
      <c r="J40" s="115">
        <v>-298</v>
      </c>
      <c r="K40" s="116">
        <v>-24.874791318864773</v>
      </c>
    </row>
    <row r="41" spans="1:11" ht="14.1" customHeight="1" x14ac:dyDescent="0.2">
      <c r="A41" s="306"/>
      <c r="B41" s="307" t="s">
        <v>261</v>
      </c>
      <c r="C41" s="308"/>
      <c r="D41" s="113">
        <v>6.3712862785505751</v>
      </c>
      <c r="E41" s="115">
        <v>742</v>
      </c>
      <c r="F41" s="114">
        <v>831</v>
      </c>
      <c r="G41" s="114">
        <v>1285</v>
      </c>
      <c r="H41" s="114">
        <v>758</v>
      </c>
      <c r="I41" s="140">
        <v>1043</v>
      </c>
      <c r="J41" s="115">
        <v>-301</v>
      </c>
      <c r="K41" s="116">
        <v>-28.859060402684563</v>
      </c>
    </row>
    <row r="42" spans="1:11" ht="14.1" customHeight="1" x14ac:dyDescent="0.2">
      <c r="A42" s="306">
        <v>52</v>
      </c>
      <c r="B42" s="307" t="s">
        <v>262</v>
      </c>
      <c r="C42" s="308"/>
      <c r="D42" s="113">
        <v>4.2503863987635242</v>
      </c>
      <c r="E42" s="115">
        <v>495</v>
      </c>
      <c r="F42" s="114">
        <v>407</v>
      </c>
      <c r="G42" s="114">
        <v>589</v>
      </c>
      <c r="H42" s="114">
        <v>465</v>
      </c>
      <c r="I42" s="140">
        <v>496</v>
      </c>
      <c r="J42" s="115">
        <v>-1</v>
      </c>
      <c r="K42" s="116">
        <v>-0.20161290322580644</v>
      </c>
    </row>
    <row r="43" spans="1:11" ht="14.1" customHeight="1" x14ac:dyDescent="0.2">
      <c r="A43" s="306" t="s">
        <v>263</v>
      </c>
      <c r="B43" s="307" t="s">
        <v>264</v>
      </c>
      <c r="C43" s="308"/>
      <c r="D43" s="113">
        <v>3.4346556757685041</v>
      </c>
      <c r="E43" s="115">
        <v>400</v>
      </c>
      <c r="F43" s="114">
        <v>343</v>
      </c>
      <c r="G43" s="114">
        <v>476</v>
      </c>
      <c r="H43" s="114">
        <v>367</v>
      </c>
      <c r="I43" s="140">
        <v>422</v>
      </c>
      <c r="J43" s="115">
        <v>-22</v>
      </c>
      <c r="K43" s="116">
        <v>-5.2132701421800949</v>
      </c>
    </row>
    <row r="44" spans="1:11" ht="14.1" customHeight="1" x14ac:dyDescent="0.2">
      <c r="A44" s="306">
        <v>53</v>
      </c>
      <c r="B44" s="307" t="s">
        <v>265</v>
      </c>
      <c r="C44" s="308"/>
      <c r="D44" s="113">
        <v>0.66117121758543707</v>
      </c>
      <c r="E44" s="115">
        <v>77</v>
      </c>
      <c r="F44" s="114">
        <v>67</v>
      </c>
      <c r="G44" s="114">
        <v>70</v>
      </c>
      <c r="H44" s="114">
        <v>74</v>
      </c>
      <c r="I44" s="140">
        <v>74</v>
      </c>
      <c r="J44" s="115">
        <v>3</v>
      </c>
      <c r="K44" s="116">
        <v>4.0540540540540544</v>
      </c>
    </row>
    <row r="45" spans="1:11" ht="14.1" customHeight="1" x14ac:dyDescent="0.2">
      <c r="A45" s="306" t="s">
        <v>266</v>
      </c>
      <c r="B45" s="307" t="s">
        <v>267</v>
      </c>
      <c r="C45" s="308"/>
      <c r="D45" s="113">
        <v>0.64399793920659454</v>
      </c>
      <c r="E45" s="115">
        <v>75</v>
      </c>
      <c r="F45" s="114">
        <v>60</v>
      </c>
      <c r="G45" s="114">
        <v>70</v>
      </c>
      <c r="H45" s="114">
        <v>71</v>
      </c>
      <c r="I45" s="140">
        <v>73</v>
      </c>
      <c r="J45" s="115">
        <v>2</v>
      </c>
      <c r="K45" s="116">
        <v>2.7397260273972601</v>
      </c>
    </row>
    <row r="46" spans="1:11" ht="14.1" customHeight="1" x14ac:dyDescent="0.2">
      <c r="A46" s="306">
        <v>54</v>
      </c>
      <c r="B46" s="307" t="s">
        <v>268</v>
      </c>
      <c r="C46" s="308"/>
      <c r="D46" s="113">
        <v>3.6750815730722994</v>
      </c>
      <c r="E46" s="115">
        <v>428</v>
      </c>
      <c r="F46" s="114">
        <v>357</v>
      </c>
      <c r="G46" s="114">
        <v>421</v>
      </c>
      <c r="H46" s="114">
        <v>395</v>
      </c>
      <c r="I46" s="140">
        <v>591</v>
      </c>
      <c r="J46" s="115">
        <v>-163</v>
      </c>
      <c r="K46" s="116">
        <v>-27.580372250423011</v>
      </c>
    </row>
    <row r="47" spans="1:11" ht="14.1" customHeight="1" x14ac:dyDescent="0.2">
      <c r="A47" s="306">
        <v>61</v>
      </c>
      <c r="B47" s="307" t="s">
        <v>269</v>
      </c>
      <c r="C47" s="308"/>
      <c r="D47" s="113">
        <v>2.9022840460243859</v>
      </c>
      <c r="E47" s="115">
        <v>338</v>
      </c>
      <c r="F47" s="114">
        <v>317</v>
      </c>
      <c r="G47" s="114">
        <v>428</v>
      </c>
      <c r="H47" s="114">
        <v>234</v>
      </c>
      <c r="I47" s="140">
        <v>302</v>
      </c>
      <c r="J47" s="115">
        <v>36</v>
      </c>
      <c r="K47" s="116">
        <v>11.920529801324504</v>
      </c>
    </row>
    <row r="48" spans="1:11" ht="14.1" customHeight="1" x14ac:dyDescent="0.2">
      <c r="A48" s="306">
        <v>62</v>
      </c>
      <c r="B48" s="307" t="s">
        <v>270</v>
      </c>
      <c r="C48" s="308"/>
      <c r="D48" s="113">
        <v>8.2174137042761455</v>
      </c>
      <c r="E48" s="115">
        <v>957</v>
      </c>
      <c r="F48" s="114">
        <v>977</v>
      </c>
      <c r="G48" s="114">
        <v>1418</v>
      </c>
      <c r="H48" s="114">
        <v>733</v>
      </c>
      <c r="I48" s="140">
        <v>862</v>
      </c>
      <c r="J48" s="115">
        <v>95</v>
      </c>
      <c r="K48" s="116">
        <v>11.020881670533642</v>
      </c>
    </row>
    <row r="49" spans="1:11" ht="14.1" customHeight="1" x14ac:dyDescent="0.2">
      <c r="A49" s="306">
        <v>63</v>
      </c>
      <c r="B49" s="307" t="s">
        <v>271</v>
      </c>
      <c r="C49" s="308"/>
      <c r="D49" s="113">
        <v>3.2028164176541303</v>
      </c>
      <c r="E49" s="115">
        <v>373</v>
      </c>
      <c r="F49" s="114">
        <v>377</v>
      </c>
      <c r="G49" s="114">
        <v>447</v>
      </c>
      <c r="H49" s="114">
        <v>375</v>
      </c>
      <c r="I49" s="140">
        <v>390</v>
      </c>
      <c r="J49" s="115">
        <v>-17</v>
      </c>
      <c r="K49" s="116">
        <v>-4.3589743589743586</v>
      </c>
    </row>
    <row r="50" spans="1:11" ht="14.1" customHeight="1" x14ac:dyDescent="0.2">
      <c r="A50" s="306" t="s">
        <v>272</v>
      </c>
      <c r="B50" s="307" t="s">
        <v>273</v>
      </c>
      <c r="C50" s="308"/>
      <c r="D50" s="113">
        <v>0.40357204190279922</v>
      </c>
      <c r="E50" s="115">
        <v>47</v>
      </c>
      <c r="F50" s="114">
        <v>47</v>
      </c>
      <c r="G50" s="114">
        <v>78</v>
      </c>
      <c r="H50" s="114">
        <v>36</v>
      </c>
      <c r="I50" s="140">
        <v>40</v>
      </c>
      <c r="J50" s="115">
        <v>7</v>
      </c>
      <c r="K50" s="116">
        <v>17.5</v>
      </c>
    </row>
    <row r="51" spans="1:11" ht="14.1" customHeight="1" x14ac:dyDescent="0.2">
      <c r="A51" s="306" t="s">
        <v>274</v>
      </c>
      <c r="B51" s="307" t="s">
        <v>275</v>
      </c>
      <c r="C51" s="308"/>
      <c r="D51" s="113">
        <v>2.6360982311523271</v>
      </c>
      <c r="E51" s="115">
        <v>307</v>
      </c>
      <c r="F51" s="114">
        <v>294</v>
      </c>
      <c r="G51" s="114">
        <v>329</v>
      </c>
      <c r="H51" s="114">
        <v>314</v>
      </c>
      <c r="I51" s="140">
        <v>308</v>
      </c>
      <c r="J51" s="115">
        <v>-1</v>
      </c>
      <c r="K51" s="116">
        <v>-0.32467532467532467</v>
      </c>
    </row>
    <row r="52" spans="1:11" ht="14.1" customHeight="1" x14ac:dyDescent="0.2">
      <c r="A52" s="306">
        <v>71</v>
      </c>
      <c r="B52" s="307" t="s">
        <v>276</v>
      </c>
      <c r="C52" s="308"/>
      <c r="D52" s="113">
        <v>9.3336767989009104</v>
      </c>
      <c r="E52" s="115">
        <v>1087</v>
      </c>
      <c r="F52" s="114">
        <v>1033</v>
      </c>
      <c r="G52" s="114">
        <v>1356</v>
      </c>
      <c r="H52" s="114">
        <v>917</v>
      </c>
      <c r="I52" s="140">
        <v>1140</v>
      </c>
      <c r="J52" s="115">
        <v>-53</v>
      </c>
      <c r="K52" s="116">
        <v>-4.6491228070175437</v>
      </c>
    </row>
    <row r="53" spans="1:11" ht="14.1" customHeight="1" x14ac:dyDescent="0.2">
      <c r="A53" s="306" t="s">
        <v>277</v>
      </c>
      <c r="B53" s="307" t="s">
        <v>278</v>
      </c>
      <c r="C53" s="308"/>
      <c r="D53" s="113">
        <v>3.494762150094453</v>
      </c>
      <c r="E53" s="115">
        <v>407</v>
      </c>
      <c r="F53" s="114">
        <v>478</v>
      </c>
      <c r="G53" s="114">
        <v>633</v>
      </c>
      <c r="H53" s="114">
        <v>411</v>
      </c>
      <c r="I53" s="140">
        <v>490</v>
      </c>
      <c r="J53" s="115">
        <v>-83</v>
      </c>
      <c r="K53" s="116">
        <v>-16.938775510204081</v>
      </c>
    </row>
    <row r="54" spans="1:11" ht="14.1" customHeight="1" x14ac:dyDescent="0.2">
      <c r="A54" s="306" t="s">
        <v>279</v>
      </c>
      <c r="B54" s="307" t="s">
        <v>280</v>
      </c>
      <c r="C54" s="308"/>
      <c r="D54" s="113">
        <v>4.9029709771595398</v>
      </c>
      <c r="E54" s="115">
        <v>571</v>
      </c>
      <c r="F54" s="114">
        <v>438</v>
      </c>
      <c r="G54" s="114">
        <v>621</v>
      </c>
      <c r="H54" s="114">
        <v>419</v>
      </c>
      <c r="I54" s="140">
        <v>535</v>
      </c>
      <c r="J54" s="115">
        <v>36</v>
      </c>
      <c r="K54" s="116">
        <v>6.7289719626168223</v>
      </c>
    </row>
    <row r="55" spans="1:11" ht="14.1" customHeight="1" x14ac:dyDescent="0.2">
      <c r="A55" s="306">
        <v>72</v>
      </c>
      <c r="B55" s="307" t="s">
        <v>281</v>
      </c>
      <c r="C55" s="308"/>
      <c r="D55" s="113">
        <v>1.8547140649149922</v>
      </c>
      <c r="E55" s="115">
        <v>216</v>
      </c>
      <c r="F55" s="114">
        <v>266</v>
      </c>
      <c r="G55" s="114">
        <v>331</v>
      </c>
      <c r="H55" s="114">
        <v>140</v>
      </c>
      <c r="I55" s="140">
        <v>213</v>
      </c>
      <c r="J55" s="115">
        <v>3</v>
      </c>
      <c r="K55" s="116">
        <v>1.408450704225352</v>
      </c>
    </row>
    <row r="56" spans="1:11" ht="14.1" customHeight="1" x14ac:dyDescent="0.2">
      <c r="A56" s="306" t="s">
        <v>282</v>
      </c>
      <c r="B56" s="307" t="s">
        <v>283</v>
      </c>
      <c r="C56" s="308"/>
      <c r="D56" s="113">
        <v>0.54095826893353938</v>
      </c>
      <c r="E56" s="115">
        <v>63</v>
      </c>
      <c r="F56" s="114">
        <v>44</v>
      </c>
      <c r="G56" s="114">
        <v>147</v>
      </c>
      <c r="H56" s="114">
        <v>42</v>
      </c>
      <c r="I56" s="140">
        <v>67</v>
      </c>
      <c r="J56" s="115">
        <v>-4</v>
      </c>
      <c r="K56" s="116">
        <v>-5.9701492537313436</v>
      </c>
    </row>
    <row r="57" spans="1:11" ht="14.1" customHeight="1" x14ac:dyDescent="0.2">
      <c r="A57" s="306" t="s">
        <v>284</v>
      </c>
      <c r="B57" s="307" t="s">
        <v>285</v>
      </c>
      <c r="C57" s="308"/>
      <c r="D57" s="113">
        <v>1.0475699811093937</v>
      </c>
      <c r="E57" s="115">
        <v>122</v>
      </c>
      <c r="F57" s="114">
        <v>197</v>
      </c>
      <c r="G57" s="114">
        <v>116</v>
      </c>
      <c r="H57" s="114">
        <v>70</v>
      </c>
      <c r="I57" s="140">
        <v>106</v>
      </c>
      <c r="J57" s="115">
        <v>16</v>
      </c>
      <c r="K57" s="116">
        <v>15.09433962264151</v>
      </c>
    </row>
    <row r="58" spans="1:11" ht="14.1" customHeight="1" x14ac:dyDescent="0.2">
      <c r="A58" s="306">
        <v>73</v>
      </c>
      <c r="B58" s="307" t="s">
        <v>286</v>
      </c>
      <c r="C58" s="308"/>
      <c r="D58" s="113">
        <v>1.7946075905890435</v>
      </c>
      <c r="E58" s="115">
        <v>209</v>
      </c>
      <c r="F58" s="114">
        <v>225</v>
      </c>
      <c r="G58" s="114">
        <v>463</v>
      </c>
      <c r="H58" s="114">
        <v>125</v>
      </c>
      <c r="I58" s="140">
        <v>172</v>
      </c>
      <c r="J58" s="115">
        <v>37</v>
      </c>
      <c r="K58" s="116">
        <v>21.511627906976745</v>
      </c>
    </row>
    <row r="59" spans="1:11" ht="14.1" customHeight="1" x14ac:dyDescent="0.2">
      <c r="A59" s="306" t="s">
        <v>287</v>
      </c>
      <c r="B59" s="307" t="s">
        <v>288</v>
      </c>
      <c r="C59" s="308"/>
      <c r="D59" s="113">
        <v>1.545595054095827</v>
      </c>
      <c r="E59" s="115">
        <v>180</v>
      </c>
      <c r="F59" s="114">
        <v>181</v>
      </c>
      <c r="G59" s="114">
        <v>394</v>
      </c>
      <c r="H59" s="114">
        <v>92</v>
      </c>
      <c r="I59" s="140">
        <v>130</v>
      </c>
      <c r="J59" s="115">
        <v>50</v>
      </c>
      <c r="K59" s="116">
        <v>38.46153846153846</v>
      </c>
    </row>
    <row r="60" spans="1:11" ht="14.1" customHeight="1" x14ac:dyDescent="0.2">
      <c r="A60" s="306">
        <v>81</v>
      </c>
      <c r="B60" s="307" t="s">
        <v>289</v>
      </c>
      <c r="C60" s="308"/>
      <c r="D60" s="113">
        <v>6.4142194744976813</v>
      </c>
      <c r="E60" s="115">
        <v>747</v>
      </c>
      <c r="F60" s="114">
        <v>1001</v>
      </c>
      <c r="G60" s="114">
        <v>1158</v>
      </c>
      <c r="H60" s="114">
        <v>512</v>
      </c>
      <c r="I60" s="140">
        <v>730</v>
      </c>
      <c r="J60" s="115">
        <v>17</v>
      </c>
      <c r="K60" s="116">
        <v>2.3287671232876712</v>
      </c>
    </row>
    <row r="61" spans="1:11" ht="14.1" customHeight="1" x14ac:dyDescent="0.2">
      <c r="A61" s="306" t="s">
        <v>290</v>
      </c>
      <c r="B61" s="307" t="s">
        <v>291</v>
      </c>
      <c r="C61" s="308"/>
      <c r="D61" s="113">
        <v>2.0006869311351538</v>
      </c>
      <c r="E61" s="115">
        <v>233</v>
      </c>
      <c r="F61" s="114">
        <v>159</v>
      </c>
      <c r="G61" s="114">
        <v>388</v>
      </c>
      <c r="H61" s="114">
        <v>153</v>
      </c>
      <c r="I61" s="140">
        <v>247</v>
      </c>
      <c r="J61" s="115">
        <v>-14</v>
      </c>
      <c r="K61" s="116">
        <v>-5.668016194331984</v>
      </c>
    </row>
    <row r="62" spans="1:11" ht="14.1" customHeight="1" x14ac:dyDescent="0.2">
      <c r="A62" s="306" t="s">
        <v>292</v>
      </c>
      <c r="B62" s="307" t="s">
        <v>293</v>
      </c>
      <c r="C62" s="308"/>
      <c r="D62" s="113">
        <v>2.1294865189764725</v>
      </c>
      <c r="E62" s="115">
        <v>248</v>
      </c>
      <c r="F62" s="114">
        <v>616</v>
      </c>
      <c r="G62" s="114">
        <v>578</v>
      </c>
      <c r="H62" s="114">
        <v>202</v>
      </c>
      <c r="I62" s="140">
        <v>232</v>
      </c>
      <c r="J62" s="115">
        <v>16</v>
      </c>
      <c r="K62" s="116">
        <v>6.8965517241379306</v>
      </c>
    </row>
    <row r="63" spans="1:11" ht="14.1" customHeight="1" x14ac:dyDescent="0.2">
      <c r="A63" s="306"/>
      <c r="B63" s="307" t="s">
        <v>294</v>
      </c>
      <c r="C63" s="308"/>
      <c r="D63" s="113">
        <v>1.4940752189592994</v>
      </c>
      <c r="E63" s="115">
        <v>174</v>
      </c>
      <c r="F63" s="114">
        <v>326</v>
      </c>
      <c r="G63" s="114">
        <v>358</v>
      </c>
      <c r="H63" s="114">
        <v>160</v>
      </c>
      <c r="I63" s="140">
        <v>183</v>
      </c>
      <c r="J63" s="115">
        <v>-9</v>
      </c>
      <c r="K63" s="116">
        <v>-4.918032786885246</v>
      </c>
    </row>
    <row r="64" spans="1:11" ht="14.1" customHeight="1" x14ac:dyDescent="0.2">
      <c r="A64" s="306" t="s">
        <v>295</v>
      </c>
      <c r="B64" s="307" t="s">
        <v>296</v>
      </c>
      <c r="C64" s="308"/>
      <c r="D64" s="113">
        <v>0.84149064056328349</v>
      </c>
      <c r="E64" s="115">
        <v>98</v>
      </c>
      <c r="F64" s="114">
        <v>71</v>
      </c>
      <c r="G64" s="114">
        <v>69</v>
      </c>
      <c r="H64" s="114">
        <v>53</v>
      </c>
      <c r="I64" s="140">
        <v>84</v>
      </c>
      <c r="J64" s="115">
        <v>14</v>
      </c>
      <c r="K64" s="116">
        <v>16.666666666666668</v>
      </c>
    </row>
    <row r="65" spans="1:11" ht="14.1" customHeight="1" x14ac:dyDescent="0.2">
      <c r="A65" s="306" t="s">
        <v>297</v>
      </c>
      <c r="B65" s="307" t="s">
        <v>298</v>
      </c>
      <c r="C65" s="308"/>
      <c r="D65" s="113">
        <v>0.68693113515370086</v>
      </c>
      <c r="E65" s="115">
        <v>80</v>
      </c>
      <c r="F65" s="114">
        <v>89</v>
      </c>
      <c r="G65" s="114">
        <v>39</v>
      </c>
      <c r="H65" s="114">
        <v>39</v>
      </c>
      <c r="I65" s="140">
        <v>62</v>
      </c>
      <c r="J65" s="115">
        <v>18</v>
      </c>
      <c r="K65" s="116">
        <v>29.032258064516128</v>
      </c>
    </row>
    <row r="66" spans="1:11" ht="14.1" customHeight="1" x14ac:dyDescent="0.2">
      <c r="A66" s="306">
        <v>82</v>
      </c>
      <c r="B66" s="307" t="s">
        <v>299</v>
      </c>
      <c r="C66" s="308"/>
      <c r="D66" s="113">
        <v>3.2629228919800788</v>
      </c>
      <c r="E66" s="115">
        <v>380</v>
      </c>
      <c r="F66" s="114">
        <v>483</v>
      </c>
      <c r="G66" s="114">
        <v>614</v>
      </c>
      <c r="H66" s="114">
        <v>362</v>
      </c>
      <c r="I66" s="140">
        <v>417</v>
      </c>
      <c r="J66" s="115">
        <v>-37</v>
      </c>
      <c r="K66" s="116">
        <v>-8.8729016786570742</v>
      </c>
    </row>
    <row r="67" spans="1:11" ht="14.1" customHeight="1" x14ac:dyDescent="0.2">
      <c r="A67" s="306" t="s">
        <v>300</v>
      </c>
      <c r="B67" s="307" t="s">
        <v>301</v>
      </c>
      <c r="C67" s="308"/>
      <c r="D67" s="113">
        <v>2.138073158165894</v>
      </c>
      <c r="E67" s="115">
        <v>249</v>
      </c>
      <c r="F67" s="114">
        <v>372</v>
      </c>
      <c r="G67" s="114">
        <v>427</v>
      </c>
      <c r="H67" s="114">
        <v>273</v>
      </c>
      <c r="I67" s="140">
        <v>273</v>
      </c>
      <c r="J67" s="115">
        <v>-24</v>
      </c>
      <c r="K67" s="116">
        <v>-8.791208791208792</v>
      </c>
    </row>
    <row r="68" spans="1:11" ht="14.1" customHeight="1" x14ac:dyDescent="0.2">
      <c r="A68" s="306" t="s">
        <v>302</v>
      </c>
      <c r="B68" s="307" t="s">
        <v>303</v>
      </c>
      <c r="C68" s="308"/>
      <c r="D68" s="113">
        <v>0.63541130001717328</v>
      </c>
      <c r="E68" s="115">
        <v>74</v>
      </c>
      <c r="F68" s="114">
        <v>65</v>
      </c>
      <c r="G68" s="114">
        <v>114</v>
      </c>
      <c r="H68" s="114">
        <v>57</v>
      </c>
      <c r="I68" s="140">
        <v>97</v>
      </c>
      <c r="J68" s="115">
        <v>-23</v>
      </c>
      <c r="K68" s="116">
        <v>-23.711340206185568</v>
      </c>
    </row>
    <row r="69" spans="1:11" ht="14.1" customHeight="1" x14ac:dyDescent="0.2">
      <c r="A69" s="306">
        <v>83</v>
      </c>
      <c r="B69" s="307" t="s">
        <v>304</v>
      </c>
      <c r="C69" s="308"/>
      <c r="D69" s="113">
        <v>5.0145972866220161</v>
      </c>
      <c r="E69" s="115">
        <v>584</v>
      </c>
      <c r="F69" s="114">
        <v>546</v>
      </c>
      <c r="G69" s="114">
        <v>1338</v>
      </c>
      <c r="H69" s="114">
        <v>459</v>
      </c>
      <c r="I69" s="140">
        <v>545</v>
      </c>
      <c r="J69" s="115">
        <v>39</v>
      </c>
      <c r="K69" s="116">
        <v>7.1559633027522933</v>
      </c>
    </row>
    <row r="70" spans="1:11" ht="14.1" customHeight="1" x14ac:dyDescent="0.2">
      <c r="A70" s="306" t="s">
        <v>305</v>
      </c>
      <c r="B70" s="307" t="s">
        <v>306</v>
      </c>
      <c r="C70" s="308"/>
      <c r="D70" s="113">
        <v>4.01854714064915</v>
      </c>
      <c r="E70" s="115">
        <v>468</v>
      </c>
      <c r="F70" s="114">
        <v>449</v>
      </c>
      <c r="G70" s="114">
        <v>1206</v>
      </c>
      <c r="H70" s="114">
        <v>348</v>
      </c>
      <c r="I70" s="140">
        <v>419</v>
      </c>
      <c r="J70" s="115">
        <v>49</v>
      </c>
      <c r="K70" s="116">
        <v>11.694510739856803</v>
      </c>
    </row>
    <row r="71" spans="1:11" ht="14.1" customHeight="1" x14ac:dyDescent="0.2">
      <c r="A71" s="306"/>
      <c r="B71" s="307" t="s">
        <v>307</v>
      </c>
      <c r="C71" s="308"/>
      <c r="D71" s="113">
        <v>1.8804739824832561</v>
      </c>
      <c r="E71" s="115">
        <v>219</v>
      </c>
      <c r="F71" s="114">
        <v>187</v>
      </c>
      <c r="G71" s="114">
        <v>753</v>
      </c>
      <c r="H71" s="114">
        <v>167</v>
      </c>
      <c r="I71" s="140">
        <v>201</v>
      </c>
      <c r="J71" s="115">
        <v>18</v>
      </c>
      <c r="K71" s="116">
        <v>8.9552238805970141</v>
      </c>
    </row>
    <row r="72" spans="1:11" ht="14.1" customHeight="1" x14ac:dyDescent="0.2">
      <c r="A72" s="306">
        <v>84</v>
      </c>
      <c r="B72" s="307" t="s">
        <v>308</v>
      </c>
      <c r="C72" s="308"/>
      <c r="D72" s="113">
        <v>1.6400480851794608</v>
      </c>
      <c r="E72" s="115">
        <v>191</v>
      </c>
      <c r="F72" s="114">
        <v>159</v>
      </c>
      <c r="G72" s="114">
        <v>264</v>
      </c>
      <c r="H72" s="114">
        <v>166</v>
      </c>
      <c r="I72" s="140">
        <v>164</v>
      </c>
      <c r="J72" s="115">
        <v>27</v>
      </c>
      <c r="K72" s="116">
        <v>16.463414634146343</v>
      </c>
    </row>
    <row r="73" spans="1:11" ht="14.1" customHeight="1" x14ac:dyDescent="0.2">
      <c r="A73" s="306" t="s">
        <v>309</v>
      </c>
      <c r="B73" s="307" t="s">
        <v>310</v>
      </c>
      <c r="C73" s="308"/>
      <c r="D73" s="113">
        <v>0.4550918770393268</v>
      </c>
      <c r="E73" s="115">
        <v>53</v>
      </c>
      <c r="F73" s="114">
        <v>14</v>
      </c>
      <c r="G73" s="114">
        <v>116</v>
      </c>
      <c r="H73" s="114">
        <v>20</v>
      </c>
      <c r="I73" s="140">
        <v>33</v>
      </c>
      <c r="J73" s="115">
        <v>20</v>
      </c>
      <c r="K73" s="116">
        <v>60.606060606060609</v>
      </c>
    </row>
    <row r="74" spans="1:11" ht="14.1" customHeight="1" x14ac:dyDescent="0.2">
      <c r="A74" s="306" t="s">
        <v>311</v>
      </c>
      <c r="B74" s="307" t="s">
        <v>312</v>
      </c>
      <c r="C74" s="308"/>
      <c r="D74" s="113">
        <v>0.18890606216726774</v>
      </c>
      <c r="E74" s="115">
        <v>22</v>
      </c>
      <c r="F74" s="114">
        <v>18</v>
      </c>
      <c r="G74" s="114">
        <v>41</v>
      </c>
      <c r="H74" s="114">
        <v>22</v>
      </c>
      <c r="I74" s="140">
        <v>16</v>
      </c>
      <c r="J74" s="115">
        <v>6</v>
      </c>
      <c r="K74" s="116">
        <v>37.5</v>
      </c>
    </row>
    <row r="75" spans="1:11" ht="14.1" customHeight="1" x14ac:dyDescent="0.2">
      <c r="A75" s="306" t="s">
        <v>313</v>
      </c>
      <c r="B75" s="307" t="s">
        <v>314</v>
      </c>
      <c r="C75" s="308"/>
      <c r="D75" s="113">
        <v>0.53237162974411811</v>
      </c>
      <c r="E75" s="115">
        <v>62</v>
      </c>
      <c r="F75" s="114">
        <v>77</v>
      </c>
      <c r="G75" s="114">
        <v>49</v>
      </c>
      <c r="H75" s="114">
        <v>79</v>
      </c>
      <c r="I75" s="140">
        <v>57</v>
      </c>
      <c r="J75" s="115">
        <v>5</v>
      </c>
      <c r="K75" s="116">
        <v>8.7719298245614041</v>
      </c>
    </row>
    <row r="76" spans="1:11" ht="14.1" customHeight="1" x14ac:dyDescent="0.2">
      <c r="A76" s="306">
        <v>91</v>
      </c>
      <c r="B76" s="307" t="s">
        <v>315</v>
      </c>
      <c r="C76" s="308"/>
      <c r="D76" s="113">
        <v>0.17173278378842521</v>
      </c>
      <c r="E76" s="115">
        <v>20</v>
      </c>
      <c r="F76" s="114">
        <v>23</v>
      </c>
      <c r="G76" s="114">
        <v>23</v>
      </c>
      <c r="H76" s="114">
        <v>23</v>
      </c>
      <c r="I76" s="140">
        <v>16</v>
      </c>
      <c r="J76" s="115">
        <v>4</v>
      </c>
      <c r="K76" s="116">
        <v>25</v>
      </c>
    </row>
    <row r="77" spans="1:11" ht="14.1" customHeight="1" x14ac:dyDescent="0.2">
      <c r="A77" s="306">
        <v>92</v>
      </c>
      <c r="B77" s="307" t="s">
        <v>316</v>
      </c>
      <c r="C77" s="308"/>
      <c r="D77" s="113">
        <v>1.1162630946247638</v>
      </c>
      <c r="E77" s="115">
        <v>130</v>
      </c>
      <c r="F77" s="114">
        <v>122</v>
      </c>
      <c r="G77" s="114">
        <v>108</v>
      </c>
      <c r="H77" s="114">
        <v>67</v>
      </c>
      <c r="I77" s="140">
        <v>108</v>
      </c>
      <c r="J77" s="115">
        <v>22</v>
      </c>
      <c r="K77" s="116">
        <v>20.37037037037037</v>
      </c>
    </row>
    <row r="78" spans="1:11" ht="14.1" customHeight="1" x14ac:dyDescent="0.2">
      <c r="A78" s="306">
        <v>93</v>
      </c>
      <c r="B78" s="307" t="s">
        <v>317</v>
      </c>
      <c r="C78" s="308"/>
      <c r="D78" s="113">
        <v>0.17173278378842521</v>
      </c>
      <c r="E78" s="115">
        <v>20</v>
      </c>
      <c r="F78" s="114">
        <v>10</v>
      </c>
      <c r="G78" s="114">
        <v>20</v>
      </c>
      <c r="H78" s="114">
        <v>17</v>
      </c>
      <c r="I78" s="140">
        <v>16</v>
      </c>
      <c r="J78" s="115">
        <v>4</v>
      </c>
      <c r="K78" s="116">
        <v>25</v>
      </c>
    </row>
    <row r="79" spans="1:11" ht="14.1" customHeight="1" x14ac:dyDescent="0.2">
      <c r="A79" s="306">
        <v>94</v>
      </c>
      <c r="B79" s="307" t="s">
        <v>318</v>
      </c>
      <c r="C79" s="308"/>
      <c r="D79" s="113">
        <v>0.34346556757685043</v>
      </c>
      <c r="E79" s="115">
        <v>40</v>
      </c>
      <c r="F79" s="114">
        <v>46</v>
      </c>
      <c r="G79" s="114">
        <v>57</v>
      </c>
      <c r="H79" s="114">
        <v>24</v>
      </c>
      <c r="I79" s="140">
        <v>33</v>
      </c>
      <c r="J79" s="115">
        <v>7</v>
      </c>
      <c r="K79" s="116">
        <v>21.212121212121211</v>
      </c>
    </row>
    <row r="80" spans="1:11" ht="14.1" customHeight="1" x14ac:dyDescent="0.2">
      <c r="A80" s="306" t="s">
        <v>319</v>
      </c>
      <c r="B80" s="307" t="s">
        <v>320</v>
      </c>
      <c r="C80" s="308"/>
      <c r="D80" s="113">
        <v>6.869311351537008E-2</v>
      </c>
      <c r="E80" s="115">
        <v>8</v>
      </c>
      <c r="F80" s="114">
        <v>9</v>
      </c>
      <c r="G80" s="114">
        <v>14</v>
      </c>
      <c r="H80" s="114">
        <v>3</v>
      </c>
      <c r="I80" s="140">
        <v>5</v>
      </c>
      <c r="J80" s="115">
        <v>3</v>
      </c>
      <c r="K80" s="116">
        <v>60</v>
      </c>
    </row>
    <row r="81" spans="1:11" ht="14.1" customHeight="1" x14ac:dyDescent="0.2">
      <c r="A81" s="310" t="s">
        <v>321</v>
      </c>
      <c r="B81" s="311" t="s">
        <v>334</v>
      </c>
      <c r="C81" s="312"/>
      <c r="D81" s="125">
        <v>0.20607934054611024</v>
      </c>
      <c r="E81" s="143">
        <v>24</v>
      </c>
      <c r="F81" s="144">
        <v>21</v>
      </c>
      <c r="G81" s="144">
        <v>52</v>
      </c>
      <c r="H81" s="144">
        <v>16</v>
      </c>
      <c r="I81" s="145">
        <v>19</v>
      </c>
      <c r="J81" s="143">
        <v>5</v>
      </c>
      <c r="K81" s="146">
        <v>26.315789473684209</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12826</v>
      </c>
      <c r="E11" s="114">
        <v>11514</v>
      </c>
      <c r="F11" s="114">
        <v>15636</v>
      </c>
      <c r="G11" s="114">
        <v>10275</v>
      </c>
      <c r="H11" s="140">
        <v>12377</v>
      </c>
      <c r="I11" s="115">
        <v>449</v>
      </c>
      <c r="J11" s="116">
        <v>3.6276965338935123</v>
      </c>
    </row>
    <row r="12" spans="1:15" s="110" customFormat="1" ht="24.95" customHeight="1" x14ac:dyDescent="0.2">
      <c r="A12" s="193" t="s">
        <v>132</v>
      </c>
      <c r="B12" s="194" t="s">
        <v>133</v>
      </c>
      <c r="C12" s="113">
        <v>0.74847965070949629</v>
      </c>
      <c r="D12" s="115">
        <v>96</v>
      </c>
      <c r="E12" s="114">
        <v>147</v>
      </c>
      <c r="F12" s="114">
        <v>163</v>
      </c>
      <c r="G12" s="114">
        <v>95</v>
      </c>
      <c r="H12" s="140">
        <v>119</v>
      </c>
      <c r="I12" s="115">
        <v>-23</v>
      </c>
      <c r="J12" s="116">
        <v>-19.327731092436974</v>
      </c>
    </row>
    <row r="13" spans="1:15" s="110" customFormat="1" ht="24.95" customHeight="1" x14ac:dyDescent="0.2">
      <c r="A13" s="193" t="s">
        <v>134</v>
      </c>
      <c r="B13" s="199" t="s">
        <v>214</v>
      </c>
      <c r="C13" s="113">
        <v>0.82644628099173556</v>
      </c>
      <c r="D13" s="115">
        <v>106</v>
      </c>
      <c r="E13" s="114">
        <v>71</v>
      </c>
      <c r="F13" s="114">
        <v>99</v>
      </c>
      <c r="G13" s="114">
        <v>73</v>
      </c>
      <c r="H13" s="140">
        <v>93</v>
      </c>
      <c r="I13" s="115">
        <v>13</v>
      </c>
      <c r="J13" s="116">
        <v>13.978494623655914</v>
      </c>
    </row>
    <row r="14" spans="1:15" s="287" customFormat="1" ht="24.95" customHeight="1" x14ac:dyDescent="0.2">
      <c r="A14" s="193" t="s">
        <v>215</v>
      </c>
      <c r="B14" s="199" t="s">
        <v>137</v>
      </c>
      <c r="C14" s="113">
        <v>25.393731482925308</v>
      </c>
      <c r="D14" s="115">
        <v>3257</v>
      </c>
      <c r="E14" s="114">
        <v>2651</v>
      </c>
      <c r="F14" s="114">
        <v>4148</v>
      </c>
      <c r="G14" s="114">
        <v>2756</v>
      </c>
      <c r="H14" s="140">
        <v>3147</v>
      </c>
      <c r="I14" s="115">
        <v>110</v>
      </c>
      <c r="J14" s="116">
        <v>3.4953924372418177</v>
      </c>
      <c r="K14" s="110"/>
      <c r="L14" s="110"/>
      <c r="M14" s="110"/>
      <c r="N14" s="110"/>
      <c r="O14" s="110"/>
    </row>
    <row r="15" spans="1:15" s="110" customFormat="1" ht="24.95" customHeight="1" x14ac:dyDescent="0.2">
      <c r="A15" s="193" t="s">
        <v>216</v>
      </c>
      <c r="B15" s="199" t="s">
        <v>217</v>
      </c>
      <c r="C15" s="113">
        <v>3.4227350693903009</v>
      </c>
      <c r="D15" s="115">
        <v>439</v>
      </c>
      <c r="E15" s="114">
        <v>417</v>
      </c>
      <c r="F15" s="114">
        <v>578</v>
      </c>
      <c r="G15" s="114">
        <v>597</v>
      </c>
      <c r="H15" s="140">
        <v>404</v>
      </c>
      <c r="I15" s="115">
        <v>35</v>
      </c>
      <c r="J15" s="116">
        <v>8.6633663366336631</v>
      </c>
    </row>
    <row r="16" spans="1:15" s="287" customFormat="1" ht="24.95" customHeight="1" x14ac:dyDescent="0.2">
      <c r="A16" s="193" t="s">
        <v>218</v>
      </c>
      <c r="B16" s="199" t="s">
        <v>141</v>
      </c>
      <c r="C16" s="113">
        <v>19.421487603305785</v>
      </c>
      <c r="D16" s="115">
        <v>2491</v>
      </c>
      <c r="E16" s="114">
        <v>1926</v>
      </c>
      <c r="F16" s="114">
        <v>3100</v>
      </c>
      <c r="G16" s="114">
        <v>1906</v>
      </c>
      <c r="H16" s="140">
        <v>2495</v>
      </c>
      <c r="I16" s="115">
        <v>-4</v>
      </c>
      <c r="J16" s="116">
        <v>-0.16032064128256512</v>
      </c>
      <c r="K16" s="110"/>
      <c r="L16" s="110"/>
      <c r="M16" s="110"/>
      <c r="N16" s="110"/>
      <c r="O16" s="110"/>
    </row>
    <row r="17" spans="1:15" s="110" customFormat="1" ht="24.95" customHeight="1" x14ac:dyDescent="0.2">
      <c r="A17" s="193" t="s">
        <v>142</v>
      </c>
      <c r="B17" s="199" t="s">
        <v>220</v>
      </c>
      <c r="C17" s="113">
        <v>2.5495088102292218</v>
      </c>
      <c r="D17" s="115">
        <v>327</v>
      </c>
      <c r="E17" s="114">
        <v>308</v>
      </c>
      <c r="F17" s="114">
        <v>470</v>
      </c>
      <c r="G17" s="114">
        <v>253</v>
      </c>
      <c r="H17" s="140">
        <v>248</v>
      </c>
      <c r="I17" s="115">
        <v>79</v>
      </c>
      <c r="J17" s="116">
        <v>31.85483870967742</v>
      </c>
    </row>
    <row r="18" spans="1:15" s="287" customFormat="1" ht="24.95" customHeight="1" x14ac:dyDescent="0.2">
      <c r="A18" s="201" t="s">
        <v>144</v>
      </c>
      <c r="B18" s="202" t="s">
        <v>145</v>
      </c>
      <c r="C18" s="113">
        <v>5.559020739123655</v>
      </c>
      <c r="D18" s="115">
        <v>713</v>
      </c>
      <c r="E18" s="114">
        <v>609</v>
      </c>
      <c r="F18" s="114">
        <v>769</v>
      </c>
      <c r="G18" s="114">
        <v>500</v>
      </c>
      <c r="H18" s="140">
        <v>780</v>
      </c>
      <c r="I18" s="115">
        <v>-67</v>
      </c>
      <c r="J18" s="116">
        <v>-8.5897435897435894</v>
      </c>
      <c r="K18" s="110"/>
      <c r="L18" s="110"/>
      <c r="M18" s="110"/>
      <c r="N18" s="110"/>
      <c r="O18" s="110"/>
    </row>
    <row r="19" spans="1:15" s="110" customFormat="1" ht="24.95" customHeight="1" x14ac:dyDescent="0.2">
      <c r="A19" s="193" t="s">
        <v>146</v>
      </c>
      <c r="B19" s="199" t="s">
        <v>147</v>
      </c>
      <c r="C19" s="113">
        <v>13.917043505379697</v>
      </c>
      <c r="D19" s="115">
        <v>1785</v>
      </c>
      <c r="E19" s="114">
        <v>1490</v>
      </c>
      <c r="F19" s="114">
        <v>2029</v>
      </c>
      <c r="G19" s="114">
        <v>1342</v>
      </c>
      <c r="H19" s="140">
        <v>1639</v>
      </c>
      <c r="I19" s="115">
        <v>146</v>
      </c>
      <c r="J19" s="116">
        <v>8.9078706528370954</v>
      </c>
    </row>
    <row r="20" spans="1:15" s="287" customFormat="1" ht="24.95" customHeight="1" x14ac:dyDescent="0.2">
      <c r="A20" s="193" t="s">
        <v>148</v>
      </c>
      <c r="B20" s="199" t="s">
        <v>149</v>
      </c>
      <c r="C20" s="113">
        <v>4.522064556369874</v>
      </c>
      <c r="D20" s="115">
        <v>580</v>
      </c>
      <c r="E20" s="114">
        <v>506</v>
      </c>
      <c r="F20" s="114">
        <v>663</v>
      </c>
      <c r="G20" s="114">
        <v>609</v>
      </c>
      <c r="H20" s="140">
        <v>686</v>
      </c>
      <c r="I20" s="115">
        <v>-106</v>
      </c>
      <c r="J20" s="116">
        <v>-15.451895043731778</v>
      </c>
      <c r="K20" s="110"/>
      <c r="L20" s="110"/>
      <c r="M20" s="110"/>
      <c r="N20" s="110"/>
      <c r="O20" s="110"/>
    </row>
    <row r="21" spans="1:15" s="110" customFormat="1" ht="24.95" customHeight="1" x14ac:dyDescent="0.2">
      <c r="A21" s="201" t="s">
        <v>150</v>
      </c>
      <c r="B21" s="202" t="s">
        <v>151</v>
      </c>
      <c r="C21" s="113">
        <v>4.6624044908779041</v>
      </c>
      <c r="D21" s="115">
        <v>598</v>
      </c>
      <c r="E21" s="114">
        <v>544</v>
      </c>
      <c r="F21" s="114">
        <v>633</v>
      </c>
      <c r="G21" s="114">
        <v>462</v>
      </c>
      <c r="H21" s="140">
        <v>535</v>
      </c>
      <c r="I21" s="115">
        <v>63</v>
      </c>
      <c r="J21" s="116">
        <v>11.77570093457944</v>
      </c>
    </row>
    <row r="22" spans="1:15" s="110" customFormat="1" ht="24.95" customHeight="1" x14ac:dyDescent="0.2">
      <c r="A22" s="201" t="s">
        <v>152</v>
      </c>
      <c r="B22" s="199" t="s">
        <v>153</v>
      </c>
      <c r="C22" s="113">
        <v>1.4033993450803057</v>
      </c>
      <c r="D22" s="115">
        <v>180</v>
      </c>
      <c r="E22" s="114">
        <v>314</v>
      </c>
      <c r="F22" s="114">
        <v>208</v>
      </c>
      <c r="G22" s="114">
        <v>261</v>
      </c>
      <c r="H22" s="140">
        <v>143</v>
      </c>
      <c r="I22" s="115">
        <v>37</v>
      </c>
      <c r="J22" s="116">
        <v>25.874125874125873</v>
      </c>
    </row>
    <row r="23" spans="1:15" s="110" customFormat="1" ht="24.95" customHeight="1" x14ac:dyDescent="0.2">
      <c r="A23" s="193" t="s">
        <v>154</v>
      </c>
      <c r="B23" s="199" t="s">
        <v>155</v>
      </c>
      <c r="C23" s="113">
        <v>1.3176360517698424</v>
      </c>
      <c r="D23" s="115">
        <v>169</v>
      </c>
      <c r="E23" s="114">
        <v>88</v>
      </c>
      <c r="F23" s="114">
        <v>138</v>
      </c>
      <c r="G23" s="114">
        <v>122</v>
      </c>
      <c r="H23" s="140">
        <v>169</v>
      </c>
      <c r="I23" s="115">
        <v>0</v>
      </c>
      <c r="J23" s="116">
        <v>0</v>
      </c>
    </row>
    <row r="24" spans="1:15" s="110" customFormat="1" ht="24.95" customHeight="1" x14ac:dyDescent="0.2">
      <c r="A24" s="193" t="s">
        <v>156</v>
      </c>
      <c r="B24" s="199" t="s">
        <v>221</v>
      </c>
      <c r="C24" s="113">
        <v>5.0288476532044282</v>
      </c>
      <c r="D24" s="115">
        <v>645</v>
      </c>
      <c r="E24" s="114">
        <v>735</v>
      </c>
      <c r="F24" s="114">
        <v>727</v>
      </c>
      <c r="G24" s="114">
        <v>531</v>
      </c>
      <c r="H24" s="140">
        <v>683</v>
      </c>
      <c r="I24" s="115">
        <v>-38</v>
      </c>
      <c r="J24" s="116">
        <v>-5.5636896046852122</v>
      </c>
    </row>
    <row r="25" spans="1:15" s="110" customFormat="1" ht="24.95" customHeight="1" x14ac:dyDescent="0.2">
      <c r="A25" s="193" t="s">
        <v>222</v>
      </c>
      <c r="B25" s="204" t="s">
        <v>159</v>
      </c>
      <c r="C25" s="113">
        <v>6.4322469982847341</v>
      </c>
      <c r="D25" s="115">
        <v>825</v>
      </c>
      <c r="E25" s="114">
        <v>863</v>
      </c>
      <c r="F25" s="114">
        <v>647</v>
      </c>
      <c r="G25" s="114">
        <v>524</v>
      </c>
      <c r="H25" s="140">
        <v>736</v>
      </c>
      <c r="I25" s="115">
        <v>89</v>
      </c>
      <c r="J25" s="116">
        <v>12.092391304347826</v>
      </c>
    </row>
    <row r="26" spans="1:15" s="110" customFormat="1" ht="24.95" customHeight="1" x14ac:dyDescent="0.2">
      <c r="A26" s="201">
        <v>782.78300000000002</v>
      </c>
      <c r="B26" s="203" t="s">
        <v>160</v>
      </c>
      <c r="C26" s="113">
        <v>8.4125994074536106</v>
      </c>
      <c r="D26" s="115">
        <v>1079</v>
      </c>
      <c r="E26" s="114">
        <v>1148</v>
      </c>
      <c r="F26" s="114">
        <v>1295</v>
      </c>
      <c r="G26" s="114">
        <v>1033</v>
      </c>
      <c r="H26" s="140">
        <v>1308</v>
      </c>
      <c r="I26" s="115">
        <v>-229</v>
      </c>
      <c r="J26" s="116">
        <v>-17.507645259938837</v>
      </c>
    </row>
    <row r="27" spans="1:15" s="110" customFormat="1" ht="24.95" customHeight="1" x14ac:dyDescent="0.2">
      <c r="A27" s="193" t="s">
        <v>161</v>
      </c>
      <c r="B27" s="199" t="s">
        <v>162</v>
      </c>
      <c r="C27" s="113">
        <v>3.6020583190394513</v>
      </c>
      <c r="D27" s="115">
        <v>462</v>
      </c>
      <c r="E27" s="114">
        <v>275</v>
      </c>
      <c r="F27" s="114">
        <v>436</v>
      </c>
      <c r="G27" s="114">
        <v>232</v>
      </c>
      <c r="H27" s="140">
        <v>288</v>
      </c>
      <c r="I27" s="115">
        <v>174</v>
      </c>
      <c r="J27" s="116">
        <v>60.416666666666664</v>
      </c>
    </row>
    <row r="28" spans="1:15" s="110" customFormat="1" ht="24.95" customHeight="1" x14ac:dyDescent="0.2">
      <c r="A28" s="193" t="s">
        <v>163</v>
      </c>
      <c r="B28" s="199" t="s">
        <v>164</v>
      </c>
      <c r="C28" s="113">
        <v>3.0796818961484487</v>
      </c>
      <c r="D28" s="115">
        <v>395</v>
      </c>
      <c r="E28" s="114">
        <v>237</v>
      </c>
      <c r="F28" s="114">
        <v>722</v>
      </c>
      <c r="G28" s="114">
        <v>231</v>
      </c>
      <c r="H28" s="140">
        <v>301</v>
      </c>
      <c r="I28" s="115">
        <v>94</v>
      </c>
      <c r="J28" s="116">
        <v>31.229235880398672</v>
      </c>
    </row>
    <row r="29" spans="1:15" s="110" customFormat="1" ht="24.95" customHeight="1" x14ac:dyDescent="0.2">
      <c r="A29" s="193">
        <v>86</v>
      </c>
      <c r="B29" s="199" t="s">
        <v>165</v>
      </c>
      <c r="C29" s="113">
        <v>5.8007172929985966</v>
      </c>
      <c r="D29" s="115">
        <v>744</v>
      </c>
      <c r="E29" s="114">
        <v>810</v>
      </c>
      <c r="F29" s="114">
        <v>1561</v>
      </c>
      <c r="G29" s="114">
        <v>648</v>
      </c>
      <c r="H29" s="140">
        <v>862</v>
      </c>
      <c r="I29" s="115">
        <v>-118</v>
      </c>
      <c r="J29" s="116">
        <v>-13.689095127610209</v>
      </c>
    </row>
    <row r="30" spans="1:15" s="110" customFormat="1" ht="24.95" customHeight="1" x14ac:dyDescent="0.2">
      <c r="A30" s="193">
        <v>87.88</v>
      </c>
      <c r="B30" s="204" t="s">
        <v>166</v>
      </c>
      <c r="C30" s="113">
        <v>6.0190238577888664</v>
      </c>
      <c r="D30" s="115">
        <v>772</v>
      </c>
      <c r="E30" s="114">
        <v>693</v>
      </c>
      <c r="F30" s="114">
        <v>990</v>
      </c>
      <c r="G30" s="114">
        <v>593</v>
      </c>
      <c r="H30" s="140">
        <v>537</v>
      </c>
      <c r="I30" s="115">
        <v>235</v>
      </c>
      <c r="J30" s="116">
        <v>43.761638733705773</v>
      </c>
    </row>
    <row r="31" spans="1:15" s="110" customFormat="1" ht="24.95" customHeight="1" x14ac:dyDescent="0.2">
      <c r="A31" s="193" t="s">
        <v>167</v>
      </c>
      <c r="B31" s="199" t="s">
        <v>168</v>
      </c>
      <c r="C31" s="113">
        <v>3.2745984718540466</v>
      </c>
      <c r="D31" s="115">
        <v>420</v>
      </c>
      <c r="E31" s="114">
        <v>333</v>
      </c>
      <c r="F31" s="114">
        <v>408</v>
      </c>
      <c r="G31" s="114">
        <v>263</v>
      </c>
      <c r="H31" s="140">
        <v>351</v>
      </c>
      <c r="I31" s="115">
        <v>69</v>
      </c>
      <c r="J31" s="116">
        <v>19.658119658119659</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0.74847965070949629</v>
      </c>
      <c r="D34" s="115">
        <v>96</v>
      </c>
      <c r="E34" s="114">
        <v>147</v>
      </c>
      <c r="F34" s="114">
        <v>163</v>
      </c>
      <c r="G34" s="114">
        <v>95</v>
      </c>
      <c r="H34" s="140">
        <v>119</v>
      </c>
      <c r="I34" s="115">
        <v>-23</v>
      </c>
      <c r="J34" s="116">
        <v>-19.327731092436974</v>
      </c>
    </row>
    <row r="35" spans="1:10" s="110" customFormat="1" ht="24.95" customHeight="1" x14ac:dyDescent="0.2">
      <c r="A35" s="292" t="s">
        <v>171</v>
      </c>
      <c r="B35" s="293" t="s">
        <v>172</v>
      </c>
      <c r="C35" s="113">
        <v>31.7791985030407</v>
      </c>
      <c r="D35" s="115">
        <v>4076</v>
      </c>
      <c r="E35" s="114">
        <v>3331</v>
      </c>
      <c r="F35" s="114">
        <v>5016</v>
      </c>
      <c r="G35" s="114">
        <v>3329</v>
      </c>
      <c r="H35" s="140">
        <v>4020</v>
      </c>
      <c r="I35" s="115">
        <v>56</v>
      </c>
      <c r="J35" s="116">
        <v>1.3930348258706469</v>
      </c>
    </row>
    <row r="36" spans="1:10" s="110" customFormat="1" ht="24.95" customHeight="1" x14ac:dyDescent="0.2">
      <c r="A36" s="294" t="s">
        <v>173</v>
      </c>
      <c r="B36" s="295" t="s">
        <v>174</v>
      </c>
      <c r="C36" s="125">
        <v>67.472321846249798</v>
      </c>
      <c r="D36" s="143">
        <v>8654</v>
      </c>
      <c r="E36" s="144">
        <v>8036</v>
      </c>
      <c r="F36" s="144">
        <v>10457</v>
      </c>
      <c r="G36" s="144">
        <v>6851</v>
      </c>
      <c r="H36" s="145">
        <v>8238</v>
      </c>
      <c r="I36" s="143">
        <v>416</v>
      </c>
      <c r="J36" s="146">
        <v>5.0497693614955086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12826</v>
      </c>
      <c r="F11" s="264">
        <v>11514</v>
      </c>
      <c r="G11" s="264">
        <v>15636</v>
      </c>
      <c r="H11" s="264">
        <v>10275</v>
      </c>
      <c r="I11" s="265">
        <v>12377</v>
      </c>
      <c r="J11" s="263">
        <v>449</v>
      </c>
      <c r="K11" s="266">
        <v>3.6276965338935123</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27.545610478715108</v>
      </c>
      <c r="E13" s="115">
        <v>3533</v>
      </c>
      <c r="F13" s="114">
        <v>3783</v>
      </c>
      <c r="G13" s="114">
        <v>5103</v>
      </c>
      <c r="H13" s="114">
        <v>3291</v>
      </c>
      <c r="I13" s="140">
        <v>3729</v>
      </c>
      <c r="J13" s="115">
        <v>-196</v>
      </c>
      <c r="K13" s="116">
        <v>-5.2561008313220698</v>
      </c>
    </row>
    <row r="14" spans="1:17" ht="15.95" customHeight="1" x14ac:dyDescent="0.2">
      <c r="A14" s="306" t="s">
        <v>230</v>
      </c>
      <c r="B14" s="307"/>
      <c r="C14" s="308"/>
      <c r="D14" s="113">
        <v>54.615624512708564</v>
      </c>
      <c r="E14" s="115">
        <v>7005</v>
      </c>
      <c r="F14" s="114">
        <v>5615</v>
      </c>
      <c r="G14" s="114">
        <v>8272</v>
      </c>
      <c r="H14" s="114">
        <v>5320</v>
      </c>
      <c r="I14" s="140">
        <v>6670</v>
      </c>
      <c r="J14" s="115">
        <v>335</v>
      </c>
      <c r="K14" s="116">
        <v>5.0224887556221889</v>
      </c>
    </row>
    <row r="15" spans="1:17" ht="15.95" customHeight="1" x14ac:dyDescent="0.2">
      <c r="A15" s="306" t="s">
        <v>231</v>
      </c>
      <c r="B15" s="307"/>
      <c r="C15" s="308"/>
      <c r="D15" s="113">
        <v>8.6932792764696707</v>
      </c>
      <c r="E15" s="115">
        <v>1115</v>
      </c>
      <c r="F15" s="114">
        <v>1164</v>
      </c>
      <c r="G15" s="114">
        <v>1124</v>
      </c>
      <c r="H15" s="114">
        <v>863</v>
      </c>
      <c r="I15" s="140">
        <v>987</v>
      </c>
      <c r="J15" s="115">
        <v>128</v>
      </c>
      <c r="K15" s="116">
        <v>12.968591691995947</v>
      </c>
    </row>
    <row r="16" spans="1:17" ht="15.95" customHeight="1" x14ac:dyDescent="0.2">
      <c r="A16" s="306" t="s">
        <v>232</v>
      </c>
      <c r="B16" s="307"/>
      <c r="C16" s="308"/>
      <c r="D16" s="113">
        <v>8.8959925152034938</v>
      </c>
      <c r="E16" s="115">
        <v>1141</v>
      </c>
      <c r="F16" s="114">
        <v>940</v>
      </c>
      <c r="G16" s="114">
        <v>1098</v>
      </c>
      <c r="H16" s="114">
        <v>778</v>
      </c>
      <c r="I16" s="140">
        <v>969</v>
      </c>
      <c r="J16" s="115">
        <v>172</v>
      </c>
      <c r="K16" s="116">
        <v>17.750257997936018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1.4969593014189926</v>
      </c>
      <c r="E18" s="115">
        <v>192</v>
      </c>
      <c r="F18" s="114">
        <v>97</v>
      </c>
      <c r="G18" s="114">
        <v>142</v>
      </c>
      <c r="H18" s="114">
        <v>62</v>
      </c>
      <c r="I18" s="140">
        <v>66</v>
      </c>
      <c r="J18" s="115">
        <v>126</v>
      </c>
      <c r="K18" s="116">
        <v>190.90909090909091</v>
      </c>
    </row>
    <row r="19" spans="1:11" ht="14.1" customHeight="1" x14ac:dyDescent="0.2">
      <c r="A19" s="306" t="s">
        <v>235</v>
      </c>
      <c r="B19" s="307" t="s">
        <v>236</v>
      </c>
      <c r="C19" s="308"/>
      <c r="D19" s="113">
        <v>0.3118665211289568</v>
      </c>
      <c r="E19" s="115">
        <v>40</v>
      </c>
      <c r="F19" s="114">
        <v>82</v>
      </c>
      <c r="G19" s="114">
        <v>102</v>
      </c>
      <c r="H19" s="114">
        <v>42</v>
      </c>
      <c r="I19" s="140">
        <v>52</v>
      </c>
      <c r="J19" s="115">
        <v>-12</v>
      </c>
      <c r="K19" s="116">
        <v>-23.076923076923077</v>
      </c>
    </row>
    <row r="20" spans="1:11" ht="14.1" customHeight="1" x14ac:dyDescent="0.2">
      <c r="A20" s="306">
        <v>12</v>
      </c>
      <c r="B20" s="307" t="s">
        <v>237</v>
      </c>
      <c r="C20" s="308"/>
      <c r="D20" s="113">
        <v>0.86542959613285508</v>
      </c>
      <c r="E20" s="115">
        <v>111</v>
      </c>
      <c r="F20" s="114">
        <v>129</v>
      </c>
      <c r="G20" s="114">
        <v>130</v>
      </c>
      <c r="H20" s="114">
        <v>99</v>
      </c>
      <c r="I20" s="140">
        <v>121</v>
      </c>
      <c r="J20" s="115">
        <v>-10</v>
      </c>
      <c r="K20" s="116">
        <v>-8.2644628099173545</v>
      </c>
    </row>
    <row r="21" spans="1:11" ht="14.1" customHeight="1" x14ac:dyDescent="0.2">
      <c r="A21" s="306">
        <v>21</v>
      </c>
      <c r="B21" s="307" t="s">
        <v>238</v>
      </c>
      <c r="C21" s="308"/>
      <c r="D21" s="113">
        <v>0.43661312958053955</v>
      </c>
      <c r="E21" s="115">
        <v>56</v>
      </c>
      <c r="F21" s="114">
        <v>38</v>
      </c>
      <c r="G21" s="114">
        <v>60</v>
      </c>
      <c r="H21" s="114">
        <v>37</v>
      </c>
      <c r="I21" s="140">
        <v>51</v>
      </c>
      <c r="J21" s="115">
        <v>5</v>
      </c>
      <c r="K21" s="116">
        <v>9.8039215686274517</v>
      </c>
    </row>
    <row r="22" spans="1:11" ht="14.1" customHeight="1" x14ac:dyDescent="0.2">
      <c r="A22" s="306">
        <v>22</v>
      </c>
      <c r="B22" s="307" t="s">
        <v>239</v>
      </c>
      <c r="C22" s="308"/>
      <c r="D22" s="113">
        <v>1.6762825510681429</v>
      </c>
      <c r="E22" s="115">
        <v>215</v>
      </c>
      <c r="F22" s="114">
        <v>198</v>
      </c>
      <c r="G22" s="114">
        <v>371</v>
      </c>
      <c r="H22" s="114">
        <v>222</v>
      </c>
      <c r="I22" s="140">
        <v>222</v>
      </c>
      <c r="J22" s="115">
        <v>-7</v>
      </c>
      <c r="K22" s="116">
        <v>-3.1531531531531534</v>
      </c>
    </row>
    <row r="23" spans="1:11" ht="14.1" customHeight="1" x14ac:dyDescent="0.2">
      <c r="A23" s="306">
        <v>23</v>
      </c>
      <c r="B23" s="307" t="s">
        <v>240</v>
      </c>
      <c r="C23" s="308"/>
      <c r="D23" s="113">
        <v>0.77966630282239202</v>
      </c>
      <c r="E23" s="115">
        <v>100</v>
      </c>
      <c r="F23" s="114">
        <v>68</v>
      </c>
      <c r="G23" s="114">
        <v>118</v>
      </c>
      <c r="H23" s="114">
        <v>78</v>
      </c>
      <c r="I23" s="140">
        <v>75</v>
      </c>
      <c r="J23" s="115">
        <v>25</v>
      </c>
      <c r="K23" s="116">
        <v>33.333333333333336</v>
      </c>
    </row>
    <row r="24" spans="1:11" ht="14.1" customHeight="1" x14ac:dyDescent="0.2">
      <c r="A24" s="306">
        <v>24</v>
      </c>
      <c r="B24" s="307" t="s">
        <v>241</v>
      </c>
      <c r="C24" s="308"/>
      <c r="D24" s="113">
        <v>9.3014189926711364</v>
      </c>
      <c r="E24" s="115">
        <v>1193</v>
      </c>
      <c r="F24" s="114">
        <v>990</v>
      </c>
      <c r="G24" s="114">
        <v>1312</v>
      </c>
      <c r="H24" s="114">
        <v>977</v>
      </c>
      <c r="I24" s="140">
        <v>1226</v>
      </c>
      <c r="J24" s="115">
        <v>-33</v>
      </c>
      <c r="K24" s="116">
        <v>-2.6916802610114194</v>
      </c>
    </row>
    <row r="25" spans="1:11" ht="14.1" customHeight="1" x14ac:dyDescent="0.2">
      <c r="A25" s="306">
        <v>25</v>
      </c>
      <c r="B25" s="307" t="s">
        <v>242</v>
      </c>
      <c r="C25" s="308"/>
      <c r="D25" s="113">
        <v>6.9234367690628407</v>
      </c>
      <c r="E25" s="115">
        <v>888</v>
      </c>
      <c r="F25" s="114">
        <v>753</v>
      </c>
      <c r="G25" s="114">
        <v>1211</v>
      </c>
      <c r="H25" s="114">
        <v>764</v>
      </c>
      <c r="I25" s="140">
        <v>983</v>
      </c>
      <c r="J25" s="115">
        <v>-95</v>
      </c>
      <c r="K25" s="116">
        <v>-9.664292980671414</v>
      </c>
    </row>
    <row r="26" spans="1:11" ht="14.1" customHeight="1" x14ac:dyDescent="0.2">
      <c r="A26" s="306">
        <v>26</v>
      </c>
      <c r="B26" s="307" t="s">
        <v>243</v>
      </c>
      <c r="C26" s="308"/>
      <c r="D26" s="113">
        <v>3.1888351785435836</v>
      </c>
      <c r="E26" s="115">
        <v>409</v>
      </c>
      <c r="F26" s="114">
        <v>326</v>
      </c>
      <c r="G26" s="114">
        <v>489</v>
      </c>
      <c r="H26" s="114">
        <v>236</v>
      </c>
      <c r="I26" s="140">
        <v>388</v>
      </c>
      <c r="J26" s="115">
        <v>21</v>
      </c>
      <c r="K26" s="116">
        <v>5.4123711340206189</v>
      </c>
    </row>
    <row r="27" spans="1:11" ht="14.1" customHeight="1" x14ac:dyDescent="0.2">
      <c r="A27" s="306">
        <v>27</v>
      </c>
      <c r="B27" s="307" t="s">
        <v>244</v>
      </c>
      <c r="C27" s="308"/>
      <c r="D27" s="113">
        <v>3.4617183845314203</v>
      </c>
      <c r="E27" s="115">
        <v>444</v>
      </c>
      <c r="F27" s="114">
        <v>355</v>
      </c>
      <c r="G27" s="114">
        <v>429</v>
      </c>
      <c r="H27" s="114">
        <v>332</v>
      </c>
      <c r="I27" s="140">
        <v>372</v>
      </c>
      <c r="J27" s="115">
        <v>72</v>
      </c>
      <c r="K27" s="116">
        <v>19.35483870967742</v>
      </c>
    </row>
    <row r="28" spans="1:11" ht="14.1" customHeight="1" x14ac:dyDescent="0.2">
      <c r="A28" s="306">
        <v>28</v>
      </c>
      <c r="B28" s="307" t="s">
        <v>245</v>
      </c>
      <c r="C28" s="308"/>
      <c r="D28" s="113">
        <v>0.60034305317324188</v>
      </c>
      <c r="E28" s="115">
        <v>77</v>
      </c>
      <c r="F28" s="114">
        <v>59</v>
      </c>
      <c r="G28" s="114">
        <v>122</v>
      </c>
      <c r="H28" s="114">
        <v>264</v>
      </c>
      <c r="I28" s="140">
        <v>78</v>
      </c>
      <c r="J28" s="115">
        <v>-1</v>
      </c>
      <c r="K28" s="116">
        <v>-1.2820512820512822</v>
      </c>
    </row>
    <row r="29" spans="1:11" ht="14.1" customHeight="1" x14ac:dyDescent="0.2">
      <c r="A29" s="306">
        <v>29</v>
      </c>
      <c r="B29" s="307" t="s">
        <v>246</v>
      </c>
      <c r="C29" s="308"/>
      <c r="D29" s="113">
        <v>2.9159519725557463</v>
      </c>
      <c r="E29" s="115">
        <v>374</v>
      </c>
      <c r="F29" s="114">
        <v>271</v>
      </c>
      <c r="G29" s="114">
        <v>354</v>
      </c>
      <c r="H29" s="114">
        <v>318</v>
      </c>
      <c r="I29" s="140">
        <v>318</v>
      </c>
      <c r="J29" s="115">
        <v>56</v>
      </c>
      <c r="K29" s="116">
        <v>17.610062893081761</v>
      </c>
    </row>
    <row r="30" spans="1:11" ht="14.1" customHeight="1" x14ac:dyDescent="0.2">
      <c r="A30" s="306" t="s">
        <v>247</v>
      </c>
      <c r="B30" s="307" t="s">
        <v>248</v>
      </c>
      <c r="C30" s="308"/>
      <c r="D30" s="113">
        <v>0.82644628099173556</v>
      </c>
      <c r="E30" s="115">
        <v>106</v>
      </c>
      <c r="F30" s="114" t="s">
        <v>514</v>
      </c>
      <c r="G30" s="114">
        <v>95</v>
      </c>
      <c r="H30" s="114" t="s">
        <v>514</v>
      </c>
      <c r="I30" s="140" t="s">
        <v>514</v>
      </c>
      <c r="J30" s="115" t="s">
        <v>514</v>
      </c>
      <c r="K30" s="116" t="s">
        <v>514</v>
      </c>
    </row>
    <row r="31" spans="1:11" ht="14.1" customHeight="1" x14ac:dyDescent="0.2">
      <c r="A31" s="306" t="s">
        <v>249</v>
      </c>
      <c r="B31" s="307" t="s">
        <v>250</v>
      </c>
      <c r="C31" s="308"/>
      <c r="D31" s="113">
        <v>2.0661157024793386</v>
      </c>
      <c r="E31" s="115">
        <v>265</v>
      </c>
      <c r="F31" s="114">
        <v>198</v>
      </c>
      <c r="G31" s="114">
        <v>256</v>
      </c>
      <c r="H31" s="114">
        <v>211</v>
      </c>
      <c r="I31" s="140">
        <v>230</v>
      </c>
      <c r="J31" s="115">
        <v>35</v>
      </c>
      <c r="K31" s="116">
        <v>15.217391304347826</v>
      </c>
    </row>
    <row r="32" spans="1:11" ht="14.1" customHeight="1" x14ac:dyDescent="0.2">
      <c r="A32" s="306">
        <v>31</v>
      </c>
      <c r="B32" s="307" t="s">
        <v>251</v>
      </c>
      <c r="C32" s="308"/>
      <c r="D32" s="113">
        <v>0.64712303134258542</v>
      </c>
      <c r="E32" s="115">
        <v>83</v>
      </c>
      <c r="F32" s="114">
        <v>55</v>
      </c>
      <c r="G32" s="114">
        <v>58</v>
      </c>
      <c r="H32" s="114">
        <v>43</v>
      </c>
      <c r="I32" s="140">
        <v>63</v>
      </c>
      <c r="J32" s="115">
        <v>20</v>
      </c>
      <c r="K32" s="116">
        <v>31.746031746031747</v>
      </c>
    </row>
    <row r="33" spans="1:11" ht="14.1" customHeight="1" x14ac:dyDescent="0.2">
      <c r="A33" s="306">
        <v>32</v>
      </c>
      <c r="B33" s="307" t="s">
        <v>252</v>
      </c>
      <c r="C33" s="308"/>
      <c r="D33" s="113">
        <v>1.8711991267737409</v>
      </c>
      <c r="E33" s="115">
        <v>240</v>
      </c>
      <c r="F33" s="114">
        <v>198</v>
      </c>
      <c r="G33" s="114">
        <v>227</v>
      </c>
      <c r="H33" s="114">
        <v>147</v>
      </c>
      <c r="I33" s="140">
        <v>195</v>
      </c>
      <c r="J33" s="115">
        <v>45</v>
      </c>
      <c r="K33" s="116">
        <v>23.076923076923077</v>
      </c>
    </row>
    <row r="34" spans="1:11" ht="14.1" customHeight="1" x14ac:dyDescent="0.2">
      <c r="A34" s="306">
        <v>33</v>
      </c>
      <c r="B34" s="307" t="s">
        <v>253</v>
      </c>
      <c r="C34" s="308"/>
      <c r="D34" s="113">
        <v>1.762045844378606</v>
      </c>
      <c r="E34" s="115">
        <v>226</v>
      </c>
      <c r="F34" s="114">
        <v>228</v>
      </c>
      <c r="G34" s="114">
        <v>292</v>
      </c>
      <c r="H34" s="114">
        <v>152</v>
      </c>
      <c r="I34" s="140">
        <v>255</v>
      </c>
      <c r="J34" s="115">
        <v>-29</v>
      </c>
      <c r="K34" s="116">
        <v>-11.372549019607844</v>
      </c>
    </row>
    <row r="35" spans="1:11" ht="14.1" customHeight="1" x14ac:dyDescent="0.2">
      <c r="A35" s="306">
        <v>34</v>
      </c>
      <c r="B35" s="307" t="s">
        <v>254</v>
      </c>
      <c r="C35" s="308"/>
      <c r="D35" s="113">
        <v>1.6139092468423515</v>
      </c>
      <c r="E35" s="115">
        <v>207</v>
      </c>
      <c r="F35" s="114">
        <v>146</v>
      </c>
      <c r="G35" s="114">
        <v>181</v>
      </c>
      <c r="H35" s="114">
        <v>128</v>
      </c>
      <c r="I35" s="140">
        <v>210</v>
      </c>
      <c r="J35" s="115">
        <v>-3</v>
      </c>
      <c r="K35" s="116">
        <v>-1.4285714285714286</v>
      </c>
    </row>
    <row r="36" spans="1:11" ht="14.1" customHeight="1" x14ac:dyDescent="0.2">
      <c r="A36" s="306">
        <v>41</v>
      </c>
      <c r="B36" s="307" t="s">
        <v>255</v>
      </c>
      <c r="C36" s="308"/>
      <c r="D36" s="113">
        <v>0.59254639014501798</v>
      </c>
      <c r="E36" s="115">
        <v>76</v>
      </c>
      <c r="F36" s="114">
        <v>83</v>
      </c>
      <c r="G36" s="114">
        <v>93</v>
      </c>
      <c r="H36" s="114">
        <v>46</v>
      </c>
      <c r="I36" s="140">
        <v>88</v>
      </c>
      <c r="J36" s="115">
        <v>-12</v>
      </c>
      <c r="K36" s="116">
        <v>-13.636363636363637</v>
      </c>
    </row>
    <row r="37" spans="1:11" ht="14.1" customHeight="1" x14ac:dyDescent="0.2">
      <c r="A37" s="306">
        <v>42</v>
      </c>
      <c r="B37" s="307" t="s">
        <v>256</v>
      </c>
      <c r="C37" s="308"/>
      <c r="D37" s="113">
        <v>0.20271323873382194</v>
      </c>
      <c r="E37" s="115">
        <v>26</v>
      </c>
      <c r="F37" s="114">
        <v>12</v>
      </c>
      <c r="G37" s="114">
        <v>5</v>
      </c>
      <c r="H37" s="114">
        <v>14</v>
      </c>
      <c r="I37" s="140" t="s">
        <v>514</v>
      </c>
      <c r="J37" s="115" t="s">
        <v>514</v>
      </c>
      <c r="K37" s="116" t="s">
        <v>514</v>
      </c>
    </row>
    <row r="38" spans="1:11" ht="14.1" customHeight="1" x14ac:dyDescent="0.2">
      <c r="A38" s="306">
        <v>43</v>
      </c>
      <c r="B38" s="307" t="s">
        <v>257</v>
      </c>
      <c r="C38" s="308"/>
      <c r="D38" s="113">
        <v>1.060346171838453</v>
      </c>
      <c r="E38" s="115">
        <v>136</v>
      </c>
      <c r="F38" s="114">
        <v>106</v>
      </c>
      <c r="G38" s="114">
        <v>217</v>
      </c>
      <c r="H38" s="114">
        <v>95</v>
      </c>
      <c r="I38" s="140">
        <v>80</v>
      </c>
      <c r="J38" s="115">
        <v>56</v>
      </c>
      <c r="K38" s="116">
        <v>70</v>
      </c>
    </row>
    <row r="39" spans="1:11" ht="14.1" customHeight="1" x14ac:dyDescent="0.2">
      <c r="A39" s="306">
        <v>51</v>
      </c>
      <c r="B39" s="307" t="s">
        <v>258</v>
      </c>
      <c r="C39" s="308"/>
      <c r="D39" s="113">
        <v>8.4359893965382824</v>
      </c>
      <c r="E39" s="115">
        <v>1082</v>
      </c>
      <c r="F39" s="114">
        <v>1300</v>
      </c>
      <c r="G39" s="114">
        <v>1486</v>
      </c>
      <c r="H39" s="114">
        <v>1010</v>
      </c>
      <c r="I39" s="140">
        <v>1301</v>
      </c>
      <c r="J39" s="115">
        <v>-219</v>
      </c>
      <c r="K39" s="116">
        <v>-16.833205226748653</v>
      </c>
    </row>
    <row r="40" spans="1:11" ht="14.1" customHeight="1" x14ac:dyDescent="0.2">
      <c r="A40" s="306" t="s">
        <v>259</v>
      </c>
      <c r="B40" s="307" t="s">
        <v>260</v>
      </c>
      <c r="C40" s="308"/>
      <c r="D40" s="113">
        <v>7.8824263215343837</v>
      </c>
      <c r="E40" s="115">
        <v>1011</v>
      </c>
      <c r="F40" s="114">
        <v>1242</v>
      </c>
      <c r="G40" s="114">
        <v>1398</v>
      </c>
      <c r="H40" s="114">
        <v>943</v>
      </c>
      <c r="I40" s="140">
        <v>1238</v>
      </c>
      <c r="J40" s="115">
        <v>-227</v>
      </c>
      <c r="K40" s="116">
        <v>-18.336025848142164</v>
      </c>
    </row>
    <row r="41" spans="1:11" ht="14.1" customHeight="1" x14ac:dyDescent="0.2">
      <c r="A41" s="306"/>
      <c r="B41" s="307" t="s">
        <v>261</v>
      </c>
      <c r="C41" s="308"/>
      <c r="D41" s="113">
        <v>6.4556369873694059</v>
      </c>
      <c r="E41" s="115">
        <v>828</v>
      </c>
      <c r="F41" s="114">
        <v>1091</v>
      </c>
      <c r="G41" s="114">
        <v>1183</v>
      </c>
      <c r="H41" s="114">
        <v>747</v>
      </c>
      <c r="I41" s="140">
        <v>1040</v>
      </c>
      <c r="J41" s="115">
        <v>-212</v>
      </c>
      <c r="K41" s="116">
        <v>-20.384615384615383</v>
      </c>
    </row>
    <row r="42" spans="1:11" ht="14.1" customHeight="1" x14ac:dyDescent="0.2">
      <c r="A42" s="306">
        <v>52</v>
      </c>
      <c r="B42" s="307" t="s">
        <v>262</v>
      </c>
      <c r="C42" s="308"/>
      <c r="D42" s="113">
        <v>3.6956182753781381</v>
      </c>
      <c r="E42" s="115">
        <v>474</v>
      </c>
      <c r="F42" s="114">
        <v>428</v>
      </c>
      <c r="G42" s="114">
        <v>497</v>
      </c>
      <c r="H42" s="114">
        <v>481</v>
      </c>
      <c r="I42" s="140">
        <v>434</v>
      </c>
      <c r="J42" s="115">
        <v>40</v>
      </c>
      <c r="K42" s="116">
        <v>9.2165898617511512</v>
      </c>
    </row>
    <row r="43" spans="1:11" ht="14.1" customHeight="1" x14ac:dyDescent="0.2">
      <c r="A43" s="306" t="s">
        <v>263</v>
      </c>
      <c r="B43" s="307" t="s">
        <v>264</v>
      </c>
      <c r="C43" s="308"/>
      <c r="D43" s="113">
        <v>2.9081553095275221</v>
      </c>
      <c r="E43" s="115">
        <v>373</v>
      </c>
      <c r="F43" s="114">
        <v>341</v>
      </c>
      <c r="G43" s="114">
        <v>403</v>
      </c>
      <c r="H43" s="114">
        <v>416</v>
      </c>
      <c r="I43" s="140">
        <v>374</v>
      </c>
      <c r="J43" s="115">
        <v>-1</v>
      </c>
      <c r="K43" s="116">
        <v>-0.26737967914438504</v>
      </c>
    </row>
    <row r="44" spans="1:11" ht="14.1" customHeight="1" x14ac:dyDescent="0.2">
      <c r="A44" s="306">
        <v>53</v>
      </c>
      <c r="B44" s="307" t="s">
        <v>265</v>
      </c>
      <c r="C44" s="308"/>
      <c r="D44" s="113">
        <v>0.5067830968345548</v>
      </c>
      <c r="E44" s="115">
        <v>65</v>
      </c>
      <c r="F44" s="114">
        <v>79</v>
      </c>
      <c r="G44" s="114">
        <v>81</v>
      </c>
      <c r="H44" s="114">
        <v>35</v>
      </c>
      <c r="I44" s="140">
        <v>66</v>
      </c>
      <c r="J44" s="115">
        <v>-1</v>
      </c>
      <c r="K44" s="116">
        <v>-1.5151515151515151</v>
      </c>
    </row>
    <row r="45" spans="1:11" ht="14.1" customHeight="1" x14ac:dyDescent="0.2">
      <c r="A45" s="306" t="s">
        <v>266</v>
      </c>
      <c r="B45" s="307" t="s">
        <v>267</v>
      </c>
      <c r="C45" s="308"/>
      <c r="D45" s="113">
        <v>0.49118977077810699</v>
      </c>
      <c r="E45" s="115">
        <v>63</v>
      </c>
      <c r="F45" s="114">
        <v>77</v>
      </c>
      <c r="G45" s="114">
        <v>79</v>
      </c>
      <c r="H45" s="114">
        <v>33</v>
      </c>
      <c r="I45" s="140">
        <v>65</v>
      </c>
      <c r="J45" s="115">
        <v>-2</v>
      </c>
      <c r="K45" s="116">
        <v>-3.0769230769230771</v>
      </c>
    </row>
    <row r="46" spans="1:11" ht="14.1" customHeight="1" x14ac:dyDescent="0.2">
      <c r="A46" s="306">
        <v>54</v>
      </c>
      <c r="B46" s="307" t="s">
        <v>268</v>
      </c>
      <c r="C46" s="308"/>
      <c r="D46" s="113">
        <v>3.8671448619990643</v>
      </c>
      <c r="E46" s="115">
        <v>496</v>
      </c>
      <c r="F46" s="114">
        <v>356</v>
      </c>
      <c r="G46" s="114">
        <v>354</v>
      </c>
      <c r="H46" s="114">
        <v>366</v>
      </c>
      <c r="I46" s="140">
        <v>489</v>
      </c>
      <c r="J46" s="115">
        <v>7</v>
      </c>
      <c r="K46" s="116">
        <v>1.4314928425357873</v>
      </c>
    </row>
    <row r="47" spans="1:11" ht="14.1" customHeight="1" x14ac:dyDescent="0.2">
      <c r="A47" s="306">
        <v>61</v>
      </c>
      <c r="B47" s="307" t="s">
        <v>269</v>
      </c>
      <c r="C47" s="308"/>
      <c r="D47" s="113">
        <v>2.6040854514267893</v>
      </c>
      <c r="E47" s="115">
        <v>334</v>
      </c>
      <c r="F47" s="114">
        <v>303</v>
      </c>
      <c r="G47" s="114">
        <v>343</v>
      </c>
      <c r="H47" s="114">
        <v>255</v>
      </c>
      <c r="I47" s="140">
        <v>306</v>
      </c>
      <c r="J47" s="115">
        <v>28</v>
      </c>
      <c r="K47" s="116">
        <v>9.1503267973856204</v>
      </c>
    </row>
    <row r="48" spans="1:11" ht="14.1" customHeight="1" x14ac:dyDescent="0.2">
      <c r="A48" s="306">
        <v>62</v>
      </c>
      <c r="B48" s="307" t="s">
        <v>270</v>
      </c>
      <c r="C48" s="308"/>
      <c r="D48" s="113">
        <v>8.4515827225947291</v>
      </c>
      <c r="E48" s="115">
        <v>1084</v>
      </c>
      <c r="F48" s="114">
        <v>942</v>
      </c>
      <c r="G48" s="114">
        <v>1242</v>
      </c>
      <c r="H48" s="114">
        <v>784</v>
      </c>
      <c r="I48" s="140">
        <v>953</v>
      </c>
      <c r="J48" s="115">
        <v>131</v>
      </c>
      <c r="K48" s="116">
        <v>13.746065057712487</v>
      </c>
    </row>
    <row r="49" spans="1:11" ht="14.1" customHeight="1" x14ac:dyDescent="0.2">
      <c r="A49" s="306">
        <v>63</v>
      </c>
      <c r="B49" s="307" t="s">
        <v>271</v>
      </c>
      <c r="C49" s="308"/>
      <c r="D49" s="113">
        <v>3.2590051457975986</v>
      </c>
      <c r="E49" s="115">
        <v>418</v>
      </c>
      <c r="F49" s="114">
        <v>399</v>
      </c>
      <c r="G49" s="114">
        <v>428</v>
      </c>
      <c r="H49" s="114">
        <v>325</v>
      </c>
      <c r="I49" s="140">
        <v>352</v>
      </c>
      <c r="J49" s="115">
        <v>66</v>
      </c>
      <c r="K49" s="116">
        <v>18.75</v>
      </c>
    </row>
    <row r="50" spans="1:11" ht="14.1" customHeight="1" x14ac:dyDescent="0.2">
      <c r="A50" s="306" t="s">
        <v>272</v>
      </c>
      <c r="B50" s="307" t="s">
        <v>273</v>
      </c>
      <c r="C50" s="308"/>
      <c r="D50" s="113">
        <v>0.41322314049586778</v>
      </c>
      <c r="E50" s="115">
        <v>53</v>
      </c>
      <c r="F50" s="114">
        <v>48</v>
      </c>
      <c r="G50" s="114">
        <v>60</v>
      </c>
      <c r="H50" s="114">
        <v>36</v>
      </c>
      <c r="I50" s="140">
        <v>42</v>
      </c>
      <c r="J50" s="115">
        <v>11</v>
      </c>
      <c r="K50" s="116">
        <v>26.19047619047619</v>
      </c>
    </row>
    <row r="51" spans="1:11" ht="14.1" customHeight="1" x14ac:dyDescent="0.2">
      <c r="A51" s="306" t="s">
        <v>274</v>
      </c>
      <c r="B51" s="307" t="s">
        <v>275</v>
      </c>
      <c r="C51" s="308"/>
      <c r="D51" s="113">
        <v>2.5884921253703417</v>
      </c>
      <c r="E51" s="115">
        <v>332</v>
      </c>
      <c r="F51" s="114">
        <v>309</v>
      </c>
      <c r="G51" s="114">
        <v>327</v>
      </c>
      <c r="H51" s="114">
        <v>266</v>
      </c>
      <c r="I51" s="140">
        <v>268</v>
      </c>
      <c r="J51" s="115">
        <v>64</v>
      </c>
      <c r="K51" s="116">
        <v>23.880597014925375</v>
      </c>
    </row>
    <row r="52" spans="1:11" ht="14.1" customHeight="1" x14ac:dyDescent="0.2">
      <c r="A52" s="306">
        <v>71</v>
      </c>
      <c r="B52" s="307" t="s">
        <v>276</v>
      </c>
      <c r="C52" s="308"/>
      <c r="D52" s="113">
        <v>9.2858256666146897</v>
      </c>
      <c r="E52" s="115">
        <v>1191</v>
      </c>
      <c r="F52" s="114">
        <v>1074</v>
      </c>
      <c r="G52" s="114">
        <v>1325</v>
      </c>
      <c r="H52" s="114">
        <v>962</v>
      </c>
      <c r="I52" s="140">
        <v>1155</v>
      </c>
      <c r="J52" s="115">
        <v>36</v>
      </c>
      <c r="K52" s="116">
        <v>3.116883116883117</v>
      </c>
    </row>
    <row r="53" spans="1:11" ht="14.1" customHeight="1" x14ac:dyDescent="0.2">
      <c r="A53" s="306" t="s">
        <v>277</v>
      </c>
      <c r="B53" s="307" t="s">
        <v>278</v>
      </c>
      <c r="C53" s="308"/>
      <c r="D53" s="113">
        <v>3.7969748947450492</v>
      </c>
      <c r="E53" s="115">
        <v>487</v>
      </c>
      <c r="F53" s="114">
        <v>532</v>
      </c>
      <c r="G53" s="114">
        <v>579</v>
      </c>
      <c r="H53" s="114">
        <v>394</v>
      </c>
      <c r="I53" s="140">
        <v>444</v>
      </c>
      <c r="J53" s="115">
        <v>43</v>
      </c>
      <c r="K53" s="116">
        <v>9.6846846846846848</v>
      </c>
    </row>
    <row r="54" spans="1:11" ht="14.1" customHeight="1" x14ac:dyDescent="0.2">
      <c r="A54" s="306" t="s">
        <v>279</v>
      </c>
      <c r="B54" s="307" t="s">
        <v>280</v>
      </c>
      <c r="C54" s="308"/>
      <c r="D54" s="113">
        <v>4.6156245127085604</v>
      </c>
      <c r="E54" s="115">
        <v>592</v>
      </c>
      <c r="F54" s="114">
        <v>427</v>
      </c>
      <c r="G54" s="114">
        <v>631</v>
      </c>
      <c r="H54" s="114">
        <v>471</v>
      </c>
      <c r="I54" s="140">
        <v>595</v>
      </c>
      <c r="J54" s="115">
        <v>-3</v>
      </c>
      <c r="K54" s="116">
        <v>-0.50420168067226889</v>
      </c>
    </row>
    <row r="55" spans="1:11" ht="14.1" customHeight="1" x14ac:dyDescent="0.2">
      <c r="A55" s="306">
        <v>72</v>
      </c>
      <c r="B55" s="307" t="s">
        <v>281</v>
      </c>
      <c r="C55" s="308"/>
      <c r="D55" s="113">
        <v>2.3078122563542802</v>
      </c>
      <c r="E55" s="115">
        <v>296</v>
      </c>
      <c r="F55" s="114">
        <v>309</v>
      </c>
      <c r="G55" s="114">
        <v>239</v>
      </c>
      <c r="H55" s="114">
        <v>175</v>
      </c>
      <c r="I55" s="140">
        <v>263</v>
      </c>
      <c r="J55" s="115">
        <v>33</v>
      </c>
      <c r="K55" s="116">
        <v>12.547528517110266</v>
      </c>
    </row>
    <row r="56" spans="1:11" ht="14.1" customHeight="1" x14ac:dyDescent="0.2">
      <c r="A56" s="306" t="s">
        <v>282</v>
      </c>
      <c r="B56" s="307" t="s">
        <v>283</v>
      </c>
      <c r="C56" s="308"/>
      <c r="D56" s="113">
        <v>1.068142834866677</v>
      </c>
      <c r="E56" s="115">
        <v>137</v>
      </c>
      <c r="F56" s="114">
        <v>75</v>
      </c>
      <c r="G56" s="114">
        <v>94</v>
      </c>
      <c r="H56" s="114">
        <v>77</v>
      </c>
      <c r="I56" s="140">
        <v>139</v>
      </c>
      <c r="J56" s="115">
        <v>-2</v>
      </c>
      <c r="K56" s="116">
        <v>-1.4388489208633093</v>
      </c>
    </row>
    <row r="57" spans="1:11" ht="14.1" customHeight="1" x14ac:dyDescent="0.2">
      <c r="A57" s="306" t="s">
        <v>284</v>
      </c>
      <c r="B57" s="307" t="s">
        <v>285</v>
      </c>
      <c r="C57" s="308"/>
      <c r="D57" s="113">
        <v>0.89661624824575081</v>
      </c>
      <c r="E57" s="115">
        <v>115</v>
      </c>
      <c r="F57" s="114">
        <v>198</v>
      </c>
      <c r="G57" s="114">
        <v>95</v>
      </c>
      <c r="H57" s="114">
        <v>74</v>
      </c>
      <c r="I57" s="140">
        <v>82</v>
      </c>
      <c r="J57" s="115">
        <v>33</v>
      </c>
      <c r="K57" s="116">
        <v>40.243902439024389</v>
      </c>
    </row>
    <row r="58" spans="1:11" ht="14.1" customHeight="1" x14ac:dyDescent="0.2">
      <c r="A58" s="306">
        <v>73</v>
      </c>
      <c r="B58" s="307" t="s">
        <v>286</v>
      </c>
      <c r="C58" s="308"/>
      <c r="D58" s="113">
        <v>1.55153594261656</v>
      </c>
      <c r="E58" s="115">
        <v>199</v>
      </c>
      <c r="F58" s="114">
        <v>171</v>
      </c>
      <c r="G58" s="114">
        <v>312</v>
      </c>
      <c r="H58" s="114">
        <v>160</v>
      </c>
      <c r="I58" s="140">
        <v>231</v>
      </c>
      <c r="J58" s="115">
        <v>-32</v>
      </c>
      <c r="K58" s="116">
        <v>-13.852813852813853</v>
      </c>
    </row>
    <row r="59" spans="1:11" ht="14.1" customHeight="1" x14ac:dyDescent="0.2">
      <c r="A59" s="306" t="s">
        <v>287</v>
      </c>
      <c r="B59" s="307" t="s">
        <v>288</v>
      </c>
      <c r="C59" s="308"/>
      <c r="D59" s="113">
        <v>1.3176360517698424</v>
      </c>
      <c r="E59" s="115">
        <v>169</v>
      </c>
      <c r="F59" s="114">
        <v>136</v>
      </c>
      <c r="G59" s="114">
        <v>262</v>
      </c>
      <c r="H59" s="114">
        <v>116</v>
      </c>
      <c r="I59" s="140">
        <v>183</v>
      </c>
      <c r="J59" s="115">
        <v>-14</v>
      </c>
      <c r="K59" s="116">
        <v>-7.6502732240437155</v>
      </c>
    </row>
    <row r="60" spans="1:11" ht="14.1" customHeight="1" x14ac:dyDescent="0.2">
      <c r="A60" s="306">
        <v>81</v>
      </c>
      <c r="B60" s="307" t="s">
        <v>289</v>
      </c>
      <c r="C60" s="308"/>
      <c r="D60" s="113">
        <v>5.9488538905348509</v>
      </c>
      <c r="E60" s="115">
        <v>763</v>
      </c>
      <c r="F60" s="114">
        <v>821</v>
      </c>
      <c r="G60" s="114">
        <v>1128</v>
      </c>
      <c r="H60" s="114">
        <v>622</v>
      </c>
      <c r="I60" s="140">
        <v>812</v>
      </c>
      <c r="J60" s="115">
        <v>-49</v>
      </c>
      <c r="K60" s="116">
        <v>-6.0344827586206895</v>
      </c>
    </row>
    <row r="61" spans="1:11" ht="14.1" customHeight="1" x14ac:dyDescent="0.2">
      <c r="A61" s="306" t="s">
        <v>290</v>
      </c>
      <c r="B61" s="307" t="s">
        <v>291</v>
      </c>
      <c r="C61" s="308"/>
      <c r="D61" s="113">
        <v>1.964759083112428</v>
      </c>
      <c r="E61" s="115">
        <v>252</v>
      </c>
      <c r="F61" s="114">
        <v>180</v>
      </c>
      <c r="G61" s="114">
        <v>310</v>
      </c>
      <c r="H61" s="114">
        <v>167</v>
      </c>
      <c r="I61" s="140">
        <v>271</v>
      </c>
      <c r="J61" s="115">
        <v>-19</v>
      </c>
      <c r="K61" s="116">
        <v>-7.0110701107011071</v>
      </c>
    </row>
    <row r="62" spans="1:11" ht="14.1" customHeight="1" x14ac:dyDescent="0.2">
      <c r="A62" s="306" t="s">
        <v>292</v>
      </c>
      <c r="B62" s="307" t="s">
        <v>293</v>
      </c>
      <c r="C62" s="308"/>
      <c r="D62" s="113">
        <v>1.9491657570559799</v>
      </c>
      <c r="E62" s="115">
        <v>250</v>
      </c>
      <c r="F62" s="114">
        <v>449</v>
      </c>
      <c r="G62" s="114">
        <v>652</v>
      </c>
      <c r="H62" s="114">
        <v>291</v>
      </c>
      <c r="I62" s="140">
        <v>297</v>
      </c>
      <c r="J62" s="115">
        <v>-47</v>
      </c>
      <c r="K62" s="116">
        <v>-15.824915824915825</v>
      </c>
    </row>
    <row r="63" spans="1:11" ht="14.1" customHeight="1" x14ac:dyDescent="0.2">
      <c r="A63" s="306"/>
      <c r="B63" s="307" t="s">
        <v>294</v>
      </c>
      <c r="C63" s="308"/>
      <c r="D63" s="113">
        <v>1.4501793232496492</v>
      </c>
      <c r="E63" s="115">
        <v>186</v>
      </c>
      <c r="F63" s="114">
        <v>236</v>
      </c>
      <c r="G63" s="114">
        <v>402</v>
      </c>
      <c r="H63" s="114">
        <v>209</v>
      </c>
      <c r="I63" s="140">
        <v>226</v>
      </c>
      <c r="J63" s="115">
        <v>-40</v>
      </c>
      <c r="K63" s="116">
        <v>-17.699115044247787</v>
      </c>
    </row>
    <row r="64" spans="1:11" ht="14.1" customHeight="1" x14ac:dyDescent="0.2">
      <c r="A64" s="306" t="s">
        <v>295</v>
      </c>
      <c r="B64" s="307" t="s">
        <v>296</v>
      </c>
      <c r="C64" s="308"/>
      <c r="D64" s="113">
        <v>0.64712303134258542</v>
      </c>
      <c r="E64" s="115">
        <v>83</v>
      </c>
      <c r="F64" s="114">
        <v>66</v>
      </c>
      <c r="G64" s="114">
        <v>48</v>
      </c>
      <c r="H64" s="114">
        <v>58</v>
      </c>
      <c r="I64" s="140">
        <v>77</v>
      </c>
      <c r="J64" s="115">
        <v>6</v>
      </c>
      <c r="K64" s="116">
        <v>7.7922077922077921</v>
      </c>
    </row>
    <row r="65" spans="1:11" ht="14.1" customHeight="1" x14ac:dyDescent="0.2">
      <c r="A65" s="306" t="s">
        <v>297</v>
      </c>
      <c r="B65" s="307" t="s">
        <v>298</v>
      </c>
      <c r="C65" s="308"/>
      <c r="D65" s="113">
        <v>0.66271635739903323</v>
      </c>
      <c r="E65" s="115">
        <v>85</v>
      </c>
      <c r="F65" s="114">
        <v>60</v>
      </c>
      <c r="G65" s="114">
        <v>61</v>
      </c>
      <c r="H65" s="114">
        <v>47</v>
      </c>
      <c r="I65" s="140">
        <v>44</v>
      </c>
      <c r="J65" s="115">
        <v>41</v>
      </c>
      <c r="K65" s="116">
        <v>93.181818181818187</v>
      </c>
    </row>
    <row r="66" spans="1:11" ht="14.1" customHeight="1" x14ac:dyDescent="0.2">
      <c r="A66" s="306">
        <v>82</v>
      </c>
      <c r="B66" s="307" t="s">
        <v>299</v>
      </c>
      <c r="C66" s="308"/>
      <c r="D66" s="113">
        <v>3.4929050366443164</v>
      </c>
      <c r="E66" s="115">
        <v>448</v>
      </c>
      <c r="F66" s="114">
        <v>476</v>
      </c>
      <c r="G66" s="114">
        <v>517</v>
      </c>
      <c r="H66" s="114">
        <v>403</v>
      </c>
      <c r="I66" s="140">
        <v>369</v>
      </c>
      <c r="J66" s="115">
        <v>79</v>
      </c>
      <c r="K66" s="116">
        <v>21.409214092140921</v>
      </c>
    </row>
    <row r="67" spans="1:11" ht="14.1" customHeight="1" x14ac:dyDescent="0.2">
      <c r="A67" s="306" t="s">
        <v>300</v>
      </c>
      <c r="B67" s="307" t="s">
        <v>301</v>
      </c>
      <c r="C67" s="308"/>
      <c r="D67" s="113">
        <v>2.2532356151567128</v>
      </c>
      <c r="E67" s="115">
        <v>289</v>
      </c>
      <c r="F67" s="114">
        <v>363</v>
      </c>
      <c r="G67" s="114">
        <v>368</v>
      </c>
      <c r="H67" s="114">
        <v>289</v>
      </c>
      <c r="I67" s="140">
        <v>232</v>
      </c>
      <c r="J67" s="115">
        <v>57</v>
      </c>
      <c r="K67" s="116">
        <v>24.568965517241381</v>
      </c>
    </row>
    <row r="68" spans="1:11" ht="14.1" customHeight="1" x14ac:dyDescent="0.2">
      <c r="A68" s="306" t="s">
        <v>302</v>
      </c>
      <c r="B68" s="307" t="s">
        <v>303</v>
      </c>
      <c r="C68" s="308"/>
      <c r="D68" s="113">
        <v>0.72508966162482458</v>
      </c>
      <c r="E68" s="115">
        <v>93</v>
      </c>
      <c r="F68" s="114">
        <v>73</v>
      </c>
      <c r="G68" s="114">
        <v>94</v>
      </c>
      <c r="H68" s="114">
        <v>68</v>
      </c>
      <c r="I68" s="140">
        <v>98</v>
      </c>
      <c r="J68" s="115">
        <v>-5</v>
      </c>
      <c r="K68" s="116">
        <v>-5.1020408163265305</v>
      </c>
    </row>
    <row r="69" spans="1:11" ht="14.1" customHeight="1" x14ac:dyDescent="0.2">
      <c r="A69" s="306">
        <v>83</v>
      </c>
      <c r="B69" s="307" t="s">
        <v>304</v>
      </c>
      <c r="C69" s="308"/>
      <c r="D69" s="113">
        <v>4.2257913612973645</v>
      </c>
      <c r="E69" s="115">
        <v>542</v>
      </c>
      <c r="F69" s="114">
        <v>441</v>
      </c>
      <c r="G69" s="114">
        <v>1280</v>
      </c>
      <c r="H69" s="114">
        <v>420</v>
      </c>
      <c r="I69" s="140">
        <v>492</v>
      </c>
      <c r="J69" s="115">
        <v>50</v>
      </c>
      <c r="K69" s="116">
        <v>10.16260162601626</v>
      </c>
    </row>
    <row r="70" spans="1:11" ht="14.1" customHeight="1" x14ac:dyDescent="0.2">
      <c r="A70" s="306" t="s">
        <v>305</v>
      </c>
      <c r="B70" s="307" t="s">
        <v>306</v>
      </c>
      <c r="C70" s="308"/>
      <c r="D70" s="113">
        <v>3.2512084827693748</v>
      </c>
      <c r="E70" s="115">
        <v>417</v>
      </c>
      <c r="F70" s="114">
        <v>356</v>
      </c>
      <c r="G70" s="114">
        <v>1149</v>
      </c>
      <c r="H70" s="114">
        <v>327</v>
      </c>
      <c r="I70" s="140">
        <v>379</v>
      </c>
      <c r="J70" s="115">
        <v>38</v>
      </c>
      <c r="K70" s="116">
        <v>10.026385224274406</v>
      </c>
    </row>
    <row r="71" spans="1:11" ht="14.1" customHeight="1" x14ac:dyDescent="0.2">
      <c r="A71" s="306"/>
      <c r="B71" s="307" t="s">
        <v>307</v>
      </c>
      <c r="C71" s="308"/>
      <c r="D71" s="113">
        <v>1.6061125838141275</v>
      </c>
      <c r="E71" s="115">
        <v>206</v>
      </c>
      <c r="F71" s="114">
        <v>151</v>
      </c>
      <c r="G71" s="114">
        <v>592</v>
      </c>
      <c r="H71" s="114">
        <v>149</v>
      </c>
      <c r="I71" s="140">
        <v>181</v>
      </c>
      <c r="J71" s="115">
        <v>25</v>
      </c>
      <c r="K71" s="116">
        <v>13.812154696132596</v>
      </c>
    </row>
    <row r="72" spans="1:11" ht="14.1" customHeight="1" x14ac:dyDescent="0.2">
      <c r="A72" s="306">
        <v>84</v>
      </c>
      <c r="B72" s="307" t="s">
        <v>308</v>
      </c>
      <c r="C72" s="308"/>
      <c r="D72" s="113">
        <v>1.2240760954311554</v>
      </c>
      <c r="E72" s="115">
        <v>157</v>
      </c>
      <c r="F72" s="114">
        <v>133</v>
      </c>
      <c r="G72" s="114">
        <v>311</v>
      </c>
      <c r="H72" s="114">
        <v>114</v>
      </c>
      <c r="I72" s="140">
        <v>137</v>
      </c>
      <c r="J72" s="115">
        <v>20</v>
      </c>
      <c r="K72" s="116">
        <v>14.598540145985401</v>
      </c>
    </row>
    <row r="73" spans="1:11" ht="14.1" customHeight="1" x14ac:dyDescent="0.2">
      <c r="A73" s="306" t="s">
        <v>309</v>
      </c>
      <c r="B73" s="307" t="s">
        <v>310</v>
      </c>
      <c r="C73" s="308"/>
      <c r="D73" s="113">
        <v>0.27288320598783722</v>
      </c>
      <c r="E73" s="115">
        <v>35</v>
      </c>
      <c r="F73" s="114">
        <v>20</v>
      </c>
      <c r="G73" s="114">
        <v>151</v>
      </c>
      <c r="H73" s="114">
        <v>4</v>
      </c>
      <c r="I73" s="140">
        <v>27</v>
      </c>
      <c r="J73" s="115">
        <v>8</v>
      </c>
      <c r="K73" s="116">
        <v>29.62962962962963</v>
      </c>
    </row>
    <row r="74" spans="1:11" ht="14.1" customHeight="1" x14ac:dyDescent="0.2">
      <c r="A74" s="306" t="s">
        <v>311</v>
      </c>
      <c r="B74" s="307" t="s">
        <v>312</v>
      </c>
      <c r="C74" s="308"/>
      <c r="D74" s="113">
        <v>0.24169655387494152</v>
      </c>
      <c r="E74" s="115">
        <v>31</v>
      </c>
      <c r="F74" s="114">
        <v>12</v>
      </c>
      <c r="G74" s="114">
        <v>62</v>
      </c>
      <c r="H74" s="114">
        <v>25</v>
      </c>
      <c r="I74" s="140">
        <v>18</v>
      </c>
      <c r="J74" s="115">
        <v>13</v>
      </c>
      <c r="K74" s="116">
        <v>72.222222222222229</v>
      </c>
    </row>
    <row r="75" spans="1:11" ht="14.1" customHeight="1" x14ac:dyDescent="0.2">
      <c r="A75" s="306" t="s">
        <v>313</v>
      </c>
      <c r="B75" s="307" t="s">
        <v>314</v>
      </c>
      <c r="C75" s="308"/>
      <c r="D75" s="113">
        <v>0.38203648838297211</v>
      </c>
      <c r="E75" s="115">
        <v>49</v>
      </c>
      <c r="F75" s="114">
        <v>39</v>
      </c>
      <c r="G75" s="114">
        <v>40</v>
      </c>
      <c r="H75" s="114">
        <v>41</v>
      </c>
      <c r="I75" s="140">
        <v>46</v>
      </c>
      <c r="J75" s="115">
        <v>3</v>
      </c>
      <c r="K75" s="116">
        <v>6.5217391304347823</v>
      </c>
    </row>
    <row r="76" spans="1:11" ht="14.1" customHeight="1" x14ac:dyDescent="0.2">
      <c r="A76" s="306">
        <v>91</v>
      </c>
      <c r="B76" s="307" t="s">
        <v>315</v>
      </c>
      <c r="C76" s="308"/>
      <c r="D76" s="113">
        <v>0.16372992359270233</v>
      </c>
      <c r="E76" s="115">
        <v>21</v>
      </c>
      <c r="F76" s="114">
        <v>16</v>
      </c>
      <c r="G76" s="114">
        <v>23</v>
      </c>
      <c r="H76" s="114">
        <v>10</v>
      </c>
      <c r="I76" s="140">
        <v>19</v>
      </c>
      <c r="J76" s="115">
        <v>2</v>
      </c>
      <c r="K76" s="116">
        <v>10.526315789473685</v>
      </c>
    </row>
    <row r="77" spans="1:11" ht="14.1" customHeight="1" x14ac:dyDescent="0.2">
      <c r="A77" s="306">
        <v>92</v>
      </c>
      <c r="B77" s="307" t="s">
        <v>316</v>
      </c>
      <c r="C77" s="308"/>
      <c r="D77" s="113">
        <v>0.77966630282239202</v>
      </c>
      <c r="E77" s="115">
        <v>100</v>
      </c>
      <c r="F77" s="114">
        <v>83</v>
      </c>
      <c r="G77" s="114">
        <v>92</v>
      </c>
      <c r="H77" s="114">
        <v>79</v>
      </c>
      <c r="I77" s="140">
        <v>107</v>
      </c>
      <c r="J77" s="115">
        <v>-7</v>
      </c>
      <c r="K77" s="116">
        <v>-6.5420560747663554</v>
      </c>
    </row>
    <row r="78" spans="1:11" ht="14.1" customHeight="1" x14ac:dyDescent="0.2">
      <c r="A78" s="306">
        <v>93</v>
      </c>
      <c r="B78" s="307" t="s">
        <v>317</v>
      </c>
      <c r="C78" s="308"/>
      <c r="D78" s="113">
        <v>0.1559332605644784</v>
      </c>
      <c r="E78" s="115">
        <v>20</v>
      </c>
      <c r="F78" s="114">
        <v>10</v>
      </c>
      <c r="G78" s="114">
        <v>27</v>
      </c>
      <c r="H78" s="114">
        <v>13</v>
      </c>
      <c r="I78" s="140">
        <v>30</v>
      </c>
      <c r="J78" s="115">
        <v>-10</v>
      </c>
      <c r="K78" s="116">
        <v>-33.333333333333336</v>
      </c>
    </row>
    <row r="79" spans="1:11" ht="14.1" customHeight="1" x14ac:dyDescent="0.2">
      <c r="A79" s="306">
        <v>94</v>
      </c>
      <c r="B79" s="307" t="s">
        <v>318</v>
      </c>
      <c r="C79" s="308"/>
      <c r="D79" s="113">
        <v>0.34305317324185247</v>
      </c>
      <c r="E79" s="115">
        <v>44</v>
      </c>
      <c r="F79" s="114">
        <v>41</v>
      </c>
      <c r="G79" s="114">
        <v>82</v>
      </c>
      <c r="H79" s="114">
        <v>20</v>
      </c>
      <c r="I79" s="140">
        <v>36</v>
      </c>
      <c r="J79" s="115">
        <v>8</v>
      </c>
      <c r="K79" s="116">
        <v>22.222222222222221</v>
      </c>
    </row>
    <row r="80" spans="1:11" ht="14.1" customHeight="1" x14ac:dyDescent="0.2">
      <c r="A80" s="306" t="s">
        <v>319</v>
      </c>
      <c r="B80" s="307" t="s">
        <v>320</v>
      </c>
      <c r="C80" s="308"/>
      <c r="D80" s="113">
        <v>5.4576641197567444E-2</v>
      </c>
      <c r="E80" s="115">
        <v>7</v>
      </c>
      <c r="F80" s="114">
        <v>8</v>
      </c>
      <c r="G80" s="114">
        <v>19</v>
      </c>
      <c r="H80" s="114">
        <v>4</v>
      </c>
      <c r="I80" s="140" t="s">
        <v>514</v>
      </c>
      <c r="J80" s="115" t="s">
        <v>514</v>
      </c>
      <c r="K80" s="116" t="s">
        <v>514</v>
      </c>
    </row>
    <row r="81" spans="1:11" ht="14.1" customHeight="1" x14ac:dyDescent="0.2">
      <c r="A81" s="310" t="s">
        <v>321</v>
      </c>
      <c r="B81" s="311" t="s">
        <v>334</v>
      </c>
      <c r="C81" s="312"/>
      <c r="D81" s="125">
        <v>0.24949321690316545</v>
      </c>
      <c r="E81" s="143">
        <v>32</v>
      </c>
      <c r="F81" s="144">
        <v>12</v>
      </c>
      <c r="G81" s="144">
        <v>39</v>
      </c>
      <c r="H81" s="144">
        <v>23</v>
      </c>
      <c r="I81" s="145">
        <v>22</v>
      </c>
      <c r="J81" s="143">
        <v>10</v>
      </c>
      <c r="K81" s="146">
        <v>45.454545454545453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149296</v>
      </c>
      <c r="C10" s="114">
        <v>85136</v>
      </c>
      <c r="D10" s="114">
        <v>64160</v>
      </c>
      <c r="E10" s="114">
        <v>119015</v>
      </c>
      <c r="F10" s="114">
        <v>28293</v>
      </c>
      <c r="G10" s="114">
        <v>20972</v>
      </c>
      <c r="H10" s="114">
        <v>39165</v>
      </c>
      <c r="I10" s="115">
        <v>40572</v>
      </c>
      <c r="J10" s="114">
        <v>27835</v>
      </c>
      <c r="K10" s="114">
        <v>12737</v>
      </c>
      <c r="L10" s="423">
        <v>8971</v>
      </c>
      <c r="M10" s="424">
        <v>9738</v>
      </c>
    </row>
    <row r="11" spans="1:13" ht="11.1" customHeight="1" x14ac:dyDescent="0.2">
      <c r="A11" s="422" t="s">
        <v>388</v>
      </c>
      <c r="B11" s="115">
        <v>151819</v>
      </c>
      <c r="C11" s="114">
        <v>86723</v>
      </c>
      <c r="D11" s="114">
        <v>65096</v>
      </c>
      <c r="E11" s="114">
        <v>120962</v>
      </c>
      <c r="F11" s="114">
        <v>28879</v>
      </c>
      <c r="G11" s="114">
        <v>20981</v>
      </c>
      <c r="H11" s="114">
        <v>40207</v>
      </c>
      <c r="I11" s="115">
        <v>41437</v>
      </c>
      <c r="J11" s="114">
        <v>28077</v>
      </c>
      <c r="K11" s="114">
        <v>13360</v>
      </c>
      <c r="L11" s="423">
        <v>7730</v>
      </c>
      <c r="M11" s="424">
        <v>6690</v>
      </c>
    </row>
    <row r="12" spans="1:13" ht="11.1" customHeight="1" x14ac:dyDescent="0.2">
      <c r="A12" s="422" t="s">
        <v>389</v>
      </c>
      <c r="B12" s="115">
        <v>154392</v>
      </c>
      <c r="C12" s="114">
        <v>88381</v>
      </c>
      <c r="D12" s="114">
        <v>66011</v>
      </c>
      <c r="E12" s="114">
        <v>123408</v>
      </c>
      <c r="F12" s="114">
        <v>29003</v>
      </c>
      <c r="G12" s="114">
        <v>22667</v>
      </c>
      <c r="H12" s="114">
        <v>40792</v>
      </c>
      <c r="I12" s="115">
        <v>41178</v>
      </c>
      <c r="J12" s="114">
        <v>27357</v>
      </c>
      <c r="K12" s="114">
        <v>13821</v>
      </c>
      <c r="L12" s="423">
        <v>14331</v>
      </c>
      <c r="M12" s="424">
        <v>12173</v>
      </c>
    </row>
    <row r="13" spans="1:13" s="110" customFormat="1" ht="11.1" customHeight="1" x14ac:dyDescent="0.2">
      <c r="A13" s="422" t="s">
        <v>390</v>
      </c>
      <c r="B13" s="115">
        <v>154302</v>
      </c>
      <c r="C13" s="114">
        <v>88027</v>
      </c>
      <c r="D13" s="114">
        <v>66275</v>
      </c>
      <c r="E13" s="114">
        <v>122854</v>
      </c>
      <c r="F13" s="114">
        <v>29457</v>
      </c>
      <c r="G13" s="114">
        <v>21998</v>
      </c>
      <c r="H13" s="114">
        <v>41283</v>
      </c>
      <c r="I13" s="115">
        <v>41684</v>
      </c>
      <c r="J13" s="114">
        <v>27688</v>
      </c>
      <c r="K13" s="114">
        <v>13996</v>
      </c>
      <c r="L13" s="423">
        <v>8173</v>
      </c>
      <c r="M13" s="424">
        <v>8947</v>
      </c>
    </row>
    <row r="14" spans="1:13" ht="15" customHeight="1" x14ac:dyDescent="0.2">
      <c r="A14" s="422" t="s">
        <v>391</v>
      </c>
      <c r="B14" s="115">
        <v>154349</v>
      </c>
      <c r="C14" s="114">
        <v>87953</v>
      </c>
      <c r="D14" s="114">
        <v>66396</v>
      </c>
      <c r="E14" s="114">
        <v>119271</v>
      </c>
      <c r="F14" s="114">
        <v>33381</v>
      </c>
      <c r="G14" s="114">
        <v>21336</v>
      </c>
      <c r="H14" s="114">
        <v>41876</v>
      </c>
      <c r="I14" s="115">
        <v>41661</v>
      </c>
      <c r="J14" s="114">
        <v>27546</v>
      </c>
      <c r="K14" s="114">
        <v>14115</v>
      </c>
      <c r="L14" s="423">
        <v>10753</v>
      </c>
      <c r="M14" s="424">
        <v>10265</v>
      </c>
    </row>
    <row r="15" spans="1:13" ht="11.1" customHeight="1" x14ac:dyDescent="0.2">
      <c r="A15" s="422" t="s">
        <v>388</v>
      </c>
      <c r="B15" s="115">
        <v>155470</v>
      </c>
      <c r="C15" s="114">
        <v>88809</v>
      </c>
      <c r="D15" s="114">
        <v>66661</v>
      </c>
      <c r="E15" s="114">
        <v>119624</v>
      </c>
      <c r="F15" s="114">
        <v>34215</v>
      </c>
      <c r="G15" s="114">
        <v>21033</v>
      </c>
      <c r="H15" s="114">
        <v>42801</v>
      </c>
      <c r="I15" s="115">
        <v>42377</v>
      </c>
      <c r="J15" s="114">
        <v>27916</v>
      </c>
      <c r="K15" s="114">
        <v>14461</v>
      </c>
      <c r="L15" s="423">
        <v>9335</v>
      </c>
      <c r="M15" s="424">
        <v>8324</v>
      </c>
    </row>
    <row r="16" spans="1:13" ht="11.1" customHeight="1" x14ac:dyDescent="0.2">
      <c r="A16" s="422" t="s">
        <v>389</v>
      </c>
      <c r="B16" s="115">
        <v>157541</v>
      </c>
      <c r="C16" s="114">
        <v>90150</v>
      </c>
      <c r="D16" s="114">
        <v>67391</v>
      </c>
      <c r="E16" s="114">
        <v>121186</v>
      </c>
      <c r="F16" s="114">
        <v>34721</v>
      </c>
      <c r="G16" s="114">
        <v>22669</v>
      </c>
      <c r="H16" s="114">
        <v>43314</v>
      </c>
      <c r="I16" s="115">
        <v>42458</v>
      </c>
      <c r="J16" s="114">
        <v>27584</v>
      </c>
      <c r="K16" s="114">
        <v>14874</v>
      </c>
      <c r="L16" s="423">
        <v>15670</v>
      </c>
      <c r="M16" s="424">
        <v>13270</v>
      </c>
    </row>
    <row r="17" spans="1:13" s="110" customFormat="1" ht="11.1" customHeight="1" x14ac:dyDescent="0.2">
      <c r="A17" s="422" t="s">
        <v>390</v>
      </c>
      <c r="B17" s="115">
        <v>157619</v>
      </c>
      <c r="C17" s="114">
        <v>89849</v>
      </c>
      <c r="D17" s="114">
        <v>67770</v>
      </c>
      <c r="E17" s="114">
        <v>122207</v>
      </c>
      <c r="F17" s="114">
        <v>35280</v>
      </c>
      <c r="G17" s="114">
        <v>22231</v>
      </c>
      <c r="H17" s="114">
        <v>43770</v>
      </c>
      <c r="I17" s="115">
        <v>43109</v>
      </c>
      <c r="J17" s="114">
        <v>28041</v>
      </c>
      <c r="K17" s="114">
        <v>15068</v>
      </c>
      <c r="L17" s="423">
        <v>9281</v>
      </c>
      <c r="M17" s="424">
        <v>9573</v>
      </c>
    </row>
    <row r="18" spans="1:13" ht="15" customHeight="1" x14ac:dyDescent="0.2">
      <c r="A18" s="422" t="s">
        <v>392</v>
      </c>
      <c r="B18" s="115">
        <v>158405</v>
      </c>
      <c r="C18" s="114">
        <v>90271</v>
      </c>
      <c r="D18" s="114">
        <v>68134</v>
      </c>
      <c r="E18" s="114">
        <v>122258</v>
      </c>
      <c r="F18" s="114">
        <v>35988</v>
      </c>
      <c r="G18" s="114">
        <v>21954</v>
      </c>
      <c r="H18" s="114">
        <v>44453</v>
      </c>
      <c r="I18" s="115">
        <v>42386</v>
      </c>
      <c r="J18" s="114">
        <v>27504</v>
      </c>
      <c r="K18" s="114">
        <v>14882</v>
      </c>
      <c r="L18" s="423">
        <v>10907</v>
      </c>
      <c r="M18" s="424">
        <v>10484</v>
      </c>
    </row>
    <row r="19" spans="1:13" ht="11.1" customHeight="1" x14ac:dyDescent="0.2">
      <c r="A19" s="422" t="s">
        <v>388</v>
      </c>
      <c r="B19" s="115">
        <v>159204</v>
      </c>
      <c r="C19" s="114">
        <v>90913</v>
      </c>
      <c r="D19" s="114">
        <v>68291</v>
      </c>
      <c r="E19" s="114">
        <v>122609</v>
      </c>
      <c r="F19" s="114">
        <v>36410</v>
      </c>
      <c r="G19" s="114">
        <v>21429</v>
      </c>
      <c r="H19" s="114">
        <v>45330</v>
      </c>
      <c r="I19" s="115">
        <v>43346</v>
      </c>
      <c r="J19" s="114">
        <v>28030</v>
      </c>
      <c r="K19" s="114">
        <v>15316</v>
      </c>
      <c r="L19" s="423">
        <v>8542</v>
      </c>
      <c r="M19" s="424">
        <v>7984</v>
      </c>
    </row>
    <row r="20" spans="1:13" ht="11.1" customHeight="1" x14ac:dyDescent="0.2">
      <c r="A20" s="422" t="s">
        <v>389</v>
      </c>
      <c r="B20" s="115">
        <v>162681</v>
      </c>
      <c r="C20" s="114">
        <v>92895</v>
      </c>
      <c r="D20" s="114">
        <v>69786</v>
      </c>
      <c r="E20" s="114">
        <v>125013</v>
      </c>
      <c r="F20" s="114">
        <v>37376</v>
      </c>
      <c r="G20" s="114">
        <v>23439</v>
      </c>
      <c r="H20" s="114">
        <v>46154</v>
      </c>
      <c r="I20" s="115">
        <v>43485</v>
      </c>
      <c r="J20" s="114">
        <v>27554</v>
      </c>
      <c r="K20" s="114">
        <v>15931</v>
      </c>
      <c r="L20" s="423">
        <v>15672</v>
      </c>
      <c r="M20" s="424">
        <v>13203</v>
      </c>
    </row>
    <row r="21" spans="1:13" s="110" customFormat="1" ht="11.1" customHeight="1" x14ac:dyDescent="0.2">
      <c r="A21" s="422" t="s">
        <v>390</v>
      </c>
      <c r="B21" s="115">
        <v>162353</v>
      </c>
      <c r="C21" s="114">
        <v>92248</v>
      </c>
      <c r="D21" s="114">
        <v>70105</v>
      </c>
      <c r="E21" s="114">
        <v>124662</v>
      </c>
      <c r="F21" s="114">
        <v>37633</v>
      </c>
      <c r="G21" s="114">
        <v>23138</v>
      </c>
      <c r="H21" s="114">
        <v>46654</v>
      </c>
      <c r="I21" s="115">
        <v>44074</v>
      </c>
      <c r="J21" s="114">
        <v>27967</v>
      </c>
      <c r="K21" s="114">
        <v>16107</v>
      </c>
      <c r="L21" s="423">
        <v>8324</v>
      </c>
      <c r="M21" s="424">
        <v>9030</v>
      </c>
    </row>
    <row r="22" spans="1:13" ht="15" customHeight="1" x14ac:dyDescent="0.2">
      <c r="A22" s="422" t="s">
        <v>393</v>
      </c>
      <c r="B22" s="115">
        <v>161695</v>
      </c>
      <c r="C22" s="114">
        <v>91802</v>
      </c>
      <c r="D22" s="114">
        <v>69893</v>
      </c>
      <c r="E22" s="114">
        <v>123898</v>
      </c>
      <c r="F22" s="114">
        <v>37467</v>
      </c>
      <c r="G22" s="114">
        <v>22262</v>
      </c>
      <c r="H22" s="114">
        <v>47100</v>
      </c>
      <c r="I22" s="115">
        <v>43615</v>
      </c>
      <c r="J22" s="114">
        <v>27668</v>
      </c>
      <c r="K22" s="114">
        <v>15947</v>
      </c>
      <c r="L22" s="423">
        <v>9450</v>
      </c>
      <c r="M22" s="424">
        <v>10224</v>
      </c>
    </row>
    <row r="23" spans="1:13" ht="11.1" customHeight="1" x14ac:dyDescent="0.2">
      <c r="A23" s="422" t="s">
        <v>388</v>
      </c>
      <c r="B23" s="115">
        <v>162268</v>
      </c>
      <c r="C23" s="114">
        <v>92409</v>
      </c>
      <c r="D23" s="114">
        <v>69859</v>
      </c>
      <c r="E23" s="114">
        <v>124329</v>
      </c>
      <c r="F23" s="114">
        <v>37567</v>
      </c>
      <c r="G23" s="114">
        <v>21714</v>
      </c>
      <c r="H23" s="114">
        <v>47862</v>
      </c>
      <c r="I23" s="115">
        <v>44534</v>
      </c>
      <c r="J23" s="114">
        <v>28216</v>
      </c>
      <c r="K23" s="114">
        <v>16318</v>
      </c>
      <c r="L23" s="423">
        <v>8376</v>
      </c>
      <c r="M23" s="424">
        <v>8041</v>
      </c>
    </row>
    <row r="24" spans="1:13" ht="11.1" customHeight="1" x14ac:dyDescent="0.2">
      <c r="A24" s="422" t="s">
        <v>389</v>
      </c>
      <c r="B24" s="115">
        <v>164649</v>
      </c>
      <c r="C24" s="114">
        <v>93791</v>
      </c>
      <c r="D24" s="114">
        <v>70858</v>
      </c>
      <c r="E24" s="114">
        <v>124778</v>
      </c>
      <c r="F24" s="114">
        <v>37964</v>
      </c>
      <c r="G24" s="114">
        <v>23226</v>
      </c>
      <c r="H24" s="114">
        <v>48413</v>
      </c>
      <c r="I24" s="115">
        <v>44549</v>
      </c>
      <c r="J24" s="114">
        <v>27771</v>
      </c>
      <c r="K24" s="114">
        <v>16778</v>
      </c>
      <c r="L24" s="423">
        <v>16128</v>
      </c>
      <c r="M24" s="424">
        <v>14135</v>
      </c>
    </row>
    <row r="25" spans="1:13" s="110" customFormat="1" ht="11.1" customHeight="1" x14ac:dyDescent="0.2">
      <c r="A25" s="422" t="s">
        <v>390</v>
      </c>
      <c r="B25" s="115">
        <v>164056</v>
      </c>
      <c r="C25" s="114">
        <v>93197</v>
      </c>
      <c r="D25" s="114">
        <v>70859</v>
      </c>
      <c r="E25" s="114">
        <v>123764</v>
      </c>
      <c r="F25" s="114">
        <v>38387</v>
      </c>
      <c r="G25" s="114">
        <v>22722</v>
      </c>
      <c r="H25" s="114">
        <v>48850</v>
      </c>
      <c r="I25" s="115">
        <v>44766</v>
      </c>
      <c r="J25" s="114">
        <v>28160</v>
      </c>
      <c r="K25" s="114">
        <v>16606</v>
      </c>
      <c r="L25" s="423">
        <v>9114</v>
      </c>
      <c r="M25" s="424">
        <v>9875</v>
      </c>
    </row>
    <row r="26" spans="1:13" ht="15" customHeight="1" x14ac:dyDescent="0.2">
      <c r="A26" s="422" t="s">
        <v>394</v>
      </c>
      <c r="B26" s="115">
        <v>164303</v>
      </c>
      <c r="C26" s="114">
        <v>93121</v>
      </c>
      <c r="D26" s="114">
        <v>71182</v>
      </c>
      <c r="E26" s="114">
        <v>123675</v>
      </c>
      <c r="F26" s="114">
        <v>38731</v>
      </c>
      <c r="G26" s="114">
        <v>21988</v>
      </c>
      <c r="H26" s="114">
        <v>49502</v>
      </c>
      <c r="I26" s="115">
        <v>44233</v>
      </c>
      <c r="J26" s="114">
        <v>27778</v>
      </c>
      <c r="K26" s="114">
        <v>16455</v>
      </c>
      <c r="L26" s="423">
        <v>10361</v>
      </c>
      <c r="M26" s="424">
        <v>10331</v>
      </c>
    </row>
    <row r="27" spans="1:13" ht="11.1" customHeight="1" x14ac:dyDescent="0.2">
      <c r="A27" s="422" t="s">
        <v>388</v>
      </c>
      <c r="B27" s="115">
        <v>165114</v>
      </c>
      <c r="C27" s="114">
        <v>93794</v>
      </c>
      <c r="D27" s="114">
        <v>71320</v>
      </c>
      <c r="E27" s="114">
        <v>124380</v>
      </c>
      <c r="F27" s="114">
        <v>38854</v>
      </c>
      <c r="G27" s="114">
        <v>21576</v>
      </c>
      <c r="H27" s="114">
        <v>50401</v>
      </c>
      <c r="I27" s="115">
        <v>45325</v>
      </c>
      <c r="J27" s="114">
        <v>28471</v>
      </c>
      <c r="K27" s="114">
        <v>16854</v>
      </c>
      <c r="L27" s="423">
        <v>8643</v>
      </c>
      <c r="M27" s="424">
        <v>8029</v>
      </c>
    </row>
    <row r="28" spans="1:13" ht="11.1" customHeight="1" x14ac:dyDescent="0.2">
      <c r="A28" s="422" t="s">
        <v>389</v>
      </c>
      <c r="B28" s="115">
        <v>167738</v>
      </c>
      <c r="C28" s="114">
        <v>95304</v>
      </c>
      <c r="D28" s="114">
        <v>72434</v>
      </c>
      <c r="E28" s="114">
        <v>127639</v>
      </c>
      <c r="F28" s="114">
        <v>39467</v>
      </c>
      <c r="G28" s="114">
        <v>23250</v>
      </c>
      <c r="H28" s="114">
        <v>50821</v>
      </c>
      <c r="I28" s="115">
        <v>45445</v>
      </c>
      <c r="J28" s="114">
        <v>28136</v>
      </c>
      <c r="K28" s="114">
        <v>17309</v>
      </c>
      <c r="L28" s="423">
        <v>16734</v>
      </c>
      <c r="M28" s="424">
        <v>14570</v>
      </c>
    </row>
    <row r="29" spans="1:13" s="110" customFormat="1" ht="11.1" customHeight="1" x14ac:dyDescent="0.2">
      <c r="A29" s="422" t="s">
        <v>390</v>
      </c>
      <c r="B29" s="115">
        <v>166915</v>
      </c>
      <c r="C29" s="114">
        <v>94416</v>
      </c>
      <c r="D29" s="114">
        <v>72499</v>
      </c>
      <c r="E29" s="114">
        <v>126903</v>
      </c>
      <c r="F29" s="114">
        <v>39964</v>
      </c>
      <c r="G29" s="114">
        <v>22804</v>
      </c>
      <c r="H29" s="114">
        <v>50941</v>
      </c>
      <c r="I29" s="115">
        <v>45684</v>
      </c>
      <c r="J29" s="114">
        <v>28558</v>
      </c>
      <c r="K29" s="114">
        <v>17126</v>
      </c>
      <c r="L29" s="423">
        <v>8545</v>
      </c>
      <c r="M29" s="424">
        <v>9394</v>
      </c>
    </row>
    <row r="30" spans="1:13" ht="15" customHeight="1" x14ac:dyDescent="0.2">
      <c r="A30" s="422" t="s">
        <v>395</v>
      </c>
      <c r="B30" s="115">
        <v>167111</v>
      </c>
      <c r="C30" s="114">
        <v>94398</v>
      </c>
      <c r="D30" s="114">
        <v>72713</v>
      </c>
      <c r="E30" s="114">
        <v>126844</v>
      </c>
      <c r="F30" s="114">
        <v>40236</v>
      </c>
      <c r="G30" s="114">
        <v>22089</v>
      </c>
      <c r="H30" s="114">
        <v>51457</v>
      </c>
      <c r="I30" s="115">
        <v>44563</v>
      </c>
      <c r="J30" s="114">
        <v>27682</v>
      </c>
      <c r="K30" s="114">
        <v>16881</v>
      </c>
      <c r="L30" s="423">
        <v>10811</v>
      </c>
      <c r="M30" s="424">
        <v>10509</v>
      </c>
    </row>
    <row r="31" spans="1:13" ht="11.1" customHeight="1" x14ac:dyDescent="0.2">
      <c r="A31" s="422" t="s">
        <v>388</v>
      </c>
      <c r="B31" s="115">
        <v>167812</v>
      </c>
      <c r="C31" s="114">
        <v>94928</v>
      </c>
      <c r="D31" s="114">
        <v>72884</v>
      </c>
      <c r="E31" s="114">
        <v>127243</v>
      </c>
      <c r="F31" s="114">
        <v>40544</v>
      </c>
      <c r="G31" s="114">
        <v>21587</v>
      </c>
      <c r="H31" s="114">
        <v>52185</v>
      </c>
      <c r="I31" s="115">
        <v>45255</v>
      </c>
      <c r="J31" s="114">
        <v>27957</v>
      </c>
      <c r="K31" s="114">
        <v>17298</v>
      </c>
      <c r="L31" s="423">
        <v>9036</v>
      </c>
      <c r="M31" s="424">
        <v>8467</v>
      </c>
    </row>
    <row r="32" spans="1:13" ht="11.1" customHeight="1" x14ac:dyDescent="0.2">
      <c r="A32" s="422" t="s">
        <v>389</v>
      </c>
      <c r="B32" s="115">
        <v>170579</v>
      </c>
      <c r="C32" s="114">
        <v>96379</v>
      </c>
      <c r="D32" s="114">
        <v>74200</v>
      </c>
      <c r="E32" s="114">
        <v>130391</v>
      </c>
      <c r="F32" s="114">
        <v>40170</v>
      </c>
      <c r="G32" s="114">
        <v>23083</v>
      </c>
      <c r="H32" s="114">
        <v>52865</v>
      </c>
      <c r="I32" s="115">
        <v>45143</v>
      </c>
      <c r="J32" s="114">
        <v>27487</v>
      </c>
      <c r="K32" s="114">
        <v>17656</v>
      </c>
      <c r="L32" s="423">
        <v>17051</v>
      </c>
      <c r="M32" s="424">
        <v>14944</v>
      </c>
    </row>
    <row r="33" spans="1:13" s="110" customFormat="1" ht="11.1" customHeight="1" x14ac:dyDescent="0.2">
      <c r="A33" s="422" t="s">
        <v>390</v>
      </c>
      <c r="B33" s="115">
        <v>169975</v>
      </c>
      <c r="C33" s="114">
        <v>95657</v>
      </c>
      <c r="D33" s="114">
        <v>74318</v>
      </c>
      <c r="E33" s="114">
        <v>129589</v>
      </c>
      <c r="F33" s="114">
        <v>40373</v>
      </c>
      <c r="G33" s="114">
        <v>22561</v>
      </c>
      <c r="H33" s="114">
        <v>53082</v>
      </c>
      <c r="I33" s="115">
        <v>45351</v>
      </c>
      <c r="J33" s="114">
        <v>27738</v>
      </c>
      <c r="K33" s="114">
        <v>17613</v>
      </c>
      <c r="L33" s="423">
        <v>9673</v>
      </c>
      <c r="M33" s="424">
        <v>10439</v>
      </c>
    </row>
    <row r="34" spans="1:13" ht="15" customHeight="1" x14ac:dyDescent="0.2">
      <c r="A34" s="422" t="s">
        <v>396</v>
      </c>
      <c r="B34" s="115">
        <v>169716</v>
      </c>
      <c r="C34" s="114">
        <v>95418</v>
      </c>
      <c r="D34" s="114">
        <v>74298</v>
      </c>
      <c r="E34" s="114">
        <v>129193</v>
      </c>
      <c r="F34" s="114">
        <v>40510</v>
      </c>
      <c r="G34" s="114">
        <v>21756</v>
      </c>
      <c r="H34" s="114">
        <v>53703</v>
      </c>
      <c r="I34" s="115">
        <v>44677</v>
      </c>
      <c r="J34" s="114">
        <v>27233</v>
      </c>
      <c r="K34" s="114">
        <v>17444</v>
      </c>
      <c r="L34" s="423">
        <v>11095</v>
      </c>
      <c r="M34" s="424">
        <v>11266</v>
      </c>
    </row>
    <row r="35" spans="1:13" ht="11.1" customHeight="1" x14ac:dyDescent="0.2">
      <c r="A35" s="422" t="s">
        <v>388</v>
      </c>
      <c r="B35" s="115">
        <v>170516</v>
      </c>
      <c r="C35" s="114">
        <v>96061</v>
      </c>
      <c r="D35" s="114">
        <v>74455</v>
      </c>
      <c r="E35" s="114">
        <v>129498</v>
      </c>
      <c r="F35" s="114">
        <v>41009</v>
      </c>
      <c r="G35" s="114">
        <v>21297</v>
      </c>
      <c r="H35" s="114">
        <v>54526</v>
      </c>
      <c r="I35" s="115">
        <v>45146</v>
      </c>
      <c r="J35" s="114">
        <v>27527</v>
      </c>
      <c r="K35" s="114">
        <v>17619</v>
      </c>
      <c r="L35" s="423">
        <v>9871</v>
      </c>
      <c r="M35" s="424">
        <v>9201</v>
      </c>
    </row>
    <row r="36" spans="1:13" ht="11.1" customHeight="1" x14ac:dyDescent="0.2">
      <c r="A36" s="422" t="s">
        <v>389</v>
      </c>
      <c r="B36" s="115">
        <v>173113</v>
      </c>
      <c r="C36" s="114">
        <v>97493</v>
      </c>
      <c r="D36" s="114">
        <v>75620</v>
      </c>
      <c r="E36" s="114">
        <v>131547</v>
      </c>
      <c r="F36" s="114">
        <v>41561</v>
      </c>
      <c r="G36" s="114">
        <v>22769</v>
      </c>
      <c r="H36" s="114">
        <v>55200</v>
      </c>
      <c r="I36" s="115">
        <v>44754</v>
      </c>
      <c r="J36" s="114">
        <v>26892</v>
      </c>
      <c r="K36" s="114">
        <v>17862</v>
      </c>
      <c r="L36" s="423">
        <v>17524</v>
      </c>
      <c r="M36" s="424">
        <v>15376</v>
      </c>
    </row>
    <row r="37" spans="1:13" s="110" customFormat="1" ht="11.1" customHeight="1" x14ac:dyDescent="0.2">
      <c r="A37" s="422" t="s">
        <v>390</v>
      </c>
      <c r="B37" s="115">
        <v>172835</v>
      </c>
      <c r="C37" s="114">
        <v>97043</v>
      </c>
      <c r="D37" s="114">
        <v>75792</v>
      </c>
      <c r="E37" s="114">
        <v>130902</v>
      </c>
      <c r="F37" s="114">
        <v>41933</v>
      </c>
      <c r="G37" s="114">
        <v>22488</v>
      </c>
      <c r="H37" s="114">
        <v>55507</v>
      </c>
      <c r="I37" s="115">
        <v>44935</v>
      </c>
      <c r="J37" s="114">
        <v>27136</v>
      </c>
      <c r="K37" s="114">
        <v>17799</v>
      </c>
      <c r="L37" s="423">
        <v>9566</v>
      </c>
      <c r="M37" s="424">
        <v>9915</v>
      </c>
    </row>
    <row r="38" spans="1:13" ht="15" customHeight="1" x14ac:dyDescent="0.2">
      <c r="A38" s="425" t="s">
        <v>397</v>
      </c>
      <c r="B38" s="115">
        <v>173127</v>
      </c>
      <c r="C38" s="114">
        <v>97198</v>
      </c>
      <c r="D38" s="114">
        <v>75929</v>
      </c>
      <c r="E38" s="114">
        <v>130835</v>
      </c>
      <c r="F38" s="114">
        <v>42292</v>
      </c>
      <c r="G38" s="114">
        <v>21679</v>
      </c>
      <c r="H38" s="114">
        <v>56153</v>
      </c>
      <c r="I38" s="115">
        <v>44317</v>
      </c>
      <c r="J38" s="114">
        <v>26648</v>
      </c>
      <c r="K38" s="114">
        <v>17669</v>
      </c>
      <c r="L38" s="423">
        <v>11579</v>
      </c>
      <c r="M38" s="424">
        <v>11422</v>
      </c>
    </row>
    <row r="39" spans="1:13" ht="11.1" customHeight="1" x14ac:dyDescent="0.2">
      <c r="A39" s="422" t="s">
        <v>388</v>
      </c>
      <c r="B39" s="115">
        <v>173867</v>
      </c>
      <c r="C39" s="114">
        <v>97780</v>
      </c>
      <c r="D39" s="114">
        <v>76087</v>
      </c>
      <c r="E39" s="114">
        <v>131161</v>
      </c>
      <c r="F39" s="114">
        <v>42706</v>
      </c>
      <c r="G39" s="114">
        <v>21267</v>
      </c>
      <c r="H39" s="114">
        <v>56903</v>
      </c>
      <c r="I39" s="115">
        <v>45140</v>
      </c>
      <c r="J39" s="114">
        <v>27072</v>
      </c>
      <c r="K39" s="114">
        <v>18068</v>
      </c>
      <c r="L39" s="423">
        <v>9717</v>
      </c>
      <c r="M39" s="424">
        <v>9022</v>
      </c>
    </row>
    <row r="40" spans="1:13" ht="11.1" customHeight="1" x14ac:dyDescent="0.2">
      <c r="A40" s="425" t="s">
        <v>389</v>
      </c>
      <c r="B40" s="115">
        <v>177269</v>
      </c>
      <c r="C40" s="114">
        <v>99650</v>
      </c>
      <c r="D40" s="114">
        <v>77619</v>
      </c>
      <c r="E40" s="114">
        <v>133930</v>
      </c>
      <c r="F40" s="114">
        <v>43339</v>
      </c>
      <c r="G40" s="114">
        <v>22840</v>
      </c>
      <c r="H40" s="114">
        <v>57743</v>
      </c>
      <c r="I40" s="115">
        <v>44996</v>
      </c>
      <c r="J40" s="114">
        <v>26494</v>
      </c>
      <c r="K40" s="114">
        <v>18502</v>
      </c>
      <c r="L40" s="423">
        <v>17486</v>
      </c>
      <c r="M40" s="424">
        <v>15166</v>
      </c>
    </row>
    <row r="41" spans="1:13" s="110" customFormat="1" ht="11.1" customHeight="1" x14ac:dyDescent="0.2">
      <c r="A41" s="422" t="s">
        <v>390</v>
      </c>
      <c r="B41" s="115">
        <v>176901</v>
      </c>
      <c r="C41" s="114">
        <v>99303</v>
      </c>
      <c r="D41" s="114">
        <v>77598</v>
      </c>
      <c r="E41" s="114">
        <v>133178</v>
      </c>
      <c r="F41" s="114">
        <v>43723</v>
      </c>
      <c r="G41" s="114">
        <v>22663</v>
      </c>
      <c r="H41" s="114">
        <v>57859</v>
      </c>
      <c r="I41" s="115">
        <v>45222</v>
      </c>
      <c r="J41" s="114">
        <v>26628</v>
      </c>
      <c r="K41" s="114">
        <v>18594</v>
      </c>
      <c r="L41" s="423">
        <v>11837</v>
      </c>
      <c r="M41" s="424">
        <v>11864</v>
      </c>
    </row>
    <row r="42" spans="1:13" ht="15" customHeight="1" x14ac:dyDescent="0.2">
      <c r="A42" s="422" t="s">
        <v>398</v>
      </c>
      <c r="B42" s="115">
        <v>177526</v>
      </c>
      <c r="C42" s="114">
        <v>99550</v>
      </c>
      <c r="D42" s="114">
        <v>77976</v>
      </c>
      <c r="E42" s="114">
        <v>133473</v>
      </c>
      <c r="F42" s="114">
        <v>44053</v>
      </c>
      <c r="G42" s="114">
        <v>21998</v>
      </c>
      <c r="H42" s="114">
        <v>58463</v>
      </c>
      <c r="I42" s="115">
        <v>44401</v>
      </c>
      <c r="J42" s="114">
        <v>25974</v>
      </c>
      <c r="K42" s="114">
        <v>18427</v>
      </c>
      <c r="L42" s="423">
        <v>12207</v>
      </c>
      <c r="M42" s="424">
        <v>12215</v>
      </c>
    </row>
    <row r="43" spans="1:13" ht="11.1" customHeight="1" x14ac:dyDescent="0.2">
      <c r="A43" s="422" t="s">
        <v>388</v>
      </c>
      <c r="B43" s="115">
        <v>177945</v>
      </c>
      <c r="C43" s="114">
        <v>100117</v>
      </c>
      <c r="D43" s="114">
        <v>77828</v>
      </c>
      <c r="E43" s="114">
        <v>133675</v>
      </c>
      <c r="F43" s="114">
        <v>44270</v>
      </c>
      <c r="G43" s="114">
        <v>21530</v>
      </c>
      <c r="H43" s="114">
        <v>59101</v>
      </c>
      <c r="I43" s="115">
        <v>45257</v>
      </c>
      <c r="J43" s="114">
        <v>26466</v>
      </c>
      <c r="K43" s="114">
        <v>18791</v>
      </c>
      <c r="L43" s="423">
        <v>10814</v>
      </c>
      <c r="M43" s="424">
        <v>10103</v>
      </c>
    </row>
    <row r="44" spans="1:13" ht="11.1" customHeight="1" x14ac:dyDescent="0.2">
      <c r="A44" s="422" t="s">
        <v>389</v>
      </c>
      <c r="B44" s="115">
        <v>180573</v>
      </c>
      <c r="C44" s="114">
        <v>101628</v>
      </c>
      <c r="D44" s="114">
        <v>78945</v>
      </c>
      <c r="E44" s="114">
        <v>136172</v>
      </c>
      <c r="F44" s="114">
        <v>44401</v>
      </c>
      <c r="G44" s="114">
        <v>23108</v>
      </c>
      <c r="H44" s="114">
        <v>59741</v>
      </c>
      <c r="I44" s="115">
        <v>44726</v>
      </c>
      <c r="J44" s="114">
        <v>25584</v>
      </c>
      <c r="K44" s="114">
        <v>19142</v>
      </c>
      <c r="L44" s="423">
        <v>18317</v>
      </c>
      <c r="M44" s="424">
        <v>16342</v>
      </c>
    </row>
    <row r="45" spans="1:13" s="110" customFormat="1" ht="11.1" customHeight="1" x14ac:dyDescent="0.2">
      <c r="A45" s="422" t="s">
        <v>390</v>
      </c>
      <c r="B45" s="115">
        <v>180760</v>
      </c>
      <c r="C45" s="114">
        <v>101534</v>
      </c>
      <c r="D45" s="114">
        <v>79226</v>
      </c>
      <c r="E45" s="114">
        <v>135883</v>
      </c>
      <c r="F45" s="114">
        <v>44877</v>
      </c>
      <c r="G45" s="114">
        <v>22973</v>
      </c>
      <c r="H45" s="114">
        <v>60120</v>
      </c>
      <c r="I45" s="115">
        <v>44988</v>
      </c>
      <c r="J45" s="114">
        <v>25759</v>
      </c>
      <c r="K45" s="114">
        <v>19229</v>
      </c>
      <c r="L45" s="423">
        <v>14128</v>
      </c>
      <c r="M45" s="424">
        <v>14126</v>
      </c>
    </row>
    <row r="46" spans="1:13" ht="15" customHeight="1" x14ac:dyDescent="0.2">
      <c r="A46" s="422" t="s">
        <v>399</v>
      </c>
      <c r="B46" s="115">
        <v>182310</v>
      </c>
      <c r="C46" s="114">
        <v>102587</v>
      </c>
      <c r="D46" s="114">
        <v>79723</v>
      </c>
      <c r="E46" s="114">
        <v>137075</v>
      </c>
      <c r="F46" s="114">
        <v>45235</v>
      </c>
      <c r="G46" s="114">
        <v>22306</v>
      </c>
      <c r="H46" s="114">
        <v>61137</v>
      </c>
      <c r="I46" s="115">
        <v>44648</v>
      </c>
      <c r="J46" s="114">
        <v>25457</v>
      </c>
      <c r="K46" s="114">
        <v>19191</v>
      </c>
      <c r="L46" s="423">
        <v>13668</v>
      </c>
      <c r="M46" s="424">
        <v>12377</v>
      </c>
    </row>
    <row r="47" spans="1:13" ht="11.1" customHeight="1" x14ac:dyDescent="0.2">
      <c r="A47" s="422" t="s">
        <v>388</v>
      </c>
      <c r="B47" s="115">
        <v>182196</v>
      </c>
      <c r="C47" s="114">
        <v>102554</v>
      </c>
      <c r="D47" s="114">
        <v>79642</v>
      </c>
      <c r="E47" s="114">
        <v>136625</v>
      </c>
      <c r="F47" s="114">
        <v>45571</v>
      </c>
      <c r="G47" s="114">
        <v>21658</v>
      </c>
      <c r="H47" s="114">
        <v>61580</v>
      </c>
      <c r="I47" s="115">
        <v>45535</v>
      </c>
      <c r="J47" s="114">
        <v>25992</v>
      </c>
      <c r="K47" s="114">
        <v>19543</v>
      </c>
      <c r="L47" s="423">
        <v>9776</v>
      </c>
      <c r="M47" s="424">
        <v>10275</v>
      </c>
    </row>
    <row r="48" spans="1:13" ht="11.1" customHeight="1" x14ac:dyDescent="0.2">
      <c r="A48" s="422" t="s">
        <v>389</v>
      </c>
      <c r="B48" s="115">
        <v>184310</v>
      </c>
      <c r="C48" s="114">
        <v>103616</v>
      </c>
      <c r="D48" s="114">
        <v>80694</v>
      </c>
      <c r="E48" s="114">
        <v>138325</v>
      </c>
      <c r="F48" s="114">
        <v>45985</v>
      </c>
      <c r="G48" s="114">
        <v>23105</v>
      </c>
      <c r="H48" s="114">
        <v>61950</v>
      </c>
      <c r="I48" s="115">
        <v>45095</v>
      </c>
      <c r="J48" s="114">
        <v>25057</v>
      </c>
      <c r="K48" s="114">
        <v>20038</v>
      </c>
      <c r="L48" s="423">
        <v>17191</v>
      </c>
      <c r="M48" s="424">
        <v>15636</v>
      </c>
    </row>
    <row r="49" spans="1:17" s="110" customFormat="1" ht="11.1" customHeight="1" x14ac:dyDescent="0.2">
      <c r="A49" s="422" t="s">
        <v>390</v>
      </c>
      <c r="B49" s="115">
        <v>183587</v>
      </c>
      <c r="C49" s="114">
        <v>102879</v>
      </c>
      <c r="D49" s="114">
        <v>80708</v>
      </c>
      <c r="E49" s="114">
        <v>137247</v>
      </c>
      <c r="F49" s="114">
        <v>46340</v>
      </c>
      <c r="G49" s="114">
        <v>22726</v>
      </c>
      <c r="H49" s="114">
        <v>62128</v>
      </c>
      <c r="I49" s="115">
        <v>45446</v>
      </c>
      <c r="J49" s="114">
        <v>25439</v>
      </c>
      <c r="K49" s="114">
        <v>20007</v>
      </c>
      <c r="L49" s="423">
        <v>10698</v>
      </c>
      <c r="M49" s="424">
        <v>11514</v>
      </c>
    </row>
    <row r="50" spans="1:17" ht="15" customHeight="1" x14ac:dyDescent="0.2">
      <c r="A50" s="422" t="s">
        <v>400</v>
      </c>
      <c r="B50" s="143">
        <v>182559</v>
      </c>
      <c r="C50" s="144">
        <v>102269</v>
      </c>
      <c r="D50" s="144">
        <v>80290</v>
      </c>
      <c r="E50" s="144">
        <v>136200</v>
      </c>
      <c r="F50" s="144">
        <v>46359</v>
      </c>
      <c r="G50" s="144">
        <v>21835</v>
      </c>
      <c r="H50" s="144">
        <v>62248</v>
      </c>
      <c r="I50" s="143">
        <v>43647</v>
      </c>
      <c r="J50" s="144">
        <v>24387</v>
      </c>
      <c r="K50" s="144">
        <v>19260</v>
      </c>
      <c r="L50" s="426">
        <v>11646</v>
      </c>
      <c r="M50" s="427">
        <v>12826</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0.13658054961329602</v>
      </c>
      <c r="C6" s="480">
        <f>'Tabelle 3.3'!J11</f>
        <v>-2.2419817237054289</v>
      </c>
      <c r="D6" s="481">
        <f t="shared" ref="D6:E9" si="0">IF(OR(AND(B6&gt;=-50,B6&lt;=50),ISNUMBER(B6)=FALSE),B6,"")</f>
        <v>0.13658054961329602</v>
      </c>
      <c r="E6" s="481">
        <f t="shared" si="0"/>
        <v>-2.2419817237054289</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0.77822269034374059</v>
      </c>
      <c r="C7" s="480">
        <f>'Tabelle 3.1'!J23</f>
        <v>-2.6975865719528453</v>
      </c>
      <c r="D7" s="481">
        <f t="shared" si="0"/>
        <v>0.77822269034374059</v>
      </c>
      <c r="E7" s="481">
        <f>IF(OR(AND(C7&gt;=-50,C7&lt;=50),ISNUMBER(C7)=FALSE),C7,"")</f>
        <v>-2.6975865719528453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0.13658054961329602</v>
      </c>
      <c r="C14" s="480">
        <f>'Tabelle 3.3'!J11</f>
        <v>-2.2419817237054289</v>
      </c>
      <c r="D14" s="481">
        <f>IF(OR(AND(B14&gt;=-50,B14&lt;=50),ISNUMBER(B14)=FALSE),B14,"")</f>
        <v>0.13658054961329602</v>
      </c>
      <c r="E14" s="481">
        <f>IF(OR(AND(C14&gt;=-50,C14&lt;=50),ISNUMBER(C14)=FALSE),C14,"")</f>
        <v>-2.2419817237054289</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-0.69930069930069927</v>
      </c>
      <c r="C15" s="480">
        <f>'Tabelle 3.3'!J12</f>
        <v>9.2537313432835813</v>
      </c>
      <c r="D15" s="481">
        <f t="shared" ref="D15:E45" si="3">IF(OR(AND(B15&gt;=-50,B15&lt;=50),ISNUMBER(B15)=FALSE),B15,"")</f>
        <v>-0.69930069930069927</v>
      </c>
      <c r="E15" s="481">
        <f t="shared" si="3"/>
        <v>9.2537313432835813</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3.7925021795989537</v>
      </c>
      <c r="C16" s="480">
        <f>'Tabelle 3.3'!J13</f>
        <v>-5.8295964125560538</v>
      </c>
      <c r="D16" s="481">
        <f t="shared" si="3"/>
        <v>3.7925021795989537</v>
      </c>
      <c r="E16" s="481">
        <f t="shared" si="3"/>
        <v>-5.8295964125560538</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-1.2668607273174533</v>
      </c>
      <c r="C17" s="480">
        <f>'Tabelle 3.3'!J14</f>
        <v>-5.8237547892720309</v>
      </c>
      <c r="D17" s="481">
        <f t="shared" si="3"/>
        <v>-1.2668607273174533</v>
      </c>
      <c r="E17" s="481">
        <f t="shared" si="3"/>
        <v>-5.8237547892720309</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-0.37204058624577224</v>
      </c>
      <c r="C18" s="480">
        <f>'Tabelle 3.3'!J15</f>
        <v>-5.3879310344827589</v>
      </c>
      <c r="D18" s="481">
        <f t="shared" si="3"/>
        <v>-0.37204058624577224</v>
      </c>
      <c r="E18" s="481">
        <f t="shared" si="3"/>
        <v>-5.3879310344827589</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-1.6022538716814159</v>
      </c>
      <c r="C19" s="480">
        <f>'Tabelle 3.3'!J16</f>
        <v>-6.103286384976526</v>
      </c>
      <c r="D19" s="481">
        <f t="shared" si="3"/>
        <v>-1.6022538716814159</v>
      </c>
      <c r="E19" s="481">
        <f t="shared" si="3"/>
        <v>-6.103286384976526</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0.51186598417868778</v>
      </c>
      <c r="C20" s="480">
        <f>'Tabelle 3.3'!J17</f>
        <v>-5.882352941176471</v>
      </c>
      <c r="D20" s="481">
        <f t="shared" si="3"/>
        <v>0.51186598417868778</v>
      </c>
      <c r="E20" s="481">
        <f t="shared" si="3"/>
        <v>-5.882352941176471</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2.855413177277772</v>
      </c>
      <c r="C21" s="480">
        <f>'Tabelle 3.3'!J18</f>
        <v>1.7857142857142858</v>
      </c>
      <c r="D21" s="481">
        <f t="shared" si="3"/>
        <v>2.855413177277772</v>
      </c>
      <c r="E21" s="481">
        <f t="shared" si="3"/>
        <v>1.7857142857142858</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2.1913875598086126</v>
      </c>
      <c r="C22" s="480">
        <f>'Tabelle 3.3'!J19</f>
        <v>0.55193886215680721</v>
      </c>
      <c r="D22" s="481">
        <f t="shared" si="3"/>
        <v>2.1913875598086126</v>
      </c>
      <c r="E22" s="481">
        <f t="shared" si="3"/>
        <v>0.55193886215680721</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2.032258064516129</v>
      </c>
      <c r="C23" s="480">
        <f>'Tabelle 3.3'!J20</f>
        <v>-1.8236173393124067</v>
      </c>
      <c r="D23" s="481">
        <f t="shared" si="3"/>
        <v>2.032258064516129</v>
      </c>
      <c r="E23" s="481">
        <f t="shared" si="3"/>
        <v>-1.8236173393124067</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1.8354055654233274</v>
      </c>
      <c r="C24" s="480">
        <f>'Tabelle 3.3'!J21</f>
        <v>-12.386658031088082</v>
      </c>
      <c r="D24" s="481">
        <f t="shared" si="3"/>
        <v>1.8354055654233274</v>
      </c>
      <c r="E24" s="481">
        <f t="shared" si="3"/>
        <v>-12.386658031088082</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2.9740871613663131</v>
      </c>
      <c r="C25" s="480">
        <f>'Tabelle 3.3'!J22</f>
        <v>-0.35971223021582732</v>
      </c>
      <c r="D25" s="481">
        <f t="shared" si="3"/>
        <v>2.9740871613663131</v>
      </c>
      <c r="E25" s="481">
        <f t="shared" si="3"/>
        <v>-0.35971223021582732</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-1.9134530468060054</v>
      </c>
      <c r="C26" s="480">
        <f>'Tabelle 3.3'!J23</f>
        <v>4.2704626334519569</v>
      </c>
      <c r="D26" s="481">
        <f t="shared" si="3"/>
        <v>-1.9134530468060054</v>
      </c>
      <c r="E26" s="481">
        <f t="shared" si="3"/>
        <v>4.2704626334519569</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-1.7002589798446122</v>
      </c>
      <c r="C27" s="480">
        <f>'Tabelle 3.3'!J24</f>
        <v>-1.2540099154272382</v>
      </c>
      <c r="D27" s="481">
        <f t="shared" si="3"/>
        <v>-1.7002589798446122</v>
      </c>
      <c r="E27" s="481">
        <f t="shared" si="3"/>
        <v>-1.2540099154272382</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4.8877146631439894</v>
      </c>
      <c r="C28" s="480">
        <f>'Tabelle 3.3'!J25</f>
        <v>-2.7090694935217905</v>
      </c>
      <c r="D28" s="481">
        <f t="shared" si="3"/>
        <v>4.8877146631439894</v>
      </c>
      <c r="E28" s="481">
        <f t="shared" si="3"/>
        <v>-2.7090694935217905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-14.372163388804841</v>
      </c>
      <c r="C29" s="480">
        <f>'Tabelle 3.3'!J26</f>
        <v>-4.8192771084337354</v>
      </c>
      <c r="D29" s="481">
        <f t="shared" si="3"/>
        <v>-14.372163388804841</v>
      </c>
      <c r="E29" s="481">
        <f t="shared" si="3"/>
        <v>-4.8192771084337354</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0.60413680114683599</v>
      </c>
      <c r="C30" s="480">
        <f>'Tabelle 3.3'!J27</f>
        <v>1.3428827215756491</v>
      </c>
      <c r="D30" s="481">
        <f t="shared" si="3"/>
        <v>0.60413680114683599</v>
      </c>
      <c r="E30" s="481">
        <f t="shared" si="3"/>
        <v>1.3428827215756491</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2.1784232365145226</v>
      </c>
      <c r="C31" s="480">
        <f>'Tabelle 3.3'!J28</f>
        <v>-2.8419182948490231</v>
      </c>
      <c r="D31" s="481">
        <f t="shared" si="3"/>
        <v>2.1784232365145226</v>
      </c>
      <c r="E31" s="481">
        <f t="shared" si="3"/>
        <v>-2.8419182948490231</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2.2192028985507246</v>
      </c>
      <c r="C32" s="480">
        <f>'Tabelle 3.3'!J29</f>
        <v>-0.18390804597701149</v>
      </c>
      <c r="D32" s="481">
        <f t="shared" si="3"/>
        <v>2.2192028985507246</v>
      </c>
      <c r="E32" s="481">
        <f t="shared" si="3"/>
        <v>-0.18390804597701149</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8.9855332914008448E-3</v>
      </c>
      <c r="C33" s="480">
        <f>'Tabelle 3.3'!J30</f>
        <v>-2.8722157092614302</v>
      </c>
      <c r="D33" s="481">
        <f t="shared" si="3"/>
        <v>8.9855332914008448E-3</v>
      </c>
      <c r="E33" s="481">
        <f t="shared" si="3"/>
        <v>-2.8722157092614302</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1.7379679144385027</v>
      </c>
      <c r="C34" s="480">
        <f>'Tabelle 3.3'!J31</f>
        <v>5.3121452894438139</v>
      </c>
      <c r="D34" s="481">
        <f t="shared" si="3"/>
        <v>1.7379679144385027</v>
      </c>
      <c r="E34" s="481">
        <f t="shared" si="3"/>
        <v>5.3121452894438139</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-0.69930069930069927</v>
      </c>
      <c r="C37" s="480">
        <f>'Tabelle 3.3'!J34</f>
        <v>9.2537313432835813</v>
      </c>
      <c r="D37" s="481">
        <f t="shared" si="3"/>
        <v>-0.69930069930069927</v>
      </c>
      <c r="E37" s="481">
        <f t="shared" si="3"/>
        <v>9.2537313432835813</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-0.6523928880976364</v>
      </c>
      <c r="C38" s="480">
        <f>'Tabelle 3.3'!J35</f>
        <v>-3.8683451350642537</v>
      </c>
      <c r="D38" s="481">
        <f t="shared" si="3"/>
        <v>-0.6523928880976364</v>
      </c>
      <c r="E38" s="481">
        <f t="shared" si="3"/>
        <v>-3.8683451350642537</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0.84290391311126123</v>
      </c>
      <c r="C39" s="480">
        <f>'Tabelle 3.3'!J36</f>
        <v>-2.112676056338028</v>
      </c>
      <c r="D39" s="481">
        <f t="shared" si="3"/>
        <v>0.84290391311126123</v>
      </c>
      <c r="E39" s="481">
        <f t="shared" si="3"/>
        <v>-2.112676056338028</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0.84290391311126123</v>
      </c>
      <c r="C45" s="480">
        <f>'Tabelle 3.3'!J36</f>
        <v>-2.112676056338028</v>
      </c>
      <c r="D45" s="481">
        <f t="shared" si="3"/>
        <v>0.84290391311126123</v>
      </c>
      <c r="E45" s="481">
        <f t="shared" si="3"/>
        <v>-2.112676056338028</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164303</v>
      </c>
      <c r="C51" s="487">
        <v>27778</v>
      </c>
      <c r="D51" s="487">
        <v>16455</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165114</v>
      </c>
      <c r="C52" s="487">
        <v>28471</v>
      </c>
      <c r="D52" s="487">
        <v>16854</v>
      </c>
      <c r="E52" s="488">
        <f t="shared" ref="E52:G70" si="11">IF($A$51=37802,IF(COUNTBLANK(B$51:B$70)&gt;0,#N/A,B52/B$51*100),IF(COUNTBLANK(B$51:B$75)&gt;0,#N/A,B52/B$51*100))</f>
        <v>100.4936002385836</v>
      </c>
      <c r="F52" s="488">
        <f t="shared" si="11"/>
        <v>102.49478004175967</v>
      </c>
      <c r="G52" s="488">
        <f t="shared" si="11"/>
        <v>102.42479489516865</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167738</v>
      </c>
      <c r="C53" s="487">
        <v>28136</v>
      </c>
      <c r="D53" s="487">
        <v>17309</v>
      </c>
      <c r="E53" s="488">
        <f t="shared" si="11"/>
        <v>102.09064959252115</v>
      </c>
      <c r="F53" s="488">
        <f t="shared" si="11"/>
        <v>101.28878968968249</v>
      </c>
      <c r="G53" s="488">
        <f t="shared" si="11"/>
        <v>105.18991188088727</v>
      </c>
      <c r="H53" s="489">
        <f>IF(ISERROR(L53)=TRUE,IF(MONTH(A53)=MONTH(MAX(A$51:A$75)),A53,""),"")</f>
        <v>41883</v>
      </c>
      <c r="I53" s="488">
        <f t="shared" si="12"/>
        <v>102.09064959252115</v>
      </c>
      <c r="J53" s="488">
        <f t="shared" si="10"/>
        <v>101.28878968968249</v>
      </c>
      <c r="K53" s="488">
        <f t="shared" si="10"/>
        <v>105.18991188088727</v>
      </c>
      <c r="L53" s="488" t="e">
        <f t="shared" si="13"/>
        <v>#N/A</v>
      </c>
    </row>
    <row r="54" spans="1:14" ht="15" customHeight="1" x14ac:dyDescent="0.2">
      <c r="A54" s="490" t="s">
        <v>463</v>
      </c>
      <c r="B54" s="487">
        <v>166915</v>
      </c>
      <c r="C54" s="487">
        <v>28558</v>
      </c>
      <c r="D54" s="487">
        <v>17126</v>
      </c>
      <c r="E54" s="488">
        <f t="shared" si="11"/>
        <v>101.58974577457502</v>
      </c>
      <c r="F54" s="488">
        <f t="shared" si="11"/>
        <v>102.80797753617972</v>
      </c>
      <c r="G54" s="488">
        <f t="shared" si="11"/>
        <v>104.07778790641143</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167111</v>
      </c>
      <c r="C55" s="487">
        <v>27682</v>
      </c>
      <c r="D55" s="487">
        <v>16881</v>
      </c>
      <c r="E55" s="488">
        <f t="shared" si="11"/>
        <v>101.70903757082949</v>
      </c>
      <c r="F55" s="488">
        <f t="shared" si="11"/>
        <v>99.654402764777885</v>
      </c>
      <c r="G55" s="488">
        <f t="shared" si="11"/>
        <v>102.58887876025524</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167812</v>
      </c>
      <c r="C56" s="487">
        <v>27957</v>
      </c>
      <c r="D56" s="487">
        <v>17298</v>
      </c>
      <c r="E56" s="488">
        <f t="shared" si="11"/>
        <v>102.13568833192335</v>
      </c>
      <c r="F56" s="488">
        <f t="shared" si="11"/>
        <v>100.64439484484124</v>
      </c>
      <c r="G56" s="488">
        <f t="shared" si="11"/>
        <v>105.12306289881495</v>
      </c>
      <c r="H56" s="489" t="str">
        <f t="shared" si="14"/>
        <v/>
      </c>
      <c r="I56" s="488" t="str">
        <f t="shared" si="12"/>
        <v/>
      </c>
      <c r="J56" s="488" t="str">
        <f t="shared" si="10"/>
        <v/>
      </c>
      <c r="K56" s="488" t="str">
        <f t="shared" si="10"/>
        <v/>
      </c>
      <c r="L56" s="488" t="e">
        <f t="shared" si="13"/>
        <v>#N/A</v>
      </c>
    </row>
    <row r="57" spans="1:14" ht="15" customHeight="1" x14ac:dyDescent="0.2">
      <c r="A57" s="490">
        <v>42248</v>
      </c>
      <c r="B57" s="487">
        <v>170579</v>
      </c>
      <c r="C57" s="487">
        <v>27487</v>
      </c>
      <c r="D57" s="487">
        <v>17656</v>
      </c>
      <c r="E57" s="488">
        <f t="shared" si="11"/>
        <v>103.81977200659757</v>
      </c>
      <c r="F57" s="488">
        <f t="shared" si="11"/>
        <v>98.952408380732962</v>
      </c>
      <c r="G57" s="488">
        <f t="shared" si="11"/>
        <v>107.2986934062595</v>
      </c>
      <c r="H57" s="489">
        <f t="shared" si="14"/>
        <v>42248</v>
      </c>
      <c r="I57" s="488">
        <f t="shared" si="12"/>
        <v>103.81977200659757</v>
      </c>
      <c r="J57" s="488">
        <f t="shared" si="10"/>
        <v>98.952408380732962</v>
      </c>
      <c r="K57" s="488">
        <f t="shared" si="10"/>
        <v>107.2986934062595</v>
      </c>
      <c r="L57" s="488" t="e">
        <f t="shared" si="13"/>
        <v>#N/A</v>
      </c>
    </row>
    <row r="58" spans="1:14" ht="15" customHeight="1" x14ac:dyDescent="0.2">
      <c r="A58" s="490" t="s">
        <v>466</v>
      </c>
      <c r="B58" s="487">
        <v>169975</v>
      </c>
      <c r="C58" s="487">
        <v>27738</v>
      </c>
      <c r="D58" s="487">
        <v>17613</v>
      </c>
      <c r="E58" s="488">
        <f t="shared" si="11"/>
        <v>103.45215851201743</v>
      </c>
      <c r="F58" s="488">
        <f t="shared" si="11"/>
        <v>99.856001151990782</v>
      </c>
      <c r="G58" s="488">
        <f t="shared" si="11"/>
        <v>107.03737465815861</v>
      </c>
      <c r="H58" s="489" t="str">
        <f t="shared" si="14"/>
        <v/>
      </c>
      <c r="I58" s="488" t="str">
        <f t="shared" si="12"/>
        <v/>
      </c>
      <c r="J58" s="488" t="str">
        <f t="shared" si="10"/>
        <v/>
      </c>
      <c r="K58" s="488" t="str">
        <f t="shared" si="10"/>
        <v/>
      </c>
      <c r="L58" s="488" t="e">
        <f t="shared" si="13"/>
        <v>#N/A</v>
      </c>
    </row>
    <row r="59" spans="1:14" ht="15" customHeight="1" x14ac:dyDescent="0.2">
      <c r="A59" s="490" t="s">
        <v>467</v>
      </c>
      <c r="B59" s="487">
        <v>169716</v>
      </c>
      <c r="C59" s="487">
        <v>27233</v>
      </c>
      <c r="D59" s="487">
        <v>17444</v>
      </c>
      <c r="E59" s="488">
        <f t="shared" si="11"/>
        <v>103.29452292410973</v>
      </c>
      <c r="F59" s="488">
        <f t="shared" si="11"/>
        <v>98.038015695874435</v>
      </c>
      <c r="G59" s="488">
        <f t="shared" si="11"/>
        <v>106.01033120632026</v>
      </c>
      <c r="H59" s="489" t="str">
        <f t="shared" si="14"/>
        <v/>
      </c>
      <c r="I59" s="488" t="str">
        <f t="shared" si="12"/>
        <v/>
      </c>
      <c r="J59" s="488" t="str">
        <f t="shared" si="10"/>
        <v/>
      </c>
      <c r="K59" s="488" t="str">
        <f t="shared" si="10"/>
        <v/>
      </c>
      <c r="L59" s="488" t="e">
        <f t="shared" si="13"/>
        <v>#N/A</v>
      </c>
    </row>
    <row r="60" spans="1:14" ht="15" customHeight="1" x14ac:dyDescent="0.2">
      <c r="A60" s="490" t="s">
        <v>468</v>
      </c>
      <c r="B60" s="487">
        <v>170516</v>
      </c>
      <c r="C60" s="487">
        <v>27527</v>
      </c>
      <c r="D60" s="487">
        <v>17619</v>
      </c>
      <c r="E60" s="488">
        <f t="shared" si="11"/>
        <v>103.78142821494434</v>
      </c>
      <c r="F60" s="488">
        <f t="shared" si="11"/>
        <v>99.096407228742166</v>
      </c>
      <c r="G60" s="488">
        <f t="shared" si="11"/>
        <v>107.07383773928898</v>
      </c>
      <c r="H60" s="489" t="str">
        <f t="shared" si="14"/>
        <v/>
      </c>
      <c r="I60" s="488" t="str">
        <f t="shared" si="12"/>
        <v/>
      </c>
      <c r="J60" s="488" t="str">
        <f t="shared" si="10"/>
        <v/>
      </c>
      <c r="K60" s="488" t="str">
        <f t="shared" si="10"/>
        <v/>
      </c>
      <c r="L60" s="488" t="e">
        <f t="shared" si="13"/>
        <v>#N/A</v>
      </c>
    </row>
    <row r="61" spans="1:14" ht="15" customHeight="1" x14ac:dyDescent="0.2">
      <c r="A61" s="490">
        <v>42614</v>
      </c>
      <c r="B61" s="487">
        <v>173113</v>
      </c>
      <c r="C61" s="487">
        <v>26892</v>
      </c>
      <c r="D61" s="487">
        <v>17862</v>
      </c>
      <c r="E61" s="488">
        <f t="shared" si="11"/>
        <v>105.36204451531621</v>
      </c>
      <c r="F61" s="488">
        <f t="shared" si="11"/>
        <v>96.81042551659587</v>
      </c>
      <c r="G61" s="488">
        <f t="shared" si="11"/>
        <v>108.55059252506838</v>
      </c>
      <c r="H61" s="489">
        <f t="shared" si="14"/>
        <v>42614</v>
      </c>
      <c r="I61" s="488">
        <f t="shared" si="12"/>
        <v>105.36204451531621</v>
      </c>
      <c r="J61" s="488">
        <f t="shared" si="10"/>
        <v>96.81042551659587</v>
      </c>
      <c r="K61" s="488">
        <f t="shared" si="10"/>
        <v>108.55059252506838</v>
      </c>
      <c r="L61" s="488" t="e">
        <f t="shared" si="13"/>
        <v>#N/A</v>
      </c>
    </row>
    <row r="62" spans="1:14" ht="15" customHeight="1" x14ac:dyDescent="0.2">
      <c r="A62" s="490" t="s">
        <v>469</v>
      </c>
      <c r="B62" s="487">
        <v>172835</v>
      </c>
      <c r="C62" s="487">
        <v>27136</v>
      </c>
      <c r="D62" s="487">
        <v>17799</v>
      </c>
      <c r="E62" s="488">
        <f t="shared" si="11"/>
        <v>105.19284492675118</v>
      </c>
      <c r="F62" s="488">
        <f t="shared" si="11"/>
        <v>97.688818489452089</v>
      </c>
      <c r="G62" s="488">
        <f t="shared" si="11"/>
        <v>108.16773017319963</v>
      </c>
      <c r="H62" s="489" t="str">
        <f t="shared" si="14"/>
        <v/>
      </c>
      <c r="I62" s="488" t="str">
        <f t="shared" si="12"/>
        <v/>
      </c>
      <c r="J62" s="488" t="str">
        <f t="shared" si="10"/>
        <v/>
      </c>
      <c r="K62" s="488" t="str">
        <f t="shared" si="10"/>
        <v/>
      </c>
      <c r="L62" s="488" t="e">
        <f t="shared" si="13"/>
        <v>#N/A</v>
      </c>
    </row>
    <row r="63" spans="1:14" ht="15" customHeight="1" x14ac:dyDescent="0.2">
      <c r="A63" s="490" t="s">
        <v>470</v>
      </c>
      <c r="B63" s="487">
        <v>173127</v>
      </c>
      <c r="C63" s="487">
        <v>26648</v>
      </c>
      <c r="D63" s="487">
        <v>17669</v>
      </c>
      <c r="E63" s="488">
        <f t="shared" si="11"/>
        <v>105.3705653579058</v>
      </c>
      <c r="F63" s="488">
        <f t="shared" si="11"/>
        <v>95.932032543739652</v>
      </c>
      <c r="G63" s="488">
        <f t="shared" si="11"/>
        <v>107.3776967487086</v>
      </c>
      <c r="H63" s="489" t="str">
        <f t="shared" si="14"/>
        <v/>
      </c>
      <c r="I63" s="488" t="str">
        <f t="shared" si="12"/>
        <v/>
      </c>
      <c r="J63" s="488" t="str">
        <f t="shared" si="10"/>
        <v/>
      </c>
      <c r="K63" s="488" t="str">
        <f t="shared" si="10"/>
        <v/>
      </c>
      <c r="L63" s="488" t="e">
        <f t="shared" si="13"/>
        <v>#N/A</v>
      </c>
    </row>
    <row r="64" spans="1:14" ht="15" customHeight="1" x14ac:dyDescent="0.2">
      <c r="A64" s="490" t="s">
        <v>471</v>
      </c>
      <c r="B64" s="487">
        <v>173867</v>
      </c>
      <c r="C64" s="487">
        <v>27072</v>
      </c>
      <c r="D64" s="487">
        <v>18068</v>
      </c>
      <c r="E64" s="488">
        <f t="shared" si="11"/>
        <v>105.82095275192785</v>
      </c>
      <c r="F64" s="488">
        <f t="shared" si="11"/>
        <v>97.458420332637345</v>
      </c>
      <c r="G64" s="488">
        <f t="shared" si="11"/>
        <v>109.80249164387723</v>
      </c>
      <c r="H64" s="489" t="str">
        <f t="shared" si="14"/>
        <v/>
      </c>
      <c r="I64" s="488" t="str">
        <f t="shared" si="12"/>
        <v/>
      </c>
      <c r="J64" s="488" t="str">
        <f t="shared" si="10"/>
        <v/>
      </c>
      <c r="K64" s="488" t="str">
        <f t="shared" si="10"/>
        <v/>
      </c>
      <c r="L64" s="488" t="e">
        <f t="shared" si="13"/>
        <v>#N/A</v>
      </c>
    </row>
    <row r="65" spans="1:12" ht="15" customHeight="1" x14ac:dyDescent="0.2">
      <c r="A65" s="490">
        <v>42979</v>
      </c>
      <c r="B65" s="487">
        <v>177269</v>
      </c>
      <c r="C65" s="487">
        <v>26494</v>
      </c>
      <c r="D65" s="487">
        <v>18502</v>
      </c>
      <c r="E65" s="488">
        <f t="shared" si="11"/>
        <v>107.89151750120205</v>
      </c>
      <c r="F65" s="488">
        <f t="shared" si="11"/>
        <v>95.377636978904164</v>
      </c>
      <c r="G65" s="488">
        <f t="shared" si="11"/>
        <v>112.43998784563962</v>
      </c>
      <c r="H65" s="489">
        <f t="shared" si="14"/>
        <v>42979</v>
      </c>
      <c r="I65" s="488">
        <f t="shared" si="12"/>
        <v>107.89151750120205</v>
      </c>
      <c r="J65" s="488">
        <f t="shared" si="10"/>
        <v>95.377636978904164</v>
      </c>
      <c r="K65" s="488">
        <f t="shared" si="10"/>
        <v>112.43998784563962</v>
      </c>
      <c r="L65" s="488" t="e">
        <f t="shared" si="13"/>
        <v>#N/A</v>
      </c>
    </row>
    <row r="66" spans="1:12" ht="15" customHeight="1" x14ac:dyDescent="0.2">
      <c r="A66" s="490" t="s">
        <v>472</v>
      </c>
      <c r="B66" s="487">
        <v>176901</v>
      </c>
      <c r="C66" s="487">
        <v>26628</v>
      </c>
      <c r="D66" s="487">
        <v>18594</v>
      </c>
      <c r="E66" s="488">
        <f t="shared" si="11"/>
        <v>107.66754106741811</v>
      </c>
      <c r="F66" s="488">
        <f t="shared" si="11"/>
        <v>95.86003311973505</v>
      </c>
      <c r="G66" s="488">
        <f t="shared" si="11"/>
        <v>112.99908842297175</v>
      </c>
      <c r="H66" s="489" t="str">
        <f t="shared" si="14"/>
        <v/>
      </c>
      <c r="I66" s="488" t="str">
        <f t="shared" si="12"/>
        <v/>
      </c>
      <c r="J66" s="488" t="str">
        <f t="shared" si="10"/>
        <v/>
      </c>
      <c r="K66" s="488" t="str">
        <f t="shared" si="10"/>
        <v/>
      </c>
      <c r="L66" s="488" t="e">
        <f t="shared" si="13"/>
        <v>#N/A</v>
      </c>
    </row>
    <row r="67" spans="1:12" ht="15" customHeight="1" x14ac:dyDescent="0.2">
      <c r="A67" s="490" t="s">
        <v>473</v>
      </c>
      <c r="B67" s="487">
        <v>177526</v>
      </c>
      <c r="C67" s="487">
        <v>25974</v>
      </c>
      <c r="D67" s="487">
        <v>18427</v>
      </c>
      <c r="E67" s="488">
        <f t="shared" si="11"/>
        <v>108.04793582588266</v>
      </c>
      <c r="F67" s="488">
        <f t="shared" si="11"/>
        <v>93.505651954784369</v>
      </c>
      <c r="G67" s="488">
        <f t="shared" si="11"/>
        <v>111.98419933151018</v>
      </c>
      <c r="H67" s="489" t="str">
        <f t="shared" si="14"/>
        <v/>
      </c>
      <c r="I67" s="488" t="str">
        <f t="shared" si="12"/>
        <v/>
      </c>
      <c r="J67" s="488" t="str">
        <f t="shared" si="12"/>
        <v/>
      </c>
      <c r="K67" s="488" t="str">
        <f t="shared" si="12"/>
        <v/>
      </c>
      <c r="L67" s="488" t="e">
        <f t="shared" si="13"/>
        <v>#N/A</v>
      </c>
    </row>
    <row r="68" spans="1:12" ht="15" customHeight="1" x14ac:dyDescent="0.2">
      <c r="A68" s="490" t="s">
        <v>474</v>
      </c>
      <c r="B68" s="487">
        <v>177945</v>
      </c>
      <c r="C68" s="487">
        <v>26466</v>
      </c>
      <c r="D68" s="487">
        <v>18791</v>
      </c>
      <c r="E68" s="488">
        <f t="shared" si="11"/>
        <v>108.3029524719573</v>
      </c>
      <c r="F68" s="488">
        <f t="shared" si="11"/>
        <v>95.276837785297715</v>
      </c>
      <c r="G68" s="488">
        <f t="shared" si="11"/>
        <v>114.19629292008509</v>
      </c>
      <c r="H68" s="489" t="str">
        <f t="shared" si="14"/>
        <v/>
      </c>
      <c r="I68" s="488" t="str">
        <f t="shared" si="12"/>
        <v/>
      </c>
      <c r="J68" s="488" t="str">
        <f t="shared" si="12"/>
        <v/>
      </c>
      <c r="K68" s="488" t="str">
        <f t="shared" si="12"/>
        <v/>
      </c>
      <c r="L68" s="488" t="e">
        <f t="shared" si="13"/>
        <v>#N/A</v>
      </c>
    </row>
    <row r="69" spans="1:12" ht="15" customHeight="1" x14ac:dyDescent="0.2">
      <c r="A69" s="490">
        <v>43344</v>
      </c>
      <c r="B69" s="487">
        <v>180573</v>
      </c>
      <c r="C69" s="487">
        <v>25584</v>
      </c>
      <c r="D69" s="487">
        <v>19142</v>
      </c>
      <c r="E69" s="488">
        <f t="shared" si="11"/>
        <v>109.90243635234901</v>
      </c>
      <c r="F69" s="488">
        <f t="shared" si="11"/>
        <v>92.101663186694509</v>
      </c>
      <c r="G69" s="488">
        <f t="shared" si="11"/>
        <v>116.32938316621089</v>
      </c>
      <c r="H69" s="489">
        <f t="shared" si="14"/>
        <v>43344</v>
      </c>
      <c r="I69" s="488">
        <f t="shared" si="12"/>
        <v>109.90243635234901</v>
      </c>
      <c r="J69" s="488">
        <f t="shared" si="12"/>
        <v>92.101663186694509</v>
      </c>
      <c r="K69" s="488">
        <f t="shared" si="12"/>
        <v>116.32938316621089</v>
      </c>
      <c r="L69" s="488" t="e">
        <f t="shared" si="13"/>
        <v>#N/A</v>
      </c>
    </row>
    <row r="70" spans="1:12" ht="15" customHeight="1" x14ac:dyDescent="0.2">
      <c r="A70" s="490" t="s">
        <v>475</v>
      </c>
      <c r="B70" s="487">
        <v>180760</v>
      </c>
      <c r="C70" s="487">
        <v>25759</v>
      </c>
      <c r="D70" s="487">
        <v>19229</v>
      </c>
      <c r="E70" s="488">
        <f t="shared" si="11"/>
        <v>110.01625046408161</v>
      </c>
      <c r="F70" s="488">
        <f t="shared" si="11"/>
        <v>92.73165814673483</v>
      </c>
      <c r="G70" s="488">
        <f t="shared" si="11"/>
        <v>116.85809784260104</v>
      </c>
      <c r="H70" s="489" t="str">
        <f t="shared" si="14"/>
        <v/>
      </c>
      <c r="I70" s="488" t="str">
        <f t="shared" si="12"/>
        <v/>
      </c>
      <c r="J70" s="488" t="str">
        <f t="shared" si="12"/>
        <v/>
      </c>
      <c r="K70" s="488" t="str">
        <f t="shared" si="12"/>
        <v/>
      </c>
      <c r="L70" s="488" t="e">
        <f t="shared" si="13"/>
        <v>#N/A</v>
      </c>
    </row>
    <row r="71" spans="1:12" ht="15" customHeight="1" x14ac:dyDescent="0.2">
      <c r="A71" s="490" t="s">
        <v>476</v>
      </c>
      <c r="B71" s="487">
        <v>182310</v>
      </c>
      <c r="C71" s="487">
        <v>25457</v>
      </c>
      <c r="D71" s="487">
        <v>19191</v>
      </c>
      <c r="E71" s="491">
        <f t="shared" ref="E71:G75" si="15">IF($A$51=37802,IF(COUNTBLANK(B$51:B$70)&gt;0,#N/A,IF(ISBLANK(B71)=FALSE,B71/B$51*100,#N/A)),IF(COUNTBLANK(B$51:B$75)&gt;0,#N/A,B71/B$51*100))</f>
        <v>110.95962946507368</v>
      </c>
      <c r="F71" s="491">
        <f t="shared" si="15"/>
        <v>91.644466844265253</v>
      </c>
      <c r="G71" s="491">
        <f t="shared" si="15"/>
        <v>116.62716499544213</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182196</v>
      </c>
      <c r="C72" s="487">
        <v>25992</v>
      </c>
      <c r="D72" s="487">
        <v>19543</v>
      </c>
      <c r="E72" s="491">
        <f t="shared" si="15"/>
        <v>110.89024546112974</v>
      </c>
      <c r="F72" s="491">
        <f t="shared" si="15"/>
        <v>93.57045143638851</v>
      </c>
      <c r="G72" s="491">
        <f t="shared" si="15"/>
        <v>118.76633242175632</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184310</v>
      </c>
      <c r="C73" s="487">
        <v>25057</v>
      </c>
      <c r="D73" s="487">
        <v>20038</v>
      </c>
      <c r="E73" s="491">
        <f t="shared" si="15"/>
        <v>112.17689269216022</v>
      </c>
      <c r="F73" s="491">
        <f t="shared" si="15"/>
        <v>90.204478364173085</v>
      </c>
      <c r="G73" s="491">
        <f t="shared" si="15"/>
        <v>121.77453661501063</v>
      </c>
      <c r="H73" s="492">
        <f>IF(A$51=37802,IF(ISERROR(L73)=TRUE,IF(ISBLANK(A73)=FALSE,IF(MONTH(A73)=MONTH(MAX(A$51:A$75)),A73,""),""),""),IF(ISERROR(L73)=TRUE,IF(MONTH(A73)=MONTH(MAX(A$51:A$75)),A73,""),""))</f>
        <v>43709</v>
      </c>
      <c r="I73" s="488">
        <f t="shared" si="12"/>
        <v>112.17689269216022</v>
      </c>
      <c r="J73" s="488">
        <f t="shared" si="12"/>
        <v>90.204478364173085</v>
      </c>
      <c r="K73" s="488">
        <f t="shared" si="12"/>
        <v>121.77453661501063</v>
      </c>
      <c r="L73" s="488" t="e">
        <f t="shared" si="13"/>
        <v>#N/A</v>
      </c>
    </row>
    <row r="74" spans="1:12" ht="15" customHeight="1" x14ac:dyDescent="0.2">
      <c r="A74" s="490" t="s">
        <v>478</v>
      </c>
      <c r="B74" s="487">
        <v>183587</v>
      </c>
      <c r="C74" s="487">
        <v>25439</v>
      </c>
      <c r="D74" s="487">
        <v>20007</v>
      </c>
      <c r="E74" s="491">
        <f t="shared" si="15"/>
        <v>111.73685203556842</v>
      </c>
      <c r="F74" s="491">
        <f t="shared" si="15"/>
        <v>91.579667362661098</v>
      </c>
      <c r="G74" s="491">
        <f t="shared" si="15"/>
        <v>121.58614402917047</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182559</v>
      </c>
      <c r="C75" s="493">
        <v>24387</v>
      </c>
      <c r="D75" s="493">
        <v>19260</v>
      </c>
      <c r="E75" s="491">
        <f t="shared" si="15"/>
        <v>111.11117873684594</v>
      </c>
      <c r="F75" s="491">
        <f t="shared" si="15"/>
        <v>87.792497660018725</v>
      </c>
      <c r="G75" s="491">
        <f t="shared" si="15"/>
        <v>117.0464904284412</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112.17689269216022</v>
      </c>
      <c r="J77" s="488">
        <f>IF(J75&lt;&gt;"",J75,IF(J74&lt;&gt;"",J74,IF(J73&lt;&gt;"",J73,IF(J72&lt;&gt;"",J72,IF(J71&lt;&gt;"",J71,IF(J70&lt;&gt;"",J70,""))))))</f>
        <v>90.204478364173085</v>
      </c>
      <c r="K77" s="488">
        <f>IF(K75&lt;&gt;"",K75,IF(K74&lt;&gt;"",K74,IF(K73&lt;&gt;"",K73,IF(K72&lt;&gt;"",K72,IF(K71&lt;&gt;"",K71,IF(K70&lt;&gt;"",K70,""))))))</f>
        <v>121.77453661501063</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+12,2%</v>
      </c>
      <c r="J79" s="488" t="str">
        <f>"GeB - ausschließlich: "&amp;IF(J77&gt;100,"+","")&amp;TEXT(J77-100,"0,0")&amp;"%"</f>
        <v>GeB - ausschließlich: -9,8%</v>
      </c>
      <c r="K79" s="488" t="str">
        <f>"GeB - im Nebenjob: "&amp;IF(K77&gt;100,"+","")&amp;TEXT(K77-100,"0,0")&amp;"%"</f>
        <v>GeB - im Nebenjob: +21,8%</v>
      </c>
    </row>
    <row r="81" spans="9:9" ht="15" customHeight="1" x14ac:dyDescent="0.2">
      <c r="I81" s="488" t="str">
        <f>IF(ISERROR(HLOOKUP(1,I$78:K$79,2,FALSE)),"",HLOOKUP(1,I$78:K$79,2,FALSE))</f>
        <v>GeB - im Nebenjob: +21,8%</v>
      </c>
    </row>
    <row r="82" spans="9:9" ht="15" customHeight="1" x14ac:dyDescent="0.2">
      <c r="I82" s="488" t="str">
        <f>IF(ISERROR(HLOOKUP(2,I$78:K$79,2,FALSE)),"",HLOOKUP(2,I$78:K$79,2,FALSE))</f>
        <v>SvB: +12,2%</v>
      </c>
    </row>
    <row r="83" spans="9:9" ht="15" customHeight="1" x14ac:dyDescent="0.2">
      <c r="I83" s="488" t="str">
        <f>IF(ISERROR(HLOOKUP(3,I$78:K$79,2,FALSE)),"",HLOOKUP(3,I$78:K$79,2,FALSE))</f>
        <v>GeB - ausschließlich: -9,8%</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182559</v>
      </c>
      <c r="E12" s="114">
        <v>183587</v>
      </c>
      <c r="F12" s="114">
        <v>184310</v>
      </c>
      <c r="G12" s="114">
        <v>182196</v>
      </c>
      <c r="H12" s="114">
        <v>182310</v>
      </c>
      <c r="I12" s="115">
        <v>249</v>
      </c>
      <c r="J12" s="116">
        <v>0.13658054961329602</v>
      </c>
      <c r="N12" s="117"/>
    </row>
    <row r="13" spans="1:15" s="110" customFormat="1" ht="13.5" customHeight="1" x14ac:dyDescent="0.2">
      <c r="A13" s="118" t="s">
        <v>105</v>
      </c>
      <c r="B13" s="119" t="s">
        <v>106</v>
      </c>
      <c r="C13" s="113">
        <v>56.019697741552044</v>
      </c>
      <c r="D13" s="114">
        <v>102269</v>
      </c>
      <c r="E13" s="114">
        <v>102879</v>
      </c>
      <c r="F13" s="114">
        <v>103616</v>
      </c>
      <c r="G13" s="114">
        <v>102554</v>
      </c>
      <c r="H13" s="114">
        <v>102587</v>
      </c>
      <c r="I13" s="115">
        <v>-318</v>
      </c>
      <c r="J13" s="116">
        <v>-0.30998079678711726</v>
      </c>
    </row>
    <row r="14" spans="1:15" s="110" customFormat="1" ht="13.5" customHeight="1" x14ac:dyDescent="0.2">
      <c r="A14" s="120"/>
      <c r="B14" s="119" t="s">
        <v>107</v>
      </c>
      <c r="C14" s="113">
        <v>43.980302258447956</v>
      </c>
      <c r="D14" s="114">
        <v>80290</v>
      </c>
      <c r="E14" s="114">
        <v>80708</v>
      </c>
      <c r="F14" s="114">
        <v>80694</v>
      </c>
      <c r="G14" s="114">
        <v>79642</v>
      </c>
      <c r="H14" s="114">
        <v>79723</v>
      </c>
      <c r="I14" s="115">
        <v>567</v>
      </c>
      <c r="J14" s="116">
        <v>0.71121257353586798</v>
      </c>
    </row>
    <row r="15" spans="1:15" s="110" customFormat="1" ht="13.5" customHeight="1" x14ac:dyDescent="0.2">
      <c r="A15" s="118" t="s">
        <v>105</v>
      </c>
      <c r="B15" s="121" t="s">
        <v>108</v>
      </c>
      <c r="C15" s="113">
        <v>11.9605168739969</v>
      </c>
      <c r="D15" s="114">
        <v>21835</v>
      </c>
      <c r="E15" s="114">
        <v>22726</v>
      </c>
      <c r="F15" s="114">
        <v>23105</v>
      </c>
      <c r="G15" s="114">
        <v>21658</v>
      </c>
      <c r="H15" s="114">
        <v>22306</v>
      </c>
      <c r="I15" s="115">
        <v>-471</v>
      </c>
      <c r="J15" s="116">
        <v>-2.111539496099704</v>
      </c>
    </row>
    <row r="16" spans="1:15" s="110" customFormat="1" ht="13.5" customHeight="1" x14ac:dyDescent="0.2">
      <c r="A16" s="118"/>
      <c r="B16" s="121" t="s">
        <v>109</v>
      </c>
      <c r="C16" s="113">
        <v>66.414693332018686</v>
      </c>
      <c r="D16" s="114">
        <v>121246</v>
      </c>
      <c r="E16" s="114">
        <v>121636</v>
      </c>
      <c r="F16" s="114">
        <v>122235</v>
      </c>
      <c r="G16" s="114">
        <v>122105</v>
      </c>
      <c r="H16" s="114">
        <v>122159</v>
      </c>
      <c r="I16" s="115">
        <v>-913</v>
      </c>
      <c r="J16" s="116">
        <v>-0.74738660270630897</v>
      </c>
    </row>
    <row r="17" spans="1:10" s="110" customFormat="1" ht="13.5" customHeight="1" x14ac:dyDescent="0.2">
      <c r="A17" s="118"/>
      <c r="B17" s="121" t="s">
        <v>110</v>
      </c>
      <c r="C17" s="113">
        <v>20.597176803115705</v>
      </c>
      <c r="D17" s="114">
        <v>37602</v>
      </c>
      <c r="E17" s="114">
        <v>37396</v>
      </c>
      <c r="F17" s="114">
        <v>37155</v>
      </c>
      <c r="G17" s="114">
        <v>36694</v>
      </c>
      <c r="H17" s="114">
        <v>36207</v>
      </c>
      <c r="I17" s="115">
        <v>1395</v>
      </c>
      <c r="J17" s="116">
        <v>3.8528461347253296</v>
      </c>
    </row>
    <row r="18" spans="1:10" s="110" customFormat="1" ht="13.5" customHeight="1" x14ac:dyDescent="0.2">
      <c r="A18" s="120"/>
      <c r="B18" s="121" t="s">
        <v>111</v>
      </c>
      <c r="C18" s="113">
        <v>1.0276129908687055</v>
      </c>
      <c r="D18" s="114">
        <v>1876</v>
      </c>
      <c r="E18" s="114">
        <v>1829</v>
      </c>
      <c r="F18" s="114">
        <v>1815</v>
      </c>
      <c r="G18" s="114">
        <v>1739</v>
      </c>
      <c r="H18" s="114">
        <v>1638</v>
      </c>
      <c r="I18" s="115">
        <v>238</v>
      </c>
      <c r="J18" s="116">
        <v>14.52991452991453</v>
      </c>
    </row>
    <row r="19" spans="1:10" s="110" customFormat="1" ht="13.5" customHeight="1" x14ac:dyDescent="0.2">
      <c r="A19" s="120"/>
      <c r="B19" s="121" t="s">
        <v>112</v>
      </c>
      <c r="C19" s="113">
        <v>0.30839345088437164</v>
      </c>
      <c r="D19" s="114">
        <v>563</v>
      </c>
      <c r="E19" s="114">
        <v>535</v>
      </c>
      <c r="F19" s="114">
        <v>568</v>
      </c>
      <c r="G19" s="114">
        <v>479</v>
      </c>
      <c r="H19" s="114">
        <v>444</v>
      </c>
      <c r="I19" s="115">
        <v>119</v>
      </c>
      <c r="J19" s="116">
        <v>26.801801801801801</v>
      </c>
    </row>
    <row r="20" spans="1:10" s="110" customFormat="1" ht="13.5" customHeight="1" x14ac:dyDescent="0.2">
      <c r="A20" s="118" t="s">
        <v>113</v>
      </c>
      <c r="B20" s="122" t="s">
        <v>114</v>
      </c>
      <c r="C20" s="113">
        <v>74.606017780553131</v>
      </c>
      <c r="D20" s="114">
        <v>136200</v>
      </c>
      <c r="E20" s="114">
        <v>137247</v>
      </c>
      <c r="F20" s="114">
        <v>138325</v>
      </c>
      <c r="G20" s="114">
        <v>136625</v>
      </c>
      <c r="H20" s="114">
        <v>137075</v>
      </c>
      <c r="I20" s="115">
        <v>-875</v>
      </c>
      <c r="J20" s="116">
        <v>-0.63833667700164143</v>
      </c>
    </row>
    <row r="21" spans="1:10" s="110" customFormat="1" ht="13.5" customHeight="1" x14ac:dyDescent="0.2">
      <c r="A21" s="120"/>
      <c r="B21" s="122" t="s">
        <v>115</v>
      </c>
      <c r="C21" s="113">
        <v>25.393982219446865</v>
      </c>
      <c r="D21" s="114">
        <v>46359</v>
      </c>
      <c r="E21" s="114">
        <v>46340</v>
      </c>
      <c r="F21" s="114">
        <v>45985</v>
      </c>
      <c r="G21" s="114">
        <v>45571</v>
      </c>
      <c r="H21" s="114">
        <v>45235</v>
      </c>
      <c r="I21" s="115">
        <v>1124</v>
      </c>
      <c r="J21" s="116">
        <v>2.4848015916878525</v>
      </c>
    </row>
    <row r="22" spans="1:10" s="110" customFormat="1" ht="13.5" customHeight="1" x14ac:dyDescent="0.2">
      <c r="A22" s="118" t="s">
        <v>113</v>
      </c>
      <c r="B22" s="122" t="s">
        <v>116</v>
      </c>
      <c r="C22" s="113">
        <v>86.645413263657233</v>
      </c>
      <c r="D22" s="114">
        <v>158179</v>
      </c>
      <c r="E22" s="114">
        <v>159394</v>
      </c>
      <c r="F22" s="114">
        <v>159859</v>
      </c>
      <c r="G22" s="114">
        <v>158283</v>
      </c>
      <c r="H22" s="114">
        <v>158793</v>
      </c>
      <c r="I22" s="115">
        <v>-614</v>
      </c>
      <c r="J22" s="116">
        <v>-0.38666691856693935</v>
      </c>
    </row>
    <row r="23" spans="1:10" s="110" customFormat="1" ht="13.5" customHeight="1" x14ac:dyDescent="0.2">
      <c r="A23" s="123"/>
      <c r="B23" s="124" t="s">
        <v>117</v>
      </c>
      <c r="C23" s="125">
        <v>13.327198330402775</v>
      </c>
      <c r="D23" s="114">
        <v>24330</v>
      </c>
      <c r="E23" s="114">
        <v>24148</v>
      </c>
      <c r="F23" s="114">
        <v>24408</v>
      </c>
      <c r="G23" s="114">
        <v>23866</v>
      </c>
      <c r="H23" s="114">
        <v>23470</v>
      </c>
      <c r="I23" s="115">
        <v>860</v>
      </c>
      <c r="J23" s="116">
        <v>3.664252236898168</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43647</v>
      </c>
      <c r="E26" s="114">
        <v>45446</v>
      </c>
      <c r="F26" s="114">
        <v>45095</v>
      </c>
      <c r="G26" s="114">
        <v>45535</v>
      </c>
      <c r="H26" s="140">
        <v>44648</v>
      </c>
      <c r="I26" s="115">
        <v>-1001</v>
      </c>
      <c r="J26" s="116">
        <v>-2.2419817237054289</v>
      </c>
    </row>
    <row r="27" spans="1:10" s="110" customFormat="1" ht="13.5" customHeight="1" x14ac:dyDescent="0.2">
      <c r="A27" s="118" t="s">
        <v>105</v>
      </c>
      <c r="B27" s="119" t="s">
        <v>106</v>
      </c>
      <c r="C27" s="113">
        <v>39.358947923110406</v>
      </c>
      <c r="D27" s="115">
        <v>17179</v>
      </c>
      <c r="E27" s="114">
        <v>17759</v>
      </c>
      <c r="F27" s="114">
        <v>17681</v>
      </c>
      <c r="G27" s="114">
        <v>17819</v>
      </c>
      <c r="H27" s="140">
        <v>17369</v>
      </c>
      <c r="I27" s="115">
        <v>-190</v>
      </c>
      <c r="J27" s="116">
        <v>-1.0939029305083769</v>
      </c>
    </row>
    <row r="28" spans="1:10" s="110" customFormat="1" ht="13.5" customHeight="1" x14ac:dyDescent="0.2">
      <c r="A28" s="120"/>
      <c r="B28" s="119" t="s">
        <v>107</v>
      </c>
      <c r="C28" s="113">
        <v>60.641052076889594</v>
      </c>
      <c r="D28" s="115">
        <v>26468</v>
      </c>
      <c r="E28" s="114">
        <v>27687</v>
      </c>
      <c r="F28" s="114">
        <v>27414</v>
      </c>
      <c r="G28" s="114">
        <v>27716</v>
      </c>
      <c r="H28" s="140">
        <v>27279</v>
      </c>
      <c r="I28" s="115">
        <v>-811</v>
      </c>
      <c r="J28" s="116">
        <v>-2.9729828806041279</v>
      </c>
    </row>
    <row r="29" spans="1:10" s="110" customFormat="1" ht="13.5" customHeight="1" x14ac:dyDescent="0.2">
      <c r="A29" s="118" t="s">
        <v>105</v>
      </c>
      <c r="B29" s="121" t="s">
        <v>108</v>
      </c>
      <c r="C29" s="113">
        <v>17.279538112585058</v>
      </c>
      <c r="D29" s="115">
        <v>7542</v>
      </c>
      <c r="E29" s="114">
        <v>8008</v>
      </c>
      <c r="F29" s="114">
        <v>7814</v>
      </c>
      <c r="G29" s="114">
        <v>8114</v>
      </c>
      <c r="H29" s="140">
        <v>7626</v>
      </c>
      <c r="I29" s="115">
        <v>-84</v>
      </c>
      <c r="J29" s="116">
        <v>-1.1014948859166012</v>
      </c>
    </row>
    <row r="30" spans="1:10" s="110" customFormat="1" ht="13.5" customHeight="1" x14ac:dyDescent="0.2">
      <c r="A30" s="118"/>
      <c r="B30" s="121" t="s">
        <v>109</v>
      </c>
      <c r="C30" s="113">
        <v>50.104245423511351</v>
      </c>
      <c r="D30" s="115">
        <v>21869</v>
      </c>
      <c r="E30" s="114">
        <v>22953</v>
      </c>
      <c r="F30" s="114">
        <v>22833</v>
      </c>
      <c r="G30" s="114">
        <v>22956</v>
      </c>
      <c r="H30" s="140">
        <v>22818</v>
      </c>
      <c r="I30" s="115">
        <v>-949</v>
      </c>
      <c r="J30" s="116">
        <v>-4.1589972828468751</v>
      </c>
    </row>
    <row r="31" spans="1:10" s="110" customFormat="1" ht="13.5" customHeight="1" x14ac:dyDescent="0.2">
      <c r="A31" s="118"/>
      <c r="B31" s="121" t="s">
        <v>110</v>
      </c>
      <c r="C31" s="113">
        <v>18.15474144843861</v>
      </c>
      <c r="D31" s="115">
        <v>7924</v>
      </c>
      <c r="E31" s="114">
        <v>8049</v>
      </c>
      <c r="F31" s="114">
        <v>8047</v>
      </c>
      <c r="G31" s="114">
        <v>8049</v>
      </c>
      <c r="H31" s="140">
        <v>7937</v>
      </c>
      <c r="I31" s="115">
        <v>-13</v>
      </c>
      <c r="J31" s="116">
        <v>-0.16378984502960817</v>
      </c>
    </row>
    <row r="32" spans="1:10" s="110" customFormat="1" ht="13.5" customHeight="1" x14ac:dyDescent="0.2">
      <c r="A32" s="120"/>
      <c r="B32" s="121" t="s">
        <v>111</v>
      </c>
      <c r="C32" s="113">
        <v>14.46147501546498</v>
      </c>
      <c r="D32" s="115">
        <v>6312</v>
      </c>
      <c r="E32" s="114">
        <v>6436</v>
      </c>
      <c r="F32" s="114">
        <v>6401</v>
      </c>
      <c r="G32" s="114">
        <v>6416</v>
      </c>
      <c r="H32" s="140">
        <v>6267</v>
      </c>
      <c r="I32" s="115">
        <v>45</v>
      </c>
      <c r="J32" s="116">
        <v>0.71804691239827667</v>
      </c>
    </row>
    <row r="33" spans="1:10" s="110" customFormat="1" ht="13.5" customHeight="1" x14ac:dyDescent="0.2">
      <c r="A33" s="120"/>
      <c r="B33" s="121" t="s">
        <v>112</v>
      </c>
      <c r="C33" s="113">
        <v>1.2967672463170437</v>
      </c>
      <c r="D33" s="115">
        <v>566</v>
      </c>
      <c r="E33" s="114">
        <v>580</v>
      </c>
      <c r="F33" s="114">
        <v>587</v>
      </c>
      <c r="G33" s="114">
        <v>551</v>
      </c>
      <c r="H33" s="140">
        <v>540</v>
      </c>
      <c r="I33" s="115">
        <v>26</v>
      </c>
      <c r="J33" s="116">
        <v>4.8148148148148149</v>
      </c>
    </row>
    <row r="34" spans="1:10" s="110" customFormat="1" ht="13.5" customHeight="1" x14ac:dyDescent="0.2">
      <c r="A34" s="118" t="s">
        <v>113</v>
      </c>
      <c r="B34" s="122" t="s">
        <v>116</v>
      </c>
      <c r="C34" s="113">
        <v>86.750521227117559</v>
      </c>
      <c r="D34" s="115">
        <v>37864</v>
      </c>
      <c r="E34" s="114">
        <v>39459</v>
      </c>
      <c r="F34" s="114">
        <v>39183</v>
      </c>
      <c r="G34" s="114">
        <v>39650</v>
      </c>
      <c r="H34" s="140">
        <v>38895</v>
      </c>
      <c r="I34" s="115">
        <v>-1031</v>
      </c>
      <c r="J34" s="116">
        <v>-2.6507263144363029</v>
      </c>
    </row>
    <row r="35" spans="1:10" s="110" customFormat="1" ht="13.5" customHeight="1" x14ac:dyDescent="0.2">
      <c r="A35" s="118"/>
      <c r="B35" s="119" t="s">
        <v>117</v>
      </c>
      <c r="C35" s="113">
        <v>13.11201228034</v>
      </c>
      <c r="D35" s="115">
        <v>5723</v>
      </c>
      <c r="E35" s="114">
        <v>5927</v>
      </c>
      <c r="F35" s="114">
        <v>5855</v>
      </c>
      <c r="G35" s="114">
        <v>5832</v>
      </c>
      <c r="H35" s="140">
        <v>5692</v>
      </c>
      <c r="I35" s="115">
        <v>31</v>
      </c>
      <c r="J35" s="116">
        <v>0.5446240337315531</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24387</v>
      </c>
      <c r="E37" s="114">
        <v>25439</v>
      </c>
      <c r="F37" s="114">
        <v>25057</v>
      </c>
      <c r="G37" s="114">
        <v>25992</v>
      </c>
      <c r="H37" s="140">
        <v>25457</v>
      </c>
      <c r="I37" s="115">
        <v>-1070</v>
      </c>
      <c r="J37" s="116">
        <v>-4.2031661232666853</v>
      </c>
    </row>
    <row r="38" spans="1:10" s="110" customFormat="1" ht="13.5" customHeight="1" x14ac:dyDescent="0.2">
      <c r="A38" s="118" t="s">
        <v>105</v>
      </c>
      <c r="B38" s="119" t="s">
        <v>106</v>
      </c>
      <c r="C38" s="113">
        <v>34.526592036740887</v>
      </c>
      <c r="D38" s="115">
        <v>8420</v>
      </c>
      <c r="E38" s="114">
        <v>8693</v>
      </c>
      <c r="F38" s="114">
        <v>8587</v>
      </c>
      <c r="G38" s="114">
        <v>8934</v>
      </c>
      <c r="H38" s="140">
        <v>8665</v>
      </c>
      <c r="I38" s="115">
        <v>-245</v>
      </c>
      <c r="J38" s="116">
        <v>-2.8274668205424121</v>
      </c>
    </row>
    <row r="39" spans="1:10" s="110" customFormat="1" ht="13.5" customHeight="1" x14ac:dyDescent="0.2">
      <c r="A39" s="120"/>
      <c r="B39" s="119" t="s">
        <v>107</v>
      </c>
      <c r="C39" s="113">
        <v>65.47340796325912</v>
      </c>
      <c r="D39" s="115">
        <v>15967</v>
      </c>
      <c r="E39" s="114">
        <v>16746</v>
      </c>
      <c r="F39" s="114">
        <v>16470</v>
      </c>
      <c r="G39" s="114">
        <v>17058</v>
      </c>
      <c r="H39" s="140">
        <v>16792</v>
      </c>
      <c r="I39" s="115">
        <v>-825</v>
      </c>
      <c r="J39" s="116">
        <v>-4.9130538351595998</v>
      </c>
    </row>
    <row r="40" spans="1:10" s="110" customFormat="1" ht="13.5" customHeight="1" x14ac:dyDescent="0.2">
      <c r="A40" s="118" t="s">
        <v>105</v>
      </c>
      <c r="B40" s="121" t="s">
        <v>108</v>
      </c>
      <c r="C40" s="113">
        <v>21.039898306474761</v>
      </c>
      <c r="D40" s="115">
        <v>5131</v>
      </c>
      <c r="E40" s="114">
        <v>5389</v>
      </c>
      <c r="F40" s="114">
        <v>5109</v>
      </c>
      <c r="G40" s="114">
        <v>5670</v>
      </c>
      <c r="H40" s="140">
        <v>5216</v>
      </c>
      <c r="I40" s="115">
        <v>-85</v>
      </c>
      <c r="J40" s="116">
        <v>-1.6296012269938651</v>
      </c>
    </row>
    <row r="41" spans="1:10" s="110" customFormat="1" ht="13.5" customHeight="1" x14ac:dyDescent="0.2">
      <c r="A41" s="118"/>
      <c r="B41" s="121" t="s">
        <v>109</v>
      </c>
      <c r="C41" s="113">
        <v>34.842334030426045</v>
      </c>
      <c r="D41" s="115">
        <v>8497</v>
      </c>
      <c r="E41" s="114">
        <v>9087</v>
      </c>
      <c r="F41" s="114">
        <v>9004</v>
      </c>
      <c r="G41" s="114">
        <v>9279</v>
      </c>
      <c r="H41" s="140">
        <v>9335</v>
      </c>
      <c r="I41" s="115">
        <v>-838</v>
      </c>
      <c r="J41" s="116">
        <v>-8.9769683985002686</v>
      </c>
    </row>
    <row r="42" spans="1:10" s="110" customFormat="1" ht="13.5" customHeight="1" x14ac:dyDescent="0.2">
      <c r="A42" s="118"/>
      <c r="B42" s="121" t="s">
        <v>110</v>
      </c>
      <c r="C42" s="113">
        <v>19.026530528560297</v>
      </c>
      <c r="D42" s="115">
        <v>4640</v>
      </c>
      <c r="E42" s="114">
        <v>4720</v>
      </c>
      <c r="F42" s="114">
        <v>4748</v>
      </c>
      <c r="G42" s="114">
        <v>4824</v>
      </c>
      <c r="H42" s="140">
        <v>4833</v>
      </c>
      <c r="I42" s="115">
        <v>-193</v>
      </c>
      <c r="J42" s="116">
        <v>-3.9933788537140491</v>
      </c>
    </row>
    <row r="43" spans="1:10" s="110" customFormat="1" ht="13.5" customHeight="1" x14ac:dyDescent="0.2">
      <c r="A43" s="120"/>
      <c r="B43" s="121" t="s">
        <v>111</v>
      </c>
      <c r="C43" s="113">
        <v>25.091237134538893</v>
      </c>
      <c r="D43" s="115">
        <v>6119</v>
      </c>
      <c r="E43" s="114">
        <v>6243</v>
      </c>
      <c r="F43" s="114">
        <v>6196</v>
      </c>
      <c r="G43" s="114">
        <v>6219</v>
      </c>
      <c r="H43" s="140">
        <v>6073</v>
      </c>
      <c r="I43" s="115">
        <v>46</v>
      </c>
      <c r="J43" s="116">
        <v>0.75745101267907133</v>
      </c>
    </row>
    <row r="44" spans="1:10" s="110" customFormat="1" ht="13.5" customHeight="1" x14ac:dyDescent="0.2">
      <c r="A44" s="120"/>
      <c r="B44" s="121" t="s">
        <v>112</v>
      </c>
      <c r="C44" s="113">
        <v>2.1568868659531719</v>
      </c>
      <c r="D44" s="115">
        <v>526</v>
      </c>
      <c r="E44" s="114">
        <v>546</v>
      </c>
      <c r="F44" s="114">
        <v>532</v>
      </c>
      <c r="G44" s="114">
        <v>502</v>
      </c>
      <c r="H44" s="140">
        <v>487</v>
      </c>
      <c r="I44" s="115">
        <v>39</v>
      </c>
      <c r="J44" s="116">
        <v>8.0082135523613971</v>
      </c>
    </row>
    <row r="45" spans="1:10" s="110" customFormat="1" ht="13.5" customHeight="1" x14ac:dyDescent="0.2">
      <c r="A45" s="118" t="s">
        <v>113</v>
      </c>
      <c r="B45" s="122" t="s">
        <v>116</v>
      </c>
      <c r="C45" s="113">
        <v>87.292409890515444</v>
      </c>
      <c r="D45" s="115">
        <v>21288</v>
      </c>
      <c r="E45" s="114">
        <v>22227</v>
      </c>
      <c r="F45" s="114">
        <v>21922</v>
      </c>
      <c r="G45" s="114">
        <v>22749</v>
      </c>
      <c r="H45" s="140">
        <v>22230</v>
      </c>
      <c r="I45" s="115">
        <v>-942</v>
      </c>
      <c r="J45" s="116">
        <v>-4.237516869095816</v>
      </c>
    </row>
    <row r="46" spans="1:10" s="110" customFormat="1" ht="13.5" customHeight="1" x14ac:dyDescent="0.2">
      <c r="A46" s="118"/>
      <c r="B46" s="119" t="s">
        <v>117</v>
      </c>
      <c r="C46" s="113">
        <v>12.461557387132489</v>
      </c>
      <c r="D46" s="115">
        <v>3039</v>
      </c>
      <c r="E46" s="114">
        <v>3152</v>
      </c>
      <c r="F46" s="114">
        <v>3078</v>
      </c>
      <c r="G46" s="114">
        <v>3190</v>
      </c>
      <c r="H46" s="140">
        <v>3166</v>
      </c>
      <c r="I46" s="115">
        <v>-127</v>
      </c>
      <c r="J46" s="116">
        <v>-4.0113708149084015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19260</v>
      </c>
      <c r="E48" s="114">
        <v>20007</v>
      </c>
      <c r="F48" s="114">
        <v>20038</v>
      </c>
      <c r="G48" s="114">
        <v>19543</v>
      </c>
      <c r="H48" s="140">
        <v>19191</v>
      </c>
      <c r="I48" s="115">
        <v>69</v>
      </c>
      <c r="J48" s="116">
        <v>0.35954353603251527</v>
      </c>
    </row>
    <row r="49" spans="1:12" s="110" customFormat="1" ht="13.5" customHeight="1" x14ac:dyDescent="0.2">
      <c r="A49" s="118" t="s">
        <v>105</v>
      </c>
      <c r="B49" s="119" t="s">
        <v>106</v>
      </c>
      <c r="C49" s="113">
        <v>45.477673935617858</v>
      </c>
      <c r="D49" s="115">
        <v>8759</v>
      </c>
      <c r="E49" s="114">
        <v>9066</v>
      </c>
      <c r="F49" s="114">
        <v>9094</v>
      </c>
      <c r="G49" s="114">
        <v>8885</v>
      </c>
      <c r="H49" s="140">
        <v>8704</v>
      </c>
      <c r="I49" s="115">
        <v>55</v>
      </c>
      <c r="J49" s="116">
        <v>0.63189338235294112</v>
      </c>
    </row>
    <row r="50" spans="1:12" s="110" customFormat="1" ht="13.5" customHeight="1" x14ac:dyDescent="0.2">
      <c r="A50" s="120"/>
      <c r="B50" s="119" t="s">
        <v>107</v>
      </c>
      <c r="C50" s="113">
        <v>54.522326064382142</v>
      </c>
      <c r="D50" s="115">
        <v>10501</v>
      </c>
      <c r="E50" s="114">
        <v>10941</v>
      </c>
      <c r="F50" s="114">
        <v>10944</v>
      </c>
      <c r="G50" s="114">
        <v>10658</v>
      </c>
      <c r="H50" s="140">
        <v>10487</v>
      </c>
      <c r="I50" s="115">
        <v>14</v>
      </c>
      <c r="J50" s="116">
        <v>0.13349861733574903</v>
      </c>
    </row>
    <row r="51" spans="1:12" s="110" customFormat="1" ht="13.5" customHeight="1" x14ac:dyDescent="0.2">
      <c r="A51" s="118" t="s">
        <v>105</v>
      </c>
      <c r="B51" s="121" t="s">
        <v>108</v>
      </c>
      <c r="C51" s="113">
        <v>12.518172377985461</v>
      </c>
      <c r="D51" s="115">
        <v>2411</v>
      </c>
      <c r="E51" s="114">
        <v>2619</v>
      </c>
      <c r="F51" s="114">
        <v>2705</v>
      </c>
      <c r="G51" s="114">
        <v>2444</v>
      </c>
      <c r="H51" s="140">
        <v>2410</v>
      </c>
      <c r="I51" s="115">
        <v>1</v>
      </c>
      <c r="J51" s="116">
        <v>4.1493775933609957E-2</v>
      </c>
    </row>
    <row r="52" spans="1:12" s="110" customFormat="1" ht="13.5" customHeight="1" x14ac:dyDescent="0.2">
      <c r="A52" s="118"/>
      <c r="B52" s="121" t="s">
        <v>109</v>
      </c>
      <c r="C52" s="113">
        <v>69.428868120456912</v>
      </c>
      <c r="D52" s="115">
        <v>13372</v>
      </c>
      <c r="E52" s="114">
        <v>13866</v>
      </c>
      <c r="F52" s="114">
        <v>13829</v>
      </c>
      <c r="G52" s="114">
        <v>13677</v>
      </c>
      <c r="H52" s="140">
        <v>13483</v>
      </c>
      <c r="I52" s="115">
        <v>-111</v>
      </c>
      <c r="J52" s="116">
        <v>-0.82325891863828526</v>
      </c>
    </row>
    <row r="53" spans="1:12" s="110" customFormat="1" ht="13.5" customHeight="1" x14ac:dyDescent="0.2">
      <c r="A53" s="118"/>
      <c r="B53" s="121" t="s">
        <v>110</v>
      </c>
      <c r="C53" s="113">
        <v>17.050882658359296</v>
      </c>
      <c r="D53" s="115">
        <v>3284</v>
      </c>
      <c r="E53" s="114">
        <v>3329</v>
      </c>
      <c r="F53" s="114">
        <v>3299</v>
      </c>
      <c r="G53" s="114">
        <v>3225</v>
      </c>
      <c r="H53" s="140">
        <v>3104</v>
      </c>
      <c r="I53" s="115">
        <v>180</v>
      </c>
      <c r="J53" s="116">
        <v>5.7989690721649483</v>
      </c>
    </row>
    <row r="54" spans="1:12" s="110" customFormat="1" ht="13.5" customHeight="1" x14ac:dyDescent="0.2">
      <c r="A54" s="120"/>
      <c r="B54" s="121" t="s">
        <v>111</v>
      </c>
      <c r="C54" s="113">
        <v>1.0020768431983385</v>
      </c>
      <c r="D54" s="115">
        <v>193</v>
      </c>
      <c r="E54" s="114">
        <v>193</v>
      </c>
      <c r="F54" s="114">
        <v>205</v>
      </c>
      <c r="G54" s="114">
        <v>197</v>
      </c>
      <c r="H54" s="140">
        <v>194</v>
      </c>
      <c r="I54" s="115">
        <v>-1</v>
      </c>
      <c r="J54" s="116">
        <v>-0.51546391752577314</v>
      </c>
    </row>
    <row r="55" spans="1:12" s="110" customFormat="1" ht="13.5" customHeight="1" x14ac:dyDescent="0.2">
      <c r="A55" s="120"/>
      <c r="B55" s="121" t="s">
        <v>112</v>
      </c>
      <c r="C55" s="113">
        <v>0.20768431983385255</v>
      </c>
      <c r="D55" s="115">
        <v>40</v>
      </c>
      <c r="E55" s="114">
        <v>34</v>
      </c>
      <c r="F55" s="114">
        <v>55</v>
      </c>
      <c r="G55" s="114">
        <v>49</v>
      </c>
      <c r="H55" s="140">
        <v>53</v>
      </c>
      <c r="I55" s="115">
        <v>-13</v>
      </c>
      <c r="J55" s="116">
        <v>-24.528301886792452</v>
      </c>
    </row>
    <row r="56" spans="1:12" s="110" customFormat="1" ht="13.5" customHeight="1" x14ac:dyDescent="0.2">
      <c r="A56" s="118" t="s">
        <v>113</v>
      </c>
      <c r="B56" s="122" t="s">
        <v>116</v>
      </c>
      <c r="C56" s="113">
        <v>86.064382139148492</v>
      </c>
      <c r="D56" s="115">
        <v>16576</v>
      </c>
      <c r="E56" s="114">
        <v>17232</v>
      </c>
      <c r="F56" s="114">
        <v>17261</v>
      </c>
      <c r="G56" s="114">
        <v>16901</v>
      </c>
      <c r="H56" s="140">
        <v>16665</v>
      </c>
      <c r="I56" s="115">
        <v>-89</v>
      </c>
      <c r="J56" s="116">
        <v>-0.53405340534053403</v>
      </c>
    </row>
    <row r="57" spans="1:12" s="110" customFormat="1" ht="13.5" customHeight="1" x14ac:dyDescent="0.2">
      <c r="A57" s="142"/>
      <c r="B57" s="124" t="s">
        <v>117</v>
      </c>
      <c r="C57" s="125">
        <v>13.935617860851506</v>
      </c>
      <c r="D57" s="143">
        <v>2684</v>
      </c>
      <c r="E57" s="144">
        <v>2775</v>
      </c>
      <c r="F57" s="144">
        <v>2777</v>
      </c>
      <c r="G57" s="144">
        <v>2642</v>
      </c>
      <c r="H57" s="145">
        <v>2526</v>
      </c>
      <c r="I57" s="143">
        <v>158</v>
      </c>
      <c r="J57" s="146">
        <v>6.254948535233571</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182559</v>
      </c>
      <c r="E12" s="236">
        <v>183587</v>
      </c>
      <c r="F12" s="114">
        <v>184310</v>
      </c>
      <c r="G12" s="114">
        <v>182196</v>
      </c>
      <c r="H12" s="140">
        <v>182310</v>
      </c>
      <c r="I12" s="115">
        <v>249</v>
      </c>
      <c r="J12" s="116">
        <v>0.13658054961329602</v>
      </c>
    </row>
    <row r="13" spans="1:15" s="110" customFormat="1" ht="12" customHeight="1" x14ac:dyDescent="0.2">
      <c r="A13" s="118" t="s">
        <v>105</v>
      </c>
      <c r="B13" s="119" t="s">
        <v>106</v>
      </c>
      <c r="C13" s="113">
        <v>56.019697741552044</v>
      </c>
      <c r="D13" s="115">
        <v>102269</v>
      </c>
      <c r="E13" s="114">
        <v>102879</v>
      </c>
      <c r="F13" s="114">
        <v>103616</v>
      </c>
      <c r="G13" s="114">
        <v>102554</v>
      </c>
      <c r="H13" s="140">
        <v>102587</v>
      </c>
      <c r="I13" s="115">
        <v>-318</v>
      </c>
      <c r="J13" s="116">
        <v>-0.30998079678711726</v>
      </c>
    </row>
    <row r="14" spans="1:15" s="110" customFormat="1" ht="12" customHeight="1" x14ac:dyDescent="0.2">
      <c r="A14" s="118"/>
      <c r="B14" s="119" t="s">
        <v>107</v>
      </c>
      <c r="C14" s="113">
        <v>43.980302258447956</v>
      </c>
      <c r="D14" s="115">
        <v>80290</v>
      </c>
      <c r="E14" s="114">
        <v>80708</v>
      </c>
      <c r="F14" s="114">
        <v>80694</v>
      </c>
      <c r="G14" s="114">
        <v>79642</v>
      </c>
      <c r="H14" s="140">
        <v>79723</v>
      </c>
      <c r="I14" s="115">
        <v>567</v>
      </c>
      <c r="J14" s="116">
        <v>0.71121257353586798</v>
      </c>
    </row>
    <row r="15" spans="1:15" s="110" customFormat="1" ht="12" customHeight="1" x14ac:dyDescent="0.2">
      <c r="A15" s="118" t="s">
        <v>105</v>
      </c>
      <c r="B15" s="121" t="s">
        <v>108</v>
      </c>
      <c r="C15" s="113">
        <v>11.9605168739969</v>
      </c>
      <c r="D15" s="115">
        <v>21835</v>
      </c>
      <c r="E15" s="114">
        <v>22726</v>
      </c>
      <c r="F15" s="114">
        <v>23105</v>
      </c>
      <c r="G15" s="114">
        <v>21658</v>
      </c>
      <c r="H15" s="140">
        <v>22306</v>
      </c>
      <c r="I15" s="115">
        <v>-471</v>
      </c>
      <c r="J15" s="116">
        <v>-2.111539496099704</v>
      </c>
    </row>
    <row r="16" spans="1:15" s="110" customFormat="1" ht="12" customHeight="1" x14ac:dyDescent="0.2">
      <c r="A16" s="118"/>
      <c r="B16" s="121" t="s">
        <v>109</v>
      </c>
      <c r="C16" s="113">
        <v>66.414693332018686</v>
      </c>
      <c r="D16" s="115">
        <v>121246</v>
      </c>
      <c r="E16" s="114">
        <v>121636</v>
      </c>
      <c r="F16" s="114">
        <v>122235</v>
      </c>
      <c r="G16" s="114">
        <v>122105</v>
      </c>
      <c r="H16" s="140">
        <v>122159</v>
      </c>
      <c r="I16" s="115">
        <v>-913</v>
      </c>
      <c r="J16" s="116">
        <v>-0.74738660270630897</v>
      </c>
    </row>
    <row r="17" spans="1:10" s="110" customFormat="1" ht="12" customHeight="1" x14ac:dyDescent="0.2">
      <c r="A17" s="118"/>
      <c r="B17" s="121" t="s">
        <v>110</v>
      </c>
      <c r="C17" s="113">
        <v>20.597176803115705</v>
      </c>
      <c r="D17" s="115">
        <v>37602</v>
      </c>
      <c r="E17" s="114">
        <v>37396</v>
      </c>
      <c r="F17" s="114">
        <v>37155</v>
      </c>
      <c r="G17" s="114">
        <v>36694</v>
      </c>
      <c r="H17" s="140">
        <v>36207</v>
      </c>
      <c r="I17" s="115">
        <v>1395</v>
      </c>
      <c r="J17" s="116">
        <v>3.8528461347253296</v>
      </c>
    </row>
    <row r="18" spans="1:10" s="110" customFormat="1" ht="12" customHeight="1" x14ac:dyDescent="0.2">
      <c r="A18" s="120"/>
      <c r="B18" s="121" t="s">
        <v>111</v>
      </c>
      <c r="C18" s="113">
        <v>1.0276129908687055</v>
      </c>
      <c r="D18" s="115">
        <v>1876</v>
      </c>
      <c r="E18" s="114">
        <v>1829</v>
      </c>
      <c r="F18" s="114">
        <v>1815</v>
      </c>
      <c r="G18" s="114">
        <v>1739</v>
      </c>
      <c r="H18" s="140">
        <v>1638</v>
      </c>
      <c r="I18" s="115">
        <v>238</v>
      </c>
      <c r="J18" s="116">
        <v>14.52991452991453</v>
      </c>
    </row>
    <row r="19" spans="1:10" s="110" customFormat="1" ht="12" customHeight="1" x14ac:dyDescent="0.2">
      <c r="A19" s="120"/>
      <c r="B19" s="121" t="s">
        <v>112</v>
      </c>
      <c r="C19" s="113">
        <v>0.30839345088437164</v>
      </c>
      <c r="D19" s="115">
        <v>563</v>
      </c>
      <c r="E19" s="114">
        <v>535</v>
      </c>
      <c r="F19" s="114">
        <v>568</v>
      </c>
      <c r="G19" s="114">
        <v>479</v>
      </c>
      <c r="H19" s="140">
        <v>444</v>
      </c>
      <c r="I19" s="115">
        <v>119</v>
      </c>
      <c r="J19" s="116">
        <v>26.801801801801801</v>
      </c>
    </row>
    <row r="20" spans="1:10" s="110" customFormat="1" ht="12" customHeight="1" x14ac:dyDescent="0.2">
      <c r="A20" s="118" t="s">
        <v>113</v>
      </c>
      <c r="B20" s="119" t="s">
        <v>181</v>
      </c>
      <c r="C20" s="113">
        <v>74.606017780553131</v>
      </c>
      <c r="D20" s="115">
        <v>136200</v>
      </c>
      <c r="E20" s="114">
        <v>137247</v>
      </c>
      <c r="F20" s="114">
        <v>138325</v>
      </c>
      <c r="G20" s="114">
        <v>136625</v>
      </c>
      <c r="H20" s="140">
        <v>137075</v>
      </c>
      <c r="I20" s="115">
        <v>-875</v>
      </c>
      <c r="J20" s="116">
        <v>-0.63833667700164143</v>
      </c>
    </row>
    <row r="21" spans="1:10" s="110" customFormat="1" ht="12" customHeight="1" x14ac:dyDescent="0.2">
      <c r="A21" s="118"/>
      <c r="B21" s="119" t="s">
        <v>182</v>
      </c>
      <c r="C21" s="113">
        <v>25.393982219446865</v>
      </c>
      <c r="D21" s="115">
        <v>46359</v>
      </c>
      <c r="E21" s="114">
        <v>46340</v>
      </c>
      <c r="F21" s="114">
        <v>45985</v>
      </c>
      <c r="G21" s="114">
        <v>45571</v>
      </c>
      <c r="H21" s="140">
        <v>45235</v>
      </c>
      <c r="I21" s="115">
        <v>1124</v>
      </c>
      <c r="J21" s="116">
        <v>2.4848015916878525</v>
      </c>
    </row>
    <row r="22" spans="1:10" s="110" customFormat="1" ht="12" customHeight="1" x14ac:dyDescent="0.2">
      <c r="A22" s="118" t="s">
        <v>113</v>
      </c>
      <c r="B22" s="119" t="s">
        <v>116</v>
      </c>
      <c r="C22" s="113">
        <v>86.645413263657233</v>
      </c>
      <c r="D22" s="115">
        <v>158179</v>
      </c>
      <c r="E22" s="114">
        <v>159394</v>
      </c>
      <c r="F22" s="114">
        <v>159859</v>
      </c>
      <c r="G22" s="114">
        <v>158283</v>
      </c>
      <c r="H22" s="140">
        <v>158793</v>
      </c>
      <c r="I22" s="115">
        <v>-614</v>
      </c>
      <c r="J22" s="116">
        <v>-0.38666691856693935</v>
      </c>
    </row>
    <row r="23" spans="1:10" s="110" customFormat="1" ht="12" customHeight="1" x14ac:dyDescent="0.2">
      <c r="A23" s="118"/>
      <c r="B23" s="119" t="s">
        <v>117</v>
      </c>
      <c r="C23" s="113">
        <v>13.327198330402775</v>
      </c>
      <c r="D23" s="115">
        <v>24330</v>
      </c>
      <c r="E23" s="114">
        <v>24148</v>
      </c>
      <c r="F23" s="114">
        <v>24408</v>
      </c>
      <c r="G23" s="114">
        <v>23866</v>
      </c>
      <c r="H23" s="140">
        <v>23470</v>
      </c>
      <c r="I23" s="115">
        <v>860</v>
      </c>
      <c r="J23" s="116">
        <v>3.664252236898168</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4771610</v>
      </c>
      <c r="E25" s="236">
        <v>4787170</v>
      </c>
      <c r="F25" s="236">
        <v>4810078</v>
      </c>
      <c r="G25" s="236">
        <v>4748861</v>
      </c>
      <c r="H25" s="241">
        <v>4734763</v>
      </c>
      <c r="I25" s="235">
        <v>36847</v>
      </c>
      <c r="J25" s="116">
        <v>0.77822269034374059</v>
      </c>
    </row>
    <row r="26" spans="1:10" s="110" customFormat="1" ht="12" customHeight="1" x14ac:dyDescent="0.2">
      <c r="A26" s="118" t="s">
        <v>105</v>
      </c>
      <c r="B26" s="119" t="s">
        <v>106</v>
      </c>
      <c r="C26" s="113">
        <v>54.755438939896599</v>
      </c>
      <c r="D26" s="115">
        <v>2612716</v>
      </c>
      <c r="E26" s="114">
        <v>2621461</v>
      </c>
      <c r="F26" s="114">
        <v>2643471</v>
      </c>
      <c r="G26" s="114">
        <v>2610263</v>
      </c>
      <c r="H26" s="140">
        <v>2600148</v>
      </c>
      <c r="I26" s="115">
        <v>12568</v>
      </c>
      <c r="J26" s="116">
        <v>0.48335710121116182</v>
      </c>
    </row>
    <row r="27" spans="1:10" s="110" customFormat="1" ht="12" customHeight="1" x14ac:dyDescent="0.2">
      <c r="A27" s="118"/>
      <c r="B27" s="119" t="s">
        <v>107</v>
      </c>
      <c r="C27" s="113">
        <v>45.244561060103401</v>
      </c>
      <c r="D27" s="115">
        <v>2158894</v>
      </c>
      <c r="E27" s="114">
        <v>2165709</v>
      </c>
      <c r="F27" s="114">
        <v>2166607</v>
      </c>
      <c r="G27" s="114">
        <v>2138598</v>
      </c>
      <c r="H27" s="140">
        <v>2134615</v>
      </c>
      <c r="I27" s="115">
        <v>24279</v>
      </c>
      <c r="J27" s="116">
        <v>1.1373947995305944</v>
      </c>
    </row>
    <row r="28" spans="1:10" s="110" customFormat="1" ht="12" customHeight="1" x14ac:dyDescent="0.2">
      <c r="A28" s="118" t="s">
        <v>105</v>
      </c>
      <c r="B28" s="121" t="s">
        <v>108</v>
      </c>
      <c r="C28" s="113">
        <v>10.767833079400873</v>
      </c>
      <c r="D28" s="115">
        <v>513799</v>
      </c>
      <c r="E28" s="114">
        <v>532642</v>
      </c>
      <c r="F28" s="114">
        <v>543419</v>
      </c>
      <c r="G28" s="114">
        <v>507934</v>
      </c>
      <c r="H28" s="140">
        <v>518807</v>
      </c>
      <c r="I28" s="115">
        <v>-5008</v>
      </c>
      <c r="J28" s="116">
        <v>-0.96529152459392409</v>
      </c>
    </row>
    <row r="29" spans="1:10" s="110" customFormat="1" ht="12" customHeight="1" x14ac:dyDescent="0.2">
      <c r="A29" s="118"/>
      <c r="B29" s="121" t="s">
        <v>109</v>
      </c>
      <c r="C29" s="113">
        <v>67.805185251938028</v>
      </c>
      <c r="D29" s="115">
        <v>3235399</v>
      </c>
      <c r="E29" s="114">
        <v>3241393</v>
      </c>
      <c r="F29" s="114">
        <v>3261441</v>
      </c>
      <c r="G29" s="114">
        <v>3252239</v>
      </c>
      <c r="H29" s="140">
        <v>3244515</v>
      </c>
      <c r="I29" s="115">
        <v>-9116</v>
      </c>
      <c r="J29" s="116">
        <v>-0.28096649268072421</v>
      </c>
    </row>
    <row r="30" spans="1:10" s="110" customFormat="1" ht="12" customHeight="1" x14ac:dyDescent="0.2">
      <c r="A30" s="118"/>
      <c r="B30" s="121" t="s">
        <v>110</v>
      </c>
      <c r="C30" s="113">
        <v>20.216803133533546</v>
      </c>
      <c r="D30" s="115">
        <v>964667</v>
      </c>
      <c r="E30" s="114">
        <v>955722</v>
      </c>
      <c r="F30" s="114">
        <v>948849</v>
      </c>
      <c r="G30" s="114">
        <v>934240</v>
      </c>
      <c r="H30" s="140">
        <v>919289</v>
      </c>
      <c r="I30" s="115">
        <v>45378</v>
      </c>
      <c r="J30" s="116">
        <v>4.9362061332181719</v>
      </c>
    </row>
    <row r="31" spans="1:10" s="110" customFormat="1" ht="12" customHeight="1" x14ac:dyDescent="0.2">
      <c r="A31" s="120"/>
      <c r="B31" s="121" t="s">
        <v>111</v>
      </c>
      <c r="C31" s="113">
        <v>1.2101575778406031</v>
      </c>
      <c r="D31" s="115">
        <v>57744</v>
      </c>
      <c r="E31" s="114">
        <v>57413</v>
      </c>
      <c r="F31" s="114">
        <v>56369</v>
      </c>
      <c r="G31" s="114">
        <v>54448</v>
      </c>
      <c r="H31" s="140">
        <v>52152</v>
      </c>
      <c r="I31" s="115">
        <v>5592</v>
      </c>
      <c r="J31" s="116">
        <v>10.722503451449608</v>
      </c>
    </row>
    <row r="32" spans="1:10" s="110" customFormat="1" ht="12" customHeight="1" x14ac:dyDescent="0.2">
      <c r="A32" s="120"/>
      <c r="B32" s="121" t="s">
        <v>112</v>
      </c>
      <c r="C32" s="113">
        <v>0.35811811946072708</v>
      </c>
      <c r="D32" s="115">
        <v>17088</v>
      </c>
      <c r="E32" s="114">
        <v>16365</v>
      </c>
      <c r="F32" s="114">
        <v>16815</v>
      </c>
      <c r="G32" s="114">
        <v>14565</v>
      </c>
      <c r="H32" s="140">
        <v>13630</v>
      </c>
      <c r="I32" s="115">
        <v>3458</v>
      </c>
      <c r="J32" s="116">
        <v>25.370506236243582</v>
      </c>
    </row>
    <row r="33" spans="1:10" s="110" customFormat="1" ht="12" customHeight="1" x14ac:dyDescent="0.2">
      <c r="A33" s="118" t="s">
        <v>113</v>
      </c>
      <c r="B33" s="119" t="s">
        <v>181</v>
      </c>
      <c r="C33" s="113">
        <v>73.582878734850496</v>
      </c>
      <c r="D33" s="115">
        <v>3511088</v>
      </c>
      <c r="E33" s="114">
        <v>3527016</v>
      </c>
      <c r="F33" s="114">
        <v>3559535</v>
      </c>
      <c r="G33" s="114">
        <v>3510080</v>
      </c>
      <c r="H33" s="140">
        <v>3507450</v>
      </c>
      <c r="I33" s="115">
        <v>3638</v>
      </c>
      <c r="J33" s="116">
        <v>0.10372207729261999</v>
      </c>
    </row>
    <row r="34" spans="1:10" s="110" customFormat="1" ht="12" customHeight="1" x14ac:dyDescent="0.2">
      <c r="A34" s="118"/>
      <c r="B34" s="119" t="s">
        <v>182</v>
      </c>
      <c r="C34" s="113">
        <v>26.4171212651495</v>
      </c>
      <c r="D34" s="115">
        <v>1260522</v>
      </c>
      <c r="E34" s="114">
        <v>1260154</v>
      </c>
      <c r="F34" s="114">
        <v>1250543</v>
      </c>
      <c r="G34" s="114">
        <v>1238781</v>
      </c>
      <c r="H34" s="140">
        <v>1227313</v>
      </c>
      <c r="I34" s="115">
        <v>33209</v>
      </c>
      <c r="J34" s="116">
        <v>2.7058297272170995</v>
      </c>
    </row>
    <row r="35" spans="1:10" s="110" customFormat="1" ht="12" customHeight="1" x14ac:dyDescent="0.2">
      <c r="A35" s="118" t="s">
        <v>113</v>
      </c>
      <c r="B35" s="119" t="s">
        <v>116</v>
      </c>
      <c r="C35" s="113">
        <v>83.061461435448408</v>
      </c>
      <c r="D35" s="115">
        <v>3963369</v>
      </c>
      <c r="E35" s="114">
        <v>3986837</v>
      </c>
      <c r="F35" s="114">
        <v>4000508</v>
      </c>
      <c r="G35" s="114">
        <v>3955209</v>
      </c>
      <c r="H35" s="140">
        <v>3956907</v>
      </c>
      <c r="I35" s="115">
        <v>6462</v>
      </c>
      <c r="J35" s="116">
        <v>0.16330937269943419</v>
      </c>
    </row>
    <row r="36" spans="1:10" s="110" customFormat="1" ht="12" customHeight="1" x14ac:dyDescent="0.2">
      <c r="A36" s="118"/>
      <c r="B36" s="119" t="s">
        <v>117</v>
      </c>
      <c r="C36" s="113">
        <v>16.902533945565544</v>
      </c>
      <c r="D36" s="115">
        <v>806523</v>
      </c>
      <c r="E36" s="114">
        <v>798717</v>
      </c>
      <c r="F36" s="114">
        <v>807980</v>
      </c>
      <c r="G36" s="114">
        <v>791952</v>
      </c>
      <c r="H36" s="140">
        <v>776167</v>
      </c>
      <c r="I36" s="115">
        <v>30356</v>
      </c>
      <c r="J36" s="116">
        <v>3.911013995699379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188139</v>
      </c>
      <c r="E64" s="236">
        <v>188775</v>
      </c>
      <c r="F64" s="236">
        <v>189494</v>
      </c>
      <c r="G64" s="236">
        <v>187148</v>
      </c>
      <c r="H64" s="140">
        <v>186916</v>
      </c>
      <c r="I64" s="115">
        <v>1223</v>
      </c>
      <c r="J64" s="116">
        <v>0.65430460741723551</v>
      </c>
    </row>
    <row r="65" spans="1:12" s="110" customFormat="1" ht="12" customHeight="1" x14ac:dyDescent="0.2">
      <c r="A65" s="118" t="s">
        <v>105</v>
      </c>
      <c r="B65" s="119" t="s">
        <v>106</v>
      </c>
      <c r="C65" s="113">
        <v>55.910789363183603</v>
      </c>
      <c r="D65" s="235">
        <v>105190</v>
      </c>
      <c r="E65" s="236">
        <v>105532</v>
      </c>
      <c r="F65" s="236">
        <v>106286</v>
      </c>
      <c r="G65" s="236">
        <v>105140</v>
      </c>
      <c r="H65" s="140">
        <v>104992</v>
      </c>
      <c r="I65" s="115">
        <v>198</v>
      </c>
      <c r="J65" s="116">
        <v>0.18858579701310577</v>
      </c>
    </row>
    <row r="66" spans="1:12" s="110" customFormat="1" ht="12" customHeight="1" x14ac:dyDescent="0.2">
      <c r="A66" s="118"/>
      <c r="B66" s="119" t="s">
        <v>107</v>
      </c>
      <c r="C66" s="113">
        <v>44.089210636816397</v>
      </c>
      <c r="D66" s="235">
        <v>82949</v>
      </c>
      <c r="E66" s="236">
        <v>83243</v>
      </c>
      <c r="F66" s="236">
        <v>83208</v>
      </c>
      <c r="G66" s="236">
        <v>82008</v>
      </c>
      <c r="H66" s="140">
        <v>81924</v>
      </c>
      <c r="I66" s="115">
        <v>1025</v>
      </c>
      <c r="J66" s="116">
        <v>1.2511596113471022</v>
      </c>
    </row>
    <row r="67" spans="1:12" s="110" customFormat="1" ht="12" customHeight="1" x14ac:dyDescent="0.2">
      <c r="A67" s="118" t="s">
        <v>105</v>
      </c>
      <c r="B67" s="121" t="s">
        <v>108</v>
      </c>
      <c r="C67" s="113">
        <v>11.711022169778728</v>
      </c>
      <c r="D67" s="235">
        <v>22033</v>
      </c>
      <c r="E67" s="236">
        <v>22867</v>
      </c>
      <c r="F67" s="236">
        <v>23317</v>
      </c>
      <c r="G67" s="236">
        <v>21852</v>
      </c>
      <c r="H67" s="140">
        <v>22389</v>
      </c>
      <c r="I67" s="115">
        <v>-356</v>
      </c>
      <c r="J67" s="116">
        <v>-1.5900665505382108</v>
      </c>
    </row>
    <row r="68" spans="1:12" s="110" customFormat="1" ht="12" customHeight="1" x14ac:dyDescent="0.2">
      <c r="A68" s="118"/>
      <c r="B68" s="121" t="s">
        <v>109</v>
      </c>
      <c r="C68" s="113">
        <v>66.678360148613521</v>
      </c>
      <c r="D68" s="235">
        <v>125448</v>
      </c>
      <c r="E68" s="236">
        <v>125580</v>
      </c>
      <c r="F68" s="236">
        <v>126115</v>
      </c>
      <c r="G68" s="236">
        <v>125835</v>
      </c>
      <c r="H68" s="140">
        <v>125683</v>
      </c>
      <c r="I68" s="115">
        <v>-235</v>
      </c>
      <c r="J68" s="116">
        <v>-0.18697835029399362</v>
      </c>
    </row>
    <row r="69" spans="1:12" s="110" customFormat="1" ht="12" customHeight="1" x14ac:dyDescent="0.2">
      <c r="A69" s="118"/>
      <c r="B69" s="121" t="s">
        <v>110</v>
      </c>
      <c r="C69" s="113">
        <v>20.577870616937478</v>
      </c>
      <c r="D69" s="235">
        <v>38715</v>
      </c>
      <c r="E69" s="236">
        <v>38434</v>
      </c>
      <c r="F69" s="236">
        <v>38200</v>
      </c>
      <c r="G69" s="236">
        <v>37661</v>
      </c>
      <c r="H69" s="140">
        <v>37117</v>
      </c>
      <c r="I69" s="115">
        <v>1598</v>
      </c>
      <c r="J69" s="116">
        <v>4.305304846835682</v>
      </c>
    </row>
    <row r="70" spans="1:12" s="110" customFormat="1" ht="12" customHeight="1" x14ac:dyDescent="0.2">
      <c r="A70" s="120"/>
      <c r="B70" s="121" t="s">
        <v>111</v>
      </c>
      <c r="C70" s="113">
        <v>1.0327470646702703</v>
      </c>
      <c r="D70" s="235">
        <v>1943</v>
      </c>
      <c r="E70" s="236">
        <v>1894</v>
      </c>
      <c r="F70" s="236">
        <v>1862</v>
      </c>
      <c r="G70" s="236">
        <v>1800</v>
      </c>
      <c r="H70" s="140">
        <v>1727</v>
      </c>
      <c r="I70" s="115">
        <v>216</v>
      </c>
      <c r="J70" s="116">
        <v>12.507237984944991</v>
      </c>
    </row>
    <row r="71" spans="1:12" s="110" customFormat="1" ht="12" customHeight="1" x14ac:dyDescent="0.2">
      <c r="A71" s="120"/>
      <c r="B71" s="121" t="s">
        <v>112</v>
      </c>
      <c r="C71" s="113">
        <v>0.30403053061831942</v>
      </c>
      <c r="D71" s="235">
        <v>572</v>
      </c>
      <c r="E71" s="236">
        <v>530</v>
      </c>
      <c r="F71" s="236">
        <v>564</v>
      </c>
      <c r="G71" s="236">
        <v>476</v>
      </c>
      <c r="H71" s="140">
        <v>458</v>
      </c>
      <c r="I71" s="115">
        <v>114</v>
      </c>
      <c r="J71" s="116">
        <v>24.890829694323145</v>
      </c>
    </row>
    <row r="72" spans="1:12" s="110" customFormat="1" ht="12" customHeight="1" x14ac:dyDescent="0.2">
      <c r="A72" s="118" t="s">
        <v>113</v>
      </c>
      <c r="B72" s="119" t="s">
        <v>181</v>
      </c>
      <c r="C72" s="113">
        <v>74.600694167610115</v>
      </c>
      <c r="D72" s="235">
        <v>140353</v>
      </c>
      <c r="E72" s="236">
        <v>141075</v>
      </c>
      <c r="F72" s="236">
        <v>142219</v>
      </c>
      <c r="G72" s="236">
        <v>140372</v>
      </c>
      <c r="H72" s="140">
        <v>140543</v>
      </c>
      <c r="I72" s="115">
        <v>-190</v>
      </c>
      <c r="J72" s="116">
        <v>-0.135189941868325</v>
      </c>
    </row>
    <row r="73" spans="1:12" s="110" customFormat="1" ht="12" customHeight="1" x14ac:dyDescent="0.2">
      <c r="A73" s="118"/>
      <c r="B73" s="119" t="s">
        <v>182</v>
      </c>
      <c r="C73" s="113">
        <v>25.399305832389881</v>
      </c>
      <c r="D73" s="115">
        <v>47786</v>
      </c>
      <c r="E73" s="114">
        <v>47700</v>
      </c>
      <c r="F73" s="114">
        <v>47275</v>
      </c>
      <c r="G73" s="114">
        <v>46776</v>
      </c>
      <c r="H73" s="140">
        <v>46373</v>
      </c>
      <c r="I73" s="115">
        <v>1413</v>
      </c>
      <c r="J73" s="116">
        <v>3.0470316779160287</v>
      </c>
    </row>
    <row r="74" spans="1:12" s="110" customFormat="1" ht="12" customHeight="1" x14ac:dyDescent="0.2">
      <c r="A74" s="118" t="s">
        <v>113</v>
      </c>
      <c r="B74" s="119" t="s">
        <v>116</v>
      </c>
      <c r="C74" s="113">
        <v>86.702916460701928</v>
      </c>
      <c r="D74" s="115">
        <v>163122</v>
      </c>
      <c r="E74" s="114">
        <v>163981</v>
      </c>
      <c r="F74" s="114">
        <v>164535</v>
      </c>
      <c r="G74" s="114">
        <v>162647</v>
      </c>
      <c r="H74" s="140">
        <v>162904</v>
      </c>
      <c r="I74" s="115">
        <v>218</v>
      </c>
      <c r="J74" s="116">
        <v>0.13382114619653293</v>
      </c>
    </row>
    <row r="75" spans="1:12" s="110" customFormat="1" ht="12" customHeight="1" x14ac:dyDescent="0.2">
      <c r="A75" s="142"/>
      <c r="B75" s="124" t="s">
        <v>117</v>
      </c>
      <c r="C75" s="125">
        <v>13.272633531591005</v>
      </c>
      <c r="D75" s="143">
        <v>24971</v>
      </c>
      <c r="E75" s="144">
        <v>24754</v>
      </c>
      <c r="F75" s="144">
        <v>24924</v>
      </c>
      <c r="G75" s="144">
        <v>24458</v>
      </c>
      <c r="H75" s="145">
        <v>23972</v>
      </c>
      <c r="I75" s="143">
        <v>999</v>
      </c>
      <c r="J75" s="146">
        <v>4.1673619222426161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182559</v>
      </c>
      <c r="G11" s="114">
        <v>183587</v>
      </c>
      <c r="H11" s="114">
        <v>184310</v>
      </c>
      <c r="I11" s="114">
        <v>182196</v>
      </c>
      <c r="J11" s="140">
        <v>182310</v>
      </c>
      <c r="K11" s="114">
        <v>249</v>
      </c>
      <c r="L11" s="116">
        <v>0.13658054961329602</v>
      </c>
    </row>
    <row r="12" spans="1:17" s="110" customFormat="1" ht="24.95" customHeight="1" x14ac:dyDescent="0.2">
      <c r="A12" s="604" t="s">
        <v>185</v>
      </c>
      <c r="B12" s="605"/>
      <c r="C12" s="605"/>
      <c r="D12" s="606"/>
      <c r="E12" s="113">
        <v>56.019697741552044</v>
      </c>
      <c r="F12" s="115">
        <v>102269</v>
      </c>
      <c r="G12" s="114">
        <v>102879</v>
      </c>
      <c r="H12" s="114">
        <v>103616</v>
      </c>
      <c r="I12" s="114">
        <v>102554</v>
      </c>
      <c r="J12" s="140">
        <v>102587</v>
      </c>
      <c r="K12" s="114">
        <v>-318</v>
      </c>
      <c r="L12" s="116">
        <v>-0.30998079678711726</v>
      </c>
    </row>
    <row r="13" spans="1:17" s="110" customFormat="1" ht="15" customHeight="1" x14ac:dyDescent="0.2">
      <c r="A13" s="120"/>
      <c r="B13" s="612" t="s">
        <v>107</v>
      </c>
      <c r="C13" s="612"/>
      <c r="E13" s="113">
        <v>43.980302258447956</v>
      </c>
      <c r="F13" s="115">
        <v>80290</v>
      </c>
      <c r="G13" s="114">
        <v>80708</v>
      </c>
      <c r="H13" s="114">
        <v>80694</v>
      </c>
      <c r="I13" s="114">
        <v>79642</v>
      </c>
      <c r="J13" s="140">
        <v>79723</v>
      </c>
      <c r="K13" s="114">
        <v>567</v>
      </c>
      <c r="L13" s="116">
        <v>0.71121257353586798</v>
      </c>
    </row>
    <row r="14" spans="1:17" s="110" customFormat="1" ht="24.95" customHeight="1" x14ac:dyDescent="0.2">
      <c r="A14" s="604" t="s">
        <v>186</v>
      </c>
      <c r="B14" s="605"/>
      <c r="C14" s="605"/>
      <c r="D14" s="606"/>
      <c r="E14" s="113">
        <v>11.9605168739969</v>
      </c>
      <c r="F14" s="115">
        <v>21835</v>
      </c>
      <c r="G14" s="114">
        <v>22726</v>
      </c>
      <c r="H14" s="114">
        <v>23105</v>
      </c>
      <c r="I14" s="114">
        <v>21658</v>
      </c>
      <c r="J14" s="140">
        <v>22306</v>
      </c>
      <c r="K14" s="114">
        <v>-471</v>
      </c>
      <c r="L14" s="116">
        <v>-2.111539496099704</v>
      </c>
    </row>
    <row r="15" spans="1:17" s="110" customFormat="1" ht="15" customHeight="1" x14ac:dyDescent="0.2">
      <c r="A15" s="120"/>
      <c r="B15" s="119"/>
      <c r="C15" s="258" t="s">
        <v>106</v>
      </c>
      <c r="E15" s="113">
        <v>56.299519120677807</v>
      </c>
      <c r="F15" s="115">
        <v>12293</v>
      </c>
      <c r="G15" s="114">
        <v>12827</v>
      </c>
      <c r="H15" s="114">
        <v>13106</v>
      </c>
      <c r="I15" s="114">
        <v>12332</v>
      </c>
      <c r="J15" s="140">
        <v>12681</v>
      </c>
      <c r="K15" s="114">
        <v>-388</v>
      </c>
      <c r="L15" s="116">
        <v>-3.0596956076019239</v>
      </c>
    </row>
    <row r="16" spans="1:17" s="110" customFormat="1" ht="15" customHeight="1" x14ac:dyDescent="0.2">
      <c r="A16" s="120"/>
      <c r="B16" s="119"/>
      <c r="C16" s="258" t="s">
        <v>107</v>
      </c>
      <c r="E16" s="113">
        <v>43.700480879322193</v>
      </c>
      <c r="F16" s="115">
        <v>9542</v>
      </c>
      <c r="G16" s="114">
        <v>9899</v>
      </c>
      <c r="H16" s="114">
        <v>9999</v>
      </c>
      <c r="I16" s="114">
        <v>9326</v>
      </c>
      <c r="J16" s="140">
        <v>9625</v>
      </c>
      <c r="K16" s="114">
        <v>-83</v>
      </c>
      <c r="L16" s="116">
        <v>-0.86233766233766229</v>
      </c>
    </row>
    <row r="17" spans="1:12" s="110" customFormat="1" ht="15" customHeight="1" x14ac:dyDescent="0.2">
      <c r="A17" s="120"/>
      <c r="B17" s="121" t="s">
        <v>109</v>
      </c>
      <c r="C17" s="258"/>
      <c r="E17" s="113">
        <v>66.414693332018686</v>
      </c>
      <c r="F17" s="115">
        <v>121246</v>
      </c>
      <c r="G17" s="114">
        <v>121636</v>
      </c>
      <c r="H17" s="114">
        <v>122235</v>
      </c>
      <c r="I17" s="114">
        <v>122105</v>
      </c>
      <c r="J17" s="140">
        <v>122159</v>
      </c>
      <c r="K17" s="114">
        <v>-913</v>
      </c>
      <c r="L17" s="116">
        <v>-0.74738660270630897</v>
      </c>
    </row>
    <row r="18" spans="1:12" s="110" customFormat="1" ht="15" customHeight="1" x14ac:dyDescent="0.2">
      <c r="A18" s="120"/>
      <c r="B18" s="119"/>
      <c r="C18" s="258" t="s">
        <v>106</v>
      </c>
      <c r="E18" s="113">
        <v>56.402685449416886</v>
      </c>
      <c r="F18" s="115">
        <v>68386</v>
      </c>
      <c r="G18" s="114">
        <v>68624</v>
      </c>
      <c r="H18" s="114">
        <v>69189</v>
      </c>
      <c r="I18" s="114">
        <v>69230</v>
      </c>
      <c r="J18" s="140">
        <v>69257</v>
      </c>
      <c r="K18" s="114">
        <v>-871</v>
      </c>
      <c r="L18" s="116">
        <v>-1.2576346073321107</v>
      </c>
    </row>
    <row r="19" spans="1:12" s="110" customFormat="1" ht="15" customHeight="1" x14ac:dyDescent="0.2">
      <c r="A19" s="120"/>
      <c r="B19" s="119"/>
      <c r="C19" s="258" t="s">
        <v>107</v>
      </c>
      <c r="E19" s="113">
        <v>43.597314550583114</v>
      </c>
      <c r="F19" s="115">
        <v>52860</v>
      </c>
      <c r="G19" s="114">
        <v>53012</v>
      </c>
      <c r="H19" s="114">
        <v>53046</v>
      </c>
      <c r="I19" s="114">
        <v>52875</v>
      </c>
      <c r="J19" s="140">
        <v>52902</v>
      </c>
      <c r="K19" s="114">
        <v>-42</v>
      </c>
      <c r="L19" s="116">
        <v>-7.9392083475104916E-2</v>
      </c>
    </row>
    <row r="20" spans="1:12" s="110" customFormat="1" ht="15" customHeight="1" x14ac:dyDescent="0.2">
      <c r="A20" s="120"/>
      <c r="B20" s="121" t="s">
        <v>110</v>
      </c>
      <c r="C20" s="258"/>
      <c r="E20" s="113">
        <v>20.597176803115705</v>
      </c>
      <c r="F20" s="115">
        <v>37602</v>
      </c>
      <c r="G20" s="114">
        <v>37396</v>
      </c>
      <c r="H20" s="114">
        <v>37155</v>
      </c>
      <c r="I20" s="114">
        <v>36694</v>
      </c>
      <c r="J20" s="140">
        <v>36207</v>
      </c>
      <c r="K20" s="114">
        <v>1395</v>
      </c>
      <c r="L20" s="116">
        <v>3.8528461347253296</v>
      </c>
    </row>
    <row r="21" spans="1:12" s="110" customFormat="1" ht="15" customHeight="1" x14ac:dyDescent="0.2">
      <c r="A21" s="120"/>
      <c r="B21" s="119"/>
      <c r="C21" s="258" t="s">
        <v>106</v>
      </c>
      <c r="E21" s="113">
        <v>54.316259773416306</v>
      </c>
      <c r="F21" s="115">
        <v>20424</v>
      </c>
      <c r="G21" s="114">
        <v>20298</v>
      </c>
      <c r="H21" s="114">
        <v>20212</v>
      </c>
      <c r="I21" s="114">
        <v>19951</v>
      </c>
      <c r="J21" s="140">
        <v>19645</v>
      </c>
      <c r="K21" s="114">
        <v>779</v>
      </c>
      <c r="L21" s="116">
        <v>3.9653855942988039</v>
      </c>
    </row>
    <row r="22" spans="1:12" s="110" customFormat="1" ht="15" customHeight="1" x14ac:dyDescent="0.2">
      <c r="A22" s="120"/>
      <c r="B22" s="119"/>
      <c r="C22" s="258" t="s">
        <v>107</v>
      </c>
      <c r="E22" s="113">
        <v>45.683740226583694</v>
      </c>
      <c r="F22" s="115">
        <v>17178</v>
      </c>
      <c r="G22" s="114">
        <v>17098</v>
      </c>
      <c r="H22" s="114">
        <v>16943</v>
      </c>
      <c r="I22" s="114">
        <v>16743</v>
      </c>
      <c r="J22" s="140">
        <v>16562</v>
      </c>
      <c r="K22" s="114">
        <v>616</v>
      </c>
      <c r="L22" s="116">
        <v>3.7193575655114115</v>
      </c>
    </row>
    <row r="23" spans="1:12" s="110" customFormat="1" ht="15" customHeight="1" x14ac:dyDescent="0.2">
      <c r="A23" s="120"/>
      <c r="B23" s="121" t="s">
        <v>111</v>
      </c>
      <c r="C23" s="258"/>
      <c r="E23" s="113">
        <v>1.0276129908687055</v>
      </c>
      <c r="F23" s="115">
        <v>1876</v>
      </c>
      <c r="G23" s="114">
        <v>1829</v>
      </c>
      <c r="H23" s="114">
        <v>1815</v>
      </c>
      <c r="I23" s="114">
        <v>1739</v>
      </c>
      <c r="J23" s="140">
        <v>1638</v>
      </c>
      <c r="K23" s="114">
        <v>238</v>
      </c>
      <c r="L23" s="116">
        <v>14.52991452991453</v>
      </c>
    </row>
    <row r="24" spans="1:12" s="110" customFormat="1" ht="15" customHeight="1" x14ac:dyDescent="0.2">
      <c r="A24" s="120"/>
      <c r="B24" s="119"/>
      <c r="C24" s="258" t="s">
        <v>106</v>
      </c>
      <c r="E24" s="113">
        <v>62.153518123667375</v>
      </c>
      <c r="F24" s="115">
        <v>1166</v>
      </c>
      <c r="G24" s="114">
        <v>1130</v>
      </c>
      <c r="H24" s="114">
        <v>1109</v>
      </c>
      <c r="I24" s="114">
        <v>1041</v>
      </c>
      <c r="J24" s="140">
        <v>1004</v>
      </c>
      <c r="K24" s="114">
        <v>162</v>
      </c>
      <c r="L24" s="116">
        <v>16.135458167330679</v>
      </c>
    </row>
    <row r="25" spans="1:12" s="110" customFormat="1" ht="15" customHeight="1" x14ac:dyDescent="0.2">
      <c r="A25" s="120"/>
      <c r="B25" s="119"/>
      <c r="C25" s="258" t="s">
        <v>107</v>
      </c>
      <c r="E25" s="113">
        <v>37.846481876332625</v>
      </c>
      <c r="F25" s="115">
        <v>710</v>
      </c>
      <c r="G25" s="114">
        <v>699</v>
      </c>
      <c r="H25" s="114">
        <v>706</v>
      </c>
      <c r="I25" s="114">
        <v>698</v>
      </c>
      <c r="J25" s="140">
        <v>634</v>
      </c>
      <c r="K25" s="114">
        <v>76</v>
      </c>
      <c r="L25" s="116">
        <v>11.987381703470032</v>
      </c>
    </row>
    <row r="26" spans="1:12" s="110" customFormat="1" ht="15" customHeight="1" x14ac:dyDescent="0.2">
      <c r="A26" s="120"/>
      <c r="C26" s="121" t="s">
        <v>187</v>
      </c>
      <c r="D26" s="110" t="s">
        <v>188</v>
      </c>
      <c r="E26" s="113">
        <v>0.30839345088437164</v>
      </c>
      <c r="F26" s="115">
        <v>563</v>
      </c>
      <c r="G26" s="114">
        <v>535</v>
      </c>
      <c r="H26" s="114">
        <v>568</v>
      </c>
      <c r="I26" s="114">
        <v>479</v>
      </c>
      <c r="J26" s="140">
        <v>444</v>
      </c>
      <c r="K26" s="114">
        <v>119</v>
      </c>
      <c r="L26" s="116">
        <v>26.801801801801801</v>
      </c>
    </row>
    <row r="27" spans="1:12" s="110" customFormat="1" ht="15" customHeight="1" x14ac:dyDescent="0.2">
      <c r="A27" s="120"/>
      <c r="B27" s="119"/>
      <c r="D27" s="259" t="s">
        <v>106</v>
      </c>
      <c r="E27" s="113">
        <v>58.96980461811723</v>
      </c>
      <c r="F27" s="115">
        <v>332</v>
      </c>
      <c r="G27" s="114">
        <v>312</v>
      </c>
      <c r="H27" s="114">
        <v>307</v>
      </c>
      <c r="I27" s="114">
        <v>243</v>
      </c>
      <c r="J27" s="140">
        <v>235</v>
      </c>
      <c r="K27" s="114">
        <v>97</v>
      </c>
      <c r="L27" s="116">
        <v>41.276595744680854</v>
      </c>
    </row>
    <row r="28" spans="1:12" s="110" customFormat="1" ht="15" customHeight="1" x14ac:dyDescent="0.2">
      <c r="A28" s="120"/>
      <c r="B28" s="119"/>
      <c r="D28" s="259" t="s">
        <v>107</v>
      </c>
      <c r="E28" s="113">
        <v>41.03019538188277</v>
      </c>
      <c r="F28" s="115">
        <v>231</v>
      </c>
      <c r="G28" s="114">
        <v>223</v>
      </c>
      <c r="H28" s="114">
        <v>261</v>
      </c>
      <c r="I28" s="114">
        <v>236</v>
      </c>
      <c r="J28" s="140">
        <v>209</v>
      </c>
      <c r="K28" s="114">
        <v>22</v>
      </c>
      <c r="L28" s="116">
        <v>10.526315789473685</v>
      </c>
    </row>
    <row r="29" spans="1:12" s="110" customFormat="1" ht="24.95" customHeight="1" x14ac:dyDescent="0.2">
      <c r="A29" s="604" t="s">
        <v>189</v>
      </c>
      <c r="B29" s="605"/>
      <c r="C29" s="605"/>
      <c r="D29" s="606"/>
      <c r="E29" s="113">
        <v>86.645413263657233</v>
      </c>
      <c r="F29" s="115">
        <v>158179</v>
      </c>
      <c r="G29" s="114">
        <v>159394</v>
      </c>
      <c r="H29" s="114">
        <v>159859</v>
      </c>
      <c r="I29" s="114">
        <v>158283</v>
      </c>
      <c r="J29" s="140">
        <v>158793</v>
      </c>
      <c r="K29" s="114">
        <v>-614</v>
      </c>
      <c r="L29" s="116">
        <v>-0.38666691856693935</v>
      </c>
    </row>
    <row r="30" spans="1:12" s="110" customFormat="1" ht="15" customHeight="1" x14ac:dyDescent="0.2">
      <c r="A30" s="120"/>
      <c r="B30" s="119"/>
      <c r="C30" s="258" t="s">
        <v>106</v>
      </c>
      <c r="E30" s="113">
        <v>54.619766214225656</v>
      </c>
      <c r="F30" s="115">
        <v>86397</v>
      </c>
      <c r="G30" s="114">
        <v>87065</v>
      </c>
      <c r="H30" s="114">
        <v>87566</v>
      </c>
      <c r="I30" s="114">
        <v>86825</v>
      </c>
      <c r="J30" s="140">
        <v>87087</v>
      </c>
      <c r="K30" s="114">
        <v>-690</v>
      </c>
      <c r="L30" s="116">
        <v>-0.79231113713872336</v>
      </c>
    </row>
    <row r="31" spans="1:12" s="110" customFormat="1" ht="15" customHeight="1" x14ac:dyDescent="0.2">
      <c r="A31" s="120"/>
      <c r="B31" s="119"/>
      <c r="C31" s="258" t="s">
        <v>107</v>
      </c>
      <c r="E31" s="113">
        <v>45.380233785774344</v>
      </c>
      <c r="F31" s="115">
        <v>71782</v>
      </c>
      <c r="G31" s="114">
        <v>72329</v>
      </c>
      <c r="H31" s="114">
        <v>72293</v>
      </c>
      <c r="I31" s="114">
        <v>71458</v>
      </c>
      <c r="J31" s="140">
        <v>71706</v>
      </c>
      <c r="K31" s="114">
        <v>76</v>
      </c>
      <c r="L31" s="116">
        <v>0.10598834128245893</v>
      </c>
    </row>
    <row r="32" spans="1:12" s="110" customFormat="1" ht="15" customHeight="1" x14ac:dyDescent="0.2">
      <c r="A32" s="120"/>
      <c r="B32" s="119" t="s">
        <v>117</v>
      </c>
      <c r="C32" s="258"/>
      <c r="E32" s="113">
        <v>13.327198330402775</v>
      </c>
      <c r="F32" s="115">
        <v>24330</v>
      </c>
      <c r="G32" s="114">
        <v>24148</v>
      </c>
      <c r="H32" s="114">
        <v>24408</v>
      </c>
      <c r="I32" s="114">
        <v>23866</v>
      </c>
      <c r="J32" s="140">
        <v>23470</v>
      </c>
      <c r="K32" s="114">
        <v>860</v>
      </c>
      <c r="L32" s="116">
        <v>3.664252236898168</v>
      </c>
    </row>
    <row r="33" spans="1:12" s="110" customFormat="1" ht="15" customHeight="1" x14ac:dyDescent="0.2">
      <c r="A33" s="120"/>
      <c r="B33" s="119"/>
      <c r="C33" s="258" t="s">
        <v>106</v>
      </c>
      <c r="E33" s="113">
        <v>65.104808877928477</v>
      </c>
      <c r="F33" s="115">
        <v>15840</v>
      </c>
      <c r="G33" s="114">
        <v>15787</v>
      </c>
      <c r="H33" s="114">
        <v>16023</v>
      </c>
      <c r="I33" s="114">
        <v>15699</v>
      </c>
      <c r="J33" s="140">
        <v>15469</v>
      </c>
      <c r="K33" s="114">
        <v>371</v>
      </c>
      <c r="L33" s="116">
        <v>2.3983450772512769</v>
      </c>
    </row>
    <row r="34" spans="1:12" s="110" customFormat="1" ht="15" customHeight="1" x14ac:dyDescent="0.2">
      <c r="A34" s="120"/>
      <c r="B34" s="119"/>
      <c r="C34" s="258" t="s">
        <v>107</v>
      </c>
      <c r="E34" s="113">
        <v>34.895191122071516</v>
      </c>
      <c r="F34" s="115">
        <v>8490</v>
      </c>
      <c r="G34" s="114">
        <v>8361</v>
      </c>
      <c r="H34" s="114">
        <v>8385</v>
      </c>
      <c r="I34" s="114">
        <v>8167</v>
      </c>
      <c r="J34" s="140">
        <v>8001</v>
      </c>
      <c r="K34" s="114">
        <v>489</v>
      </c>
      <c r="L34" s="116">
        <v>6.1117360329958759</v>
      </c>
    </row>
    <row r="35" spans="1:12" s="110" customFormat="1" ht="24.95" customHeight="1" x14ac:dyDescent="0.2">
      <c r="A35" s="604" t="s">
        <v>190</v>
      </c>
      <c r="B35" s="605"/>
      <c r="C35" s="605"/>
      <c r="D35" s="606"/>
      <c r="E35" s="113">
        <v>74.606017780553131</v>
      </c>
      <c r="F35" s="115">
        <v>136200</v>
      </c>
      <c r="G35" s="114">
        <v>137247</v>
      </c>
      <c r="H35" s="114">
        <v>138325</v>
      </c>
      <c r="I35" s="114">
        <v>136625</v>
      </c>
      <c r="J35" s="140">
        <v>137075</v>
      </c>
      <c r="K35" s="114">
        <v>-875</v>
      </c>
      <c r="L35" s="116">
        <v>-0.63833667700164143</v>
      </c>
    </row>
    <row r="36" spans="1:12" s="110" customFormat="1" ht="15" customHeight="1" x14ac:dyDescent="0.2">
      <c r="A36" s="120"/>
      <c r="B36" s="119"/>
      <c r="C36" s="258" t="s">
        <v>106</v>
      </c>
      <c r="E36" s="113">
        <v>70.028634361233486</v>
      </c>
      <c r="F36" s="115">
        <v>95379</v>
      </c>
      <c r="G36" s="114">
        <v>96111</v>
      </c>
      <c r="H36" s="114">
        <v>96916</v>
      </c>
      <c r="I36" s="114">
        <v>95965</v>
      </c>
      <c r="J36" s="140">
        <v>96170</v>
      </c>
      <c r="K36" s="114">
        <v>-791</v>
      </c>
      <c r="L36" s="116">
        <v>-0.82250181969429137</v>
      </c>
    </row>
    <row r="37" spans="1:12" s="110" customFormat="1" ht="15" customHeight="1" x14ac:dyDescent="0.2">
      <c r="A37" s="120"/>
      <c r="B37" s="119"/>
      <c r="C37" s="258" t="s">
        <v>107</v>
      </c>
      <c r="E37" s="113">
        <v>29.971365638766521</v>
      </c>
      <c r="F37" s="115">
        <v>40821</v>
      </c>
      <c r="G37" s="114">
        <v>41136</v>
      </c>
      <c r="H37" s="114">
        <v>41409</v>
      </c>
      <c r="I37" s="114">
        <v>40660</v>
      </c>
      <c r="J37" s="140">
        <v>40905</v>
      </c>
      <c r="K37" s="114">
        <v>-84</v>
      </c>
      <c r="L37" s="116">
        <v>-0.20535386872020536</v>
      </c>
    </row>
    <row r="38" spans="1:12" s="110" customFormat="1" ht="15" customHeight="1" x14ac:dyDescent="0.2">
      <c r="A38" s="120"/>
      <c r="B38" s="119" t="s">
        <v>182</v>
      </c>
      <c r="C38" s="258"/>
      <c r="E38" s="113">
        <v>25.393982219446865</v>
      </c>
      <c r="F38" s="115">
        <v>46359</v>
      </c>
      <c r="G38" s="114">
        <v>46340</v>
      </c>
      <c r="H38" s="114">
        <v>45985</v>
      </c>
      <c r="I38" s="114">
        <v>45571</v>
      </c>
      <c r="J38" s="140">
        <v>45235</v>
      </c>
      <c r="K38" s="114">
        <v>1124</v>
      </c>
      <c r="L38" s="116">
        <v>2.4848015916878525</v>
      </c>
    </row>
    <row r="39" spans="1:12" s="110" customFormat="1" ht="15" customHeight="1" x14ac:dyDescent="0.2">
      <c r="A39" s="120"/>
      <c r="B39" s="119"/>
      <c r="C39" s="258" t="s">
        <v>106</v>
      </c>
      <c r="E39" s="113">
        <v>14.862270540779567</v>
      </c>
      <c r="F39" s="115">
        <v>6890</v>
      </c>
      <c r="G39" s="114">
        <v>6768</v>
      </c>
      <c r="H39" s="114">
        <v>6700</v>
      </c>
      <c r="I39" s="114">
        <v>6589</v>
      </c>
      <c r="J39" s="140">
        <v>6417</v>
      </c>
      <c r="K39" s="114">
        <v>473</v>
      </c>
      <c r="L39" s="116">
        <v>7.3710456599657164</v>
      </c>
    </row>
    <row r="40" spans="1:12" s="110" customFormat="1" ht="15" customHeight="1" x14ac:dyDescent="0.2">
      <c r="A40" s="120"/>
      <c r="B40" s="119"/>
      <c r="C40" s="258" t="s">
        <v>107</v>
      </c>
      <c r="E40" s="113">
        <v>85.137729459220438</v>
      </c>
      <c r="F40" s="115">
        <v>39469</v>
      </c>
      <c r="G40" s="114">
        <v>39572</v>
      </c>
      <c r="H40" s="114">
        <v>39285</v>
      </c>
      <c r="I40" s="114">
        <v>38982</v>
      </c>
      <c r="J40" s="140">
        <v>38818</v>
      </c>
      <c r="K40" s="114">
        <v>651</v>
      </c>
      <c r="L40" s="116">
        <v>1.6770570353959504</v>
      </c>
    </row>
    <row r="41" spans="1:12" s="110" customFormat="1" ht="24.75" customHeight="1" x14ac:dyDescent="0.2">
      <c r="A41" s="604" t="s">
        <v>518</v>
      </c>
      <c r="B41" s="605"/>
      <c r="C41" s="605"/>
      <c r="D41" s="606"/>
      <c r="E41" s="113">
        <v>4.9025246632595492</v>
      </c>
      <c r="F41" s="115">
        <v>8950</v>
      </c>
      <c r="G41" s="114">
        <v>9845</v>
      </c>
      <c r="H41" s="114">
        <v>9917</v>
      </c>
      <c r="I41" s="114">
        <v>8709</v>
      </c>
      <c r="J41" s="140">
        <v>8925</v>
      </c>
      <c r="K41" s="114">
        <v>25</v>
      </c>
      <c r="L41" s="116">
        <v>0.28011204481792717</v>
      </c>
    </row>
    <row r="42" spans="1:12" s="110" customFormat="1" ht="15" customHeight="1" x14ac:dyDescent="0.2">
      <c r="A42" s="120"/>
      <c r="B42" s="119"/>
      <c r="C42" s="258" t="s">
        <v>106</v>
      </c>
      <c r="E42" s="113">
        <v>57.418994413407823</v>
      </c>
      <c r="F42" s="115">
        <v>5139</v>
      </c>
      <c r="G42" s="114">
        <v>5767</v>
      </c>
      <c r="H42" s="114">
        <v>5806</v>
      </c>
      <c r="I42" s="114">
        <v>5000</v>
      </c>
      <c r="J42" s="140">
        <v>5114</v>
      </c>
      <c r="K42" s="114">
        <v>25</v>
      </c>
      <c r="L42" s="116">
        <v>0.48885412592882282</v>
      </c>
    </row>
    <row r="43" spans="1:12" s="110" customFormat="1" ht="15" customHeight="1" x14ac:dyDescent="0.2">
      <c r="A43" s="123"/>
      <c r="B43" s="124"/>
      <c r="C43" s="260" t="s">
        <v>107</v>
      </c>
      <c r="D43" s="261"/>
      <c r="E43" s="125">
        <v>42.581005586592177</v>
      </c>
      <c r="F43" s="143">
        <v>3811</v>
      </c>
      <c r="G43" s="144">
        <v>4078</v>
      </c>
      <c r="H43" s="144">
        <v>4111</v>
      </c>
      <c r="I43" s="144">
        <v>3709</v>
      </c>
      <c r="J43" s="145">
        <v>3811</v>
      </c>
      <c r="K43" s="144">
        <v>0</v>
      </c>
      <c r="L43" s="146">
        <v>0</v>
      </c>
    </row>
    <row r="44" spans="1:12" s="110" customFormat="1" ht="45.75" customHeight="1" x14ac:dyDescent="0.2">
      <c r="A44" s="604" t="s">
        <v>191</v>
      </c>
      <c r="B44" s="605"/>
      <c r="C44" s="605"/>
      <c r="D44" s="606"/>
      <c r="E44" s="113">
        <v>0.95749867166231195</v>
      </c>
      <c r="F44" s="115">
        <v>1748</v>
      </c>
      <c r="G44" s="114">
        <v>1911</v>
      </c>
      <c r="H44" s="114">
        <v>1903</v>
      </c>
      <c r="I44" s="114">
        <v>1866</v>
      </c>
      <c r="J44" s="140">
        <v>1887</v>
      </c>
      <c r="K44" s="114">
        <v>-139</v>
      </c>
      <c r="L44" s="116">
        <v>-7.3661897191308956</v>
      </c>
    </row>
    <row r="45" spans="1:12" s="110" customFormat="1" ht="15" customHeight="1" x14ac:dyDescent="0.2">
      <c r="A45" s="120"/>
      <c r="B45" s="119"/>
      <c r="C45" s="258" t="s">
        <v>106</v>
      </c>
      <c r="E45" s="113">
        <v>55.491990846681922</v>
      </c>
      <c r="F45" s="115">
        <v>970</v>
      </c>
      <c r="G45" s="114">
        <v>1096</v>
      </c>
      <c r="H45" s="114">
        <v>1094</v>
      </c>
      <c r="I45" s="114">
        <v>1054</v>
      </c>
      <c r="J45" s="140">
        <v>1068</v>
      </c>
      <c r="K45" s="114">
        <v>-98</v>
      </c>
      <c r="L45" s="116">
        <v>-9.1760299625468171</v>
      </c>
    </row>
    <row r="46" spans="1:12" s="110" customFormat="1" ht="15" customHeight="1" x14ac:dyDescent="0.2">
      <c r="A46" s="123"/>
      <c r="B46" s="124"/>
      <c r="C46" s="260" t="s">
        <v>107</v>
      </c>
      <c r="D46" s="261"/>
      <c r="E46" s="125">
        <v>44.508009153318078</v>
      </c>
      <c r="F46" s="143">
        <v>778</v>
      </c>
      <c r="G46" s="144">
        <v>815</v>
      </c>
      <c r="H46" s="144">
        <v>809</v>
      </c>
      <c r="I46" s="144">
        <v>812</v>
      </c>
      <c r="J46" s="145">
        <v>819</v>
      </c>
      <c r="K46" s="144">
        <v>-41</v>
      </c>
      <c r="L46" s="146">
        <v>-5.0061050061050061</v>
      </c>
    </row>
    <row r="47" spans="1:12" s="110" customFormat="1" ht="39" customHeight="1" x14ac:dyDescent="0.2">
      <c r="A47" s="604" t="s">
        <v>519</v>
      </c>
      <c r="B47" s="607"/>
      <c r="C47" s="607"/>
      <c r="D47" s="608"/>
      <c r="E47" s="113">
        <v>0.89560087423791757</v>
      </c>
      <c r="F47" s="115">
        <v>1635</v>
      </c>
      <c r="G47" s="114">
        <v>1647</v>
      </c>
      <c r="H47" s="114">
        <v>1539</v>
      </c>
      <c r="I47" s="114">
        <v>1522</v>
      </c>
      <c r="J47" s="140">
        <v>1640</v>
      </c>
      <c r="K47" s="114">
        <v>-5</v>
      </c>
      <c r="L47" s="116">
        <v>-0.3048780487804878</v>
      </c>
    </row>
    <row r="48" spans="1:12" s="110" customFormat="1" ht="15" customHeight="1" x14ac:dyDescent="0.2">
      <c r="A48" s="120"/>
      <c r="B48" s="119"/>
      <c r="C48" s="258" t="s">
        <v>106</v>
      </c>
      <c r="E48" s="113">
        <v>39.26605504587156</v>
      </c>
      <c r="F48" s="115">
        <v>642</v>
      </c>
      <c r="G48" s="114">
        <v>652</v>
      </c>
      <c r="H48" s="114">
        <v>590</v>
      </c>
      <c r="I48" s="114">
        <v>638</v>
      </c>
      <c r="J48" s="140">
        <v>688</v>
      </c>
      <c r="K48" s="114">
        <v>-46</v>
      </c>
      <c r="L48" s="116">
        <v>-6.6860465116279073</v>
      </c>
    </row>
    <row r="49" spans="1:12" s="110" customFormat="1" ht="15" customHeight="1" x14ac:dyDescent="0.2">
      <c r="A49" s="123"/>
      <c r="B49" s="124"/>
      <c r="C49" s="260" t="s">
        <v>107</v>
      </c>
      <c r="D49" s="261"/>
      <c r="E49" s="125">
        <v>60.73394495412844</v>
      </c>
      <c r="F49" s="143">
        <v>993</v>
      </c>
      <c r="G49" s="144">
        <v>995</v>
      </c>
      <c r="H49" s="144">
        <v>949</v>
      </c>
      <c r="I49" s="144">
        <v>884</v>
      </c>
      <c r="J49" s="145">
        <v>952</v>
      </c>
      <c r="K49" s="144">
        <v>41</v>
      </c>
      <c r="L49" s="146">
        <v>4.3067226890756301</v>
      </c>
    </row>
    <row r="50" spans="1:12" s="110" customFormat="1" ht="24.95" customHeight="1" x14ac:dyDescent="0.2">
      <c r="A50" s="609" t="s">
        <v>192</v>
      </c>
      <c r="B50" s="610"/>
      <c r="C50" s="610"/>
      <c r="D50" s="611"/>
      <c r="E50" s="262">
        <v>13.882635202865924</v>
      </c>
      <c r="F50" s="263">
        <v>25344</v>
      </c>
      <c r="G50" s="264">
        <v>26450</v>
      </c>
      <c r="H50" s="264">
        <v>26598</v>
      </c>
      <c r="I50" s="264">
        <v>24955</v>
      </c>
      <c r="J50" s="265">
        <v>25525</v>
      </c>
      <c r="K50" s="263">
        <v>-181</v>
      </c>
      <c r="L50" s="266">
        <v>-0.70910871694417243</v>
      </c>
    </row>
    <row r="51" spans="1:12" s="110" customFormat="1" ht="15" customHeight="1" x14ac:dyDescent="0.2">
      <c r="A51" s="120"/>
      <c r="B51" s="119"/>
      <c r="C51" s="258" t="s">
        <v>106</v>
      </c>
      <c r="E51" s="113">
        <v>54.178503787878789</v>
      </c>
      <c r="F51" s="115">
        <v>13731</v>
      </c>
      <c r="G51" s="114">
        <v>14317</v>
      </c>
      <c r="H51" s="114">
        <v>14558</v>
      </c>
      <c r="I51" s="114">
        <v>13609</v>
      </c>
      <c r="J51" s="140">
        <v>13807</v>
      </c>
      <c r="K51" s="114">
        <v>-76</v>
      </c>
      <c r="L51" s="116">
        <v>-0.55044542623307013</v>
      </c>
    </row>
    <row r="52" spans="1:12" s="110" customFormat="1" ht="15" customHeight="1" x14ac:dyDescent="0.2">
      <c r="A52" s="120"/>
      <c r="B52" s="119"/>
      <c r="C52" s="258" t="s">
        <v>107</v>
      </c>
      <c r="E52" s="113">
        <v>45.821496212121211</v>
      </c>
      <c r="F52" s="115">
        <v>11613</v>
      </c>
      <c r="G52" s="114">
        <v>12133</v>
      </c>
      <c r="H52" s="114">
        <v>12040</v>
      </c>
      <c r="I52" s="114">
        <v>11346</v>
      </c>
      <c r="J52" s="140">
        <v>11718</v>
      </c>
      <c r="K52" s="114">
        <v>-105</v>
      </c>
      <c r="L52" s="116">
        <v>-0.89605734767025091</v>
      </c>
    </row>
    <row r="53" spans="1:12" s="110" customFormat="1" ht="15" customHeight="1" x14ac:dyDescent="0.2">
      <c r="A53" s="120"/>
      <c r="B53" s="119"/>
      <c r="C53" s="258" t="s">
        <v>187</v>
      </c>
      <c r="D53" s="110" t="s">
        <v>193</v>
      </c>
      <c r="E53" s="113">
        <v>26.183712121212121</v>
      </c>
      <c r="F53" s="115">
        <v>6636</v>
      </c>
      <c r="G53" s="114">
        <v>7584</v>
      </c>
      <c r="H53" s="114">
        <v>7659</v>
      </c>
      <c r="I53" s="114">
        <v>5965</v>
      </c>
      <c r="J53" s="140">
        <v>6473</v>
      </c>
      <c r="K53" s="114">
        <v>163</v>
      </c>
      <c r="L53" s="116">
        <v>2.5181523250424842</v>
      </c>
    </row>
    <row r="54" spans="1:12" s="110" customFormat="1" ht="15" customHeight="1" x14ac:dyDescent="0.2">
      <c r="A54" s="120"/>
      <c r="B54" s="119"/>
      <c r="D54" s="267" t="s">
        <v>194</v>
      </c>
      <c r="E54" s="113">
        <v>58.921036769138034</v>
      </c>
      <c r="F54" s="115">
        <v>3910</v>
      </c>
      <c r="G54" s="114">
        <v>4481</v>
      </c>
      <c r="H54" s="114">
        <v>4613</v>
      </c>
      <c r="I54" s="114">
        <v>3578</v>
      </c>
      <c r="J54" s="140">
        <v>3800</v>
      </c>
      <c r="K54" s="114">
        <v>110</v>
      </c>
      <c r="L54" s="116">
        <v>2.8947368421052633</v>
      </c>
    </row>
    <row r="55" spans="1:12" s="110" customFormat="1" ht="15" customHeight="1" x14ac:dyDescent="0.2">
      <c r="A55" s="120"/>
      <c r="B55" s="119"/>
      <c r="D55" s="267" t="s">
        <v>195</v>
      </c>
      <c r="E55" s="113">
        <v>41.078963230861966</v>
      </c>
      <c r="F55" s="115">
        <v>2726</v>
      </c>
      <c r="G55" s="114">
        <v>3103</v>
      </c>
      <c r="H55" s="114">
        <v>3046</v>
      </c>
      <c r="I55" s="114">
        <v>2387</v>
      </c>
      <c r="J55" s="140">
        <v>2673</v>
      </c>
      <c r="K55" s="114">
        <v>53</v>
      </c>
      <c r="L55" s="116">
        <v>1.9827908716797606</v>
      </c>
    </row>
    <row r="56" spans="1:12" s="110" customFormat="1" ht="15" customHeight="1" x14ac:dyDescent="0.2">
      <c r="A56" s="120"/>
      <c r="B56" s="119" t="s">
        <v>196</v>
      </c>
      <c r="C56" s="258"/>
      <c r="E56" s="113">
        <v>65.481844225702375</v>
      </c>
      <c r="F56" s="115">
        <v>119543</v>
      </c>
      <c r="G56" s="114">
        <v>119649</v>
      </c>
      <c r="H56" s="114">
        <v>120228</v>
      </c>
      <c r="I56" s="114">
        <v>120259</v>
      </c>
      <c r="J56" s="140">
        <v>120235</v>
      </c>
      <c r="K56" s="114">
        <v>-692</v>
      </c>
      <c r="L56" s="116">
        <v>-0.57553956834532372</v>
      </c>
    </row>
    <row r="57" spans="1:12" s="110" customFormat="1" ht="15" customHeight="1" x14ac:dyDescent="0.2">
      <c r="A57" s="120"/>
      <c r="B57" s="119"/>
      <c r="C57" s="258" t="s">
        <v>106</v>
      </c>
      <c r="E57" s="113">
        <v>54.653137364797601</v>
      </c>
      <c r="F57" s="115">
        <v>65334</v>
      </c>
      <c r="G57" s="114">
        <v>65413</v>
      </c>
      <c r="H57" s="114">
        <v>65873</v>
      </c>
      <c r="I57" s="114">
        <v>66006</v>
      </c>
      <c r="J57" s="140">
        <v>66078</v>
      </c>
      <c r="K57" s="114">
        <v>-744</v>
      </c>
      <c r="L57" s="116">
        <v>-1.1259420684645418</v>
      </c>
    </row>
    <row r="58" spans="1:12" s="110" customFormat="1" ht="15" customHeight="1" x14ac:dyDescent="0.2">
      <c r="A58" s="120"/>
      <c r="B58" s="119"/>
      <c r="C58" s="258" t="s">
        <v>107</v>
      </c>
      <c r="E58" s="113">
        <v>45.346862635202399</v>
      </c>
      <c r="F58" s="115">
        <v>54209</v>
      </c>
      <c r="G58" s="114">
        <v>54236</v>
      </c>
      <c r="H58" s="114">
        <v>54355</v>
      </c>
      <c r="I58" s="114">
        <v>54253</v>
      </c>
      <c r="J58" s="140">
        <v>54157</v>
      </c>
      <c r="K58" s="114">
        <v>52</v>
      </c>
      <c r="L58" s="116">
        <v>9.6017135365696032E-2</v>
      </c>
    </row>
    <row r="59" spans="1:12" s="110" customFormat="1" ht="15" customHeight="1" x14ac:dyDescent="0.2">
      <c r="A59" s="120"/>
      <c r="B59" s="119"/>
      <c r="C59" s="258" t="s">
        <v>105</v>
      </c>
      <c r="D59" s="110" t="s">
        <v>197</v>
      </c>
      <c r="E59" s="113">
        <v>90.083066344327989</v>
      </c>
      <c r="F59" s="115">
        <v>107688</v>
      </c>
      <c r="G59" s="114">
        <v>107808</v>
      </c>
      <c r="H59" s="114">
        <v>108360</v>
      </c>
      <c r="I59" s="114">
        <v>108500</v>
      </c>
      <c r="J59" s="140">
        <v>108469</v>
      </c>
      <c r="K59" s="114">
        <v>-781</v>
      </c>
      <c r="L59" s="116">
        <v>-0.72002138859950771</v>
      </c>
    </row>
    <row r="60" spans="1:12" s="110" customFormat="1" ht="15" customHeight="1" x14ac:dyDescent="0.2">
      <c r="A60" s="120"/>
      <c r="B60" s="119"/>
      <c r="C60" s="258"/>
      <c r="D60" s="267" t="s">
        <v>198</v>
      </c>
      <c r="E60" s="113">
        <v>51.919433920213955</v>
      </c>
      <c r="F60" s="115">
        <v>55911</v>
      </c>
      <c r="G60" s="114">
        <v>55988</v>
      </c>
      <c r="H60" s="114">
        <v>56395</v>
      </c>
      <c r="I60" s="114">
        <v>56599</v>
      </c>
      <c r="J60" s="140">
        <v>56641</v>
      </c>
      <c r="K60" s="114">
        <v>-730</v>
      </c>
      <c r="L60" s="116">
        <v>-1.2888190533359227</v>
      </c>
    </row>
    <row r="61" spans="1:12" s="110" customFormat="1" ht="15" customHeight="1" x14ac:dyDescent="0.2">
      <c r="A61" s="120"/>
      <c r="B61" s="119"/>
      <c r="C61" s="258"/>
      <c r="D61" s="267" t="s">
        <v>199</v>
      </c>
      <c r="E61" s="113">
        <v>48.080566079786045</v>
      </c>
      <c r="F61" s="115">
        <v>51777</v>
      </c>
      <c r="G61" s="114">
        <v>51820</v>
      </c>
      <c r="H61" s="114">
        <v>51965</v>
      </c>
      <c r="I61" s="114">
        <v>51901</v>
      </c>
      <c r="J61" s="140">
        <v>51828</v>
      </c>
      <c r="K61" s="114">
        <v>-51</v>
      </c>
      <c r="L61" s="116">
        <v>-9.8402407964806662E-2</v>
      </c>
    </row>
    <row r="62" spans="1:12" s="110" customFormat="1" ht="15" customHeight="1" x14ac:dyDescent="0.2">
      <c r="A62" s="120"/>
      <c r="B62" s="119"/>
      <c r="C62" s="258"/>
      <c r="D62" s="258" t="s">
        <v>200</v>
      </c>
      <c r="E62" s="113">
        <v>9.9169336556720182</v>
      </c>
      <c r="F62" s="115">
        <v>11855</v>
      </c>
      <c r="G62" s="114">
        <v>11841</v>
      </c>
      <c r="H62" s="114">
        <v>11868</v>
      </c>
      <c r="I62" s="114">
        <v>11759</v>
      </c>
      <c r="J62" s="140">
        <v>11766</v>
      </c>
      <c r="K62" s="114">
        <v>89</v>
      </c>
      <c r="L62" s="116">
        <v>0.75641679415264318</v>
      </c>
    </row>
    <row r="63" spans="1:12" s="110" customFormat="1" ht="15" customHeight="1" x14ac:dyDescent="0.2">
      <c r="A63" s="120"/>
      <c r="B63" s="119"/>
      <c r="C63" s="258"/>
      <c r="D63" s="267" t="s">
        <v>198</v>
      </c>
      <c r="E63" s="113">
        <v>79.485449177562217</v>
      </c>
      <c r="F63" s="115">
        <v>9423</v>
      </c>
      <c r="G63" s="114">
        <v>9425</v>
      </c>
      <c r="H63" s="114">
        <v>9478</v>
      </c>
      <c r="I63" s="114">
        <v>9407</v>
      </c>
      <c r="J63" s="140">
        <v>9437</v>
      </c>
      <c r="K63" s="114">
        <v>-14</v>
      </c>
      <c r="L63" s="116">
        <v>-0.14835223058175268</v>
      </c>
    </row>
    <row r="64" spans="1:12" s="110" customFormat="1" ht="15" customHeight="1" x14ac:dyDescent="0.2">
      <c r="A64" s="120"/>
      <c r="B64" s="119"/>
      <c r="C64" s="258"/>
      <c r="D64" s="267" t="s">
        <v>199</v>
      </c>
      <c r="E64" s="113">
        <v>20.514550822437791</v>
      </c>
      <c r="F64" s="115">
        <v>2432</v>
      </c>
      <c r="G64" s="114">
        <v>2416</v>
      </c>
      <c r="H64" s="114">
        <v>2390</v>
      </c>
      <c r="I64" s="114">
        <v>2352</v>
      </c>
      <c r="J64" s="140">
        <v>2329</v>
      </c>
      <c r="K64" s="114">
        <v>103</v>
      </c>
      <c r="L64" s="116">
        <v>4.4224989265779309</v>
      </c>
    </row>
    <row r="65" spans="1:12" s="110" customFormat="1" ht="15" customHeight="1" x14ac:dyDescent="0.2">
      <c r="A65" s="120"/>
      <c r="B65" s="119" t="s">
        <v>201</v>
      </c>
      <c r="C65" s="258"/>
      <c r="E65" s="113">
        <v>14.755777584233043</v>
      </c>
      <c r="F65" s="115">
        <v>26938</v>
      </c>
      <c r="G65" s="114">
        <v>26739</v>
      </c>
      <c r="H65" s="114">
        <v>26478</v>
      </c>
      <c r="I65" s="114">
        <v>26276</v>
      </c>
      <c r="J65" s="140">
        <v>25779</v>
      </c>
      <c r="K65" s="114">
        <v>1159</v>
      </c>
      <c r="L65" s="116">
        <v>4.4959075216261297</v>
      </c>
    </row>
    <row r="66" spans="1:12" s="110" customFormat="1" ht="15" customHeight="1" x14ac:dyDescent="0.2">
      <c r="A66" s="120"/>
      <c r="B66" s="119"/>
      <c r="C66" s="258" t="s">
        <v>106</v>
      </c>
      <c r="E66" s="113">
        <v>63.297200980028215</v>
      </c>
      <c r="F66" s="115">
        <v>17051</v>
      </c>
      <c r="G66" s="114">
        <v>16971</v>
      </c>
      <c r="H66" s="114">
        <v>16854</v>
      </c>
      <c r="I66" s="114">
        <v>16770</v>
      </c>
      <c r="J66" s="140">
        <v>16524</v>
      </c>
      <c r="K66" s="114">
        <v>527</v>
      </c>
      <c r="L66" s="116">
        <v>3.1893004115226335</v>
      </c>
    </row>
    <row r="67" spans="1:12" s="110" customFormat="1" ht="15" customHeight="1" x14ac:dyDescent="0.2">
      <c r="A67" s="120"/>
      <c r="B67" s="119"/>
      <c r="C67" s="258" t="s">
        <v>107</v>
      </c>
      <c r="E67" s="113">
        <v>36.702799019971785</v>
      </c>
      <c r="F67" s="115">
        <v>9887</v>
      </c>
      <c r="G67" s="114">
        <v>9768</v>
      </c>
      <c r="H67" s="114">
        <v>9624</v>
      </c>
      <c r="I67" s="114">
        <v>9506</v>
      </c>
      <c r="J67" s="140">
        <v>9255</v>
      </c>
      <c r="K67" s="114">
        <v>632</v>
      </c>
      <c r="L67" s="116">
        <v>6.8287412209616427</v>
      </c>
    </row>
    <row r="68" spans="1:12" s="110" customFormat="1" ht="15" customHeight="1" x14ac:dyDescent="0.2">
      <c r="A68" s="120"/>
      <c r="B68" s="119"/>
      <c r="C68" s="258" t="s">
        <v>105</v>
      </c>
      <c r="D68" s="110" t="s">
        <v>202</v>
      </c>
      <c r="E68" s="113">
        <v>23.168015442868811</v>
      </c>
      <c r="F68" s="115">
        <v>6241</v>
      </c>
      <c r="G68" s="114">
        <v>6150</v>
      </c>
      <c r="H68" s="114">
        <v>6049</v>
      </c>
      <c r="I68" s="114">
        <v>5961</v>
      </c>
      <c r="J68" s="140">
        <v>5680</v>
      </c>
      <c r="K68" s="114">
        <v>561</v>
      </c>
      <c r="L68" s="116">
        <v>9.876760563380282</v>
      </c>
    </row>
    <row r="69" spans="1:12" s="110" customFormat="1" ht="15" customHeight="1" x14ac:dyDescent="0.2">
      <c r="A69" s="120"/>
      <c r="B69" s="119"/>
      <c r="C69" s="258"/>
      <c r="D69" s="267" t="s">
        <v>198</v>
      </c>
      <c r="E69" s="113">
        <v>56.016663996154463</v>
      </c>
      <c r="F69" s="115">
        <v>3496</v>
      </c>
      <c r="G69" s="114">
        <v>3450</v>
      </c>
      <c r="H69" s="114">
        <v>3408</v>
      </c>
      <c r="I69" s="114">
        <v>3360</v>
      </c>
      <c r="J69" s="140">
        <v>3229</v>
      </c>
      <c r="K69" s="114">
        <v>267</v>
      </c>
      <c r="L69" s="116">
        <v>8.2688138742644774</v>
      </c>
    </row>
    <row r="70" spans="1:12" s="110" customFormat="1" ht="15" customHeight="1" x14ac:dyDescent="0.2">
      <c r="A70" s="120"/>
      <c r="B70" s="119"/>
      <c r="C70" s="258"/>
      <c r="D70" s="267" t="s">
        <v>199</v>
      </c>
      <c r="E70" s="113">
        <v>43.983336003845537</v>
      </c>
      <c r="F70" s="115">
        <v>2745</v>
      </c>
      <c r="G70" s="114">
        <v>2700</v>
      </c>
      <c r="H70" s="114">
        <v>2641</v>
      </c>
      <c r="I70" s="114">
        <v>2601</v>
      </c>
      <c r="J70" s="140">
        <v>2451</v>
      </c>
      <c r="K70" s="114">
        <v>294</v>
      </c>
      <c r="L70" s="116">
        <v>11.995104039167687</v>
      </c>
    </row>
    <row r="71" spans="1:12" s="110" customFormat="1" ht="15" customHeight="1" x14ac:dyDescent="0.2">
      <c r="A71" s="120"/>
      <c r="B71" s="119"/>
      <c r="C71" s="258"/>
      <c r="D71" s="110" t="s">
        <v>203</v>
      </c>
      <c r="E71" s="113">
        <v>69.51147078476501</v>
      </c>
      <c r="F71" s="115">
        <v>18725</v>
      </c>
      <c r="G71" s="114">
        <v>18651</v>
      </c>
      <c r="H71" s="114">
        <v>18530</v>
      </c>
      <c r="I71" s="114">
        <v>18464</v>
      </c>
      <c r="J71" s="140">
        <v>18279</v>
      </c>
      <c r="K71" s="114">
        <v>446</v>
      </c>
      <c r="L71" s="116">
        <v>2.4399584222331638</v>
      </c>
    </row>
    <row r="72" spans="1:12" s="110" customFormat="1" ht="15" customHeight="1" x14ac:dyDescent="0.2">
      <c r="A72" s="120"/>
      <c r="B72" s="119"/>
      <c r="C72" s="258"/>
      <c r="D72" s="267" t="s">
        <v>198</v>
      </c>
      <c r="E72" s="113">
        <v>65.196261682242991</v>
      </c>
      <c r="F72" s="115">
        <v>12208</v>
      </c>
      <c r="G72" s="114">
        <v>12196</v>
      </c>
      <c r="H72" s="114">
        <v>12156</v>
      </c>
      <c r="I72" s="114">
        <v>12155</v>
      </c>
      <c r="J72" s="140">
        <v>12068</v>
      </c>
      <c r="K72" s="114">
        <v>140</v>
      </c>
      <c r="L72" s="116">
        <v>1.160092807424594</v>
      </c>
    </row>
    <row r="73" spans="1:12" s="110" customFormat="1" ht="15" customHeight="1" x14ac:dyDescent="0.2">
      <c r="A73" s="120"/>
      <c r="B73" s="119"/>
      <c r="C73" s="258"/>
      <c r="D73" s="267" t="s">
        <v>199</v>
      </c>
      <c r="E73" s="113">
        <v>34.803738317757009</v>
      </c>
      <c r="F73" s="115">
        <v>6517</v>
      </c>
      <c r="G73" s="114">
        <v>6455</v>
      </c>
      <c r="H73" s="114">
        <v>6374</v>
      </c>
      <c r="I73" s="114">
        <v>6309</v>
      </c>
      <c r="J73" s="140">
        <v>6211</v>
      </c>
      <c r="K73" s="114">
        <v>306</v>
      </c>
      <c r="L73" s="116">
        <v>4.9267428755433906</v>
      </c>
    </row>
    <row r="74" spans="1:12" s="110" customFormat="1" ht="15" customHeight="1" x14ac:dyDescent="0.2">
      <c r="A74" s="120"/>
      <c r="B74" s="119"/>
      <c r="C74" s="258"/>
      <c r="D74" s="110" t="s">
        <v>204</v>
      </c>
      <c r="E74" s="113">
        <v>7.3205137723661746</v>
      </c>
      <c r="F74" s="115">
        <v>1972</v>
      </c>
      <c r="G74" s="114">
        <v>1938</v>
      </c>
      <c r="H74" s="114">
        <v>1899</v>
      </c>
      <c r="I74" s="114">
        <v>1851</v>
      </c>
      <c r="J74" s="140">
        <v>1820</v>
      </c>
      <c r="K74" s="114">
        <v>152</v>
      </c>
      <c r="L74" s="116">
        <v>8.3516483516483522</v>
      </c>
    </row>
    <row r="75" spans="1:12" s="110" customFormat="1" ht="15" customHeight="1" x14ac:dyDescent="0.2">
      <c r="A75" s="120"/>
      <c r="B75" s="119"/>
      <c r="C75" s="258"/>
      <c r="D75" s="267" t="s">
        <v>198</v>
      </c>
      <c r="E75" s="113">
        <v>68.306288032454361</v>
      </c>
      <c r="F75" s="115">
        <v>1347</v>
      </c>
      <c r="G75" s="114">
        <v>1325</v>
      </c>
      <c r="H75" s="114">
        <v>1290</v>
      </c>
      <c r="I75" s="114">
        <v>1255</v>
      </c>
      <c r="J75" s="140">
        <v>1227</v>
      </c>
      <c r="K75" s="114">
        <v>120</v>
      </c>
      <c r="L75" s="116">
        <v>9.7799511002444994</v>
      </c>
    </row>
    <row r="76" spans="1:12" s="110" customFormat="1" ht="15" customHeight="1" x14ac:dyDescent="0.2">
      <c r="A76" s="120"/>
      <c r="B76" s="119"/>
      <c r="C76" s="258"/>
      <c r="D76" s="267" t="s">
        <v>199</v>
      </c>
      <c r="E76" s="113">
        <v>31.693711967545639</v>
      </c>
      <c r="F76" s="115">
        <v>625</v>
      </c>
      <c r="G76" s="114">
        <v>613</v>
      </c>
      <c r="H76" s="114">
        <v>609</v>
      </c>
      <c r="I76" s="114">
        <v>596</v>
      </c>
      <c r="J76" s="140">
        <v>593</v>
      </c>
      <c r="K76" s="114">
        <v>32</v>
      </c>
      <c r="L76" s="116">
        <v>5.3962900505902196</v>
      </c>
    </row>
    <row r="77" spans="1:12" s="110" customFormat="1" ht="15" customHeight="1" x14ac:dyDescent="0.2">
      <c r="A77" s="534"/>
      <c r="B77" s="119" t="s">
        <v>205</v>
      </c>
      <c r="C77" s="268"/>
      <c r="D77" s="182"/>
      <c r="E77" s="113">
        <v>5.8797429871986591</v>
      </c>
      <c r="F77" s="115">
        <v>10734</v>
      </c>
      <c r="G77" s="114">
        <v>10749</v>
      </c>
      <c r="H77" s="114">
        <v>11006</v>
      </c>
      <c r="I77" s="114">
        <v>10706</v>
      </c>
      <c r="J77" s="140">
        <v>10771</v>
      </c>
      <c r="K77" s="114">
        <v>-37</v>
      </c>
      <c r="L77" s="116">
        <v>-0.34351499396527713</v>
      </c>
    </row>
    <row r="78" spans="1:12" s="110" customFormat="1" ht="15" customHeight="1" x14ac:dyDescent="0.2">
      <c r="A78" s="120"/>
      <c r="B78" s="119"/>
      <c r="C78" s="268" t="s">
        <v>106</v>
      </c>
      <c r="D78" s="182"/>
      <c r="E78" s="113">
        <v>57.322526551145891</v>
      </c>
      <c r="F78" s="115">
        <v>6153</v>
      </c>
      <c r="G78" s="114">
        <v>6178</v>
      </c>
      <c r="H78" s="114">
        <v>6331</v>
      </c>
      <c r="I78" s="114">
        <v>6169</v>
      </c>
      <c r="J78" s="140">
        <v>6178</v>
      </c>
      <c r="K78" s="114">
        <v>-25</v>
      </c>
      <c r="L78" s="116">
        <v>-0.40466170281644548</v>
      </c>
    </row>
    <row r="79" spans="1:12" s="110" customFormat="1" ht="15" customHeight="1" x14ac:dyDescent="0.2">
      <c r="A79" s="123"/>
      <c r="B79" s="124"/>
      <c r="C79" s="260" t="s">
        <v>107</v>
      </c>
      <c r="D79" s="261"/>
      <c r="E79" s="125">
        <v>42.677473448854109</v>
      </c>
      <c r="F79" s="143">
        <v>4581</v>
      </c>
      <c r="G79" s="144">
        <v>4571</v>
      </c>
      <c r="H79" s="144">
        <v>4675</v>
      </c>
      <c r="I79" s="144">
        <v>4537</v>
      </c>
      <c r="J79" s="145">
        <v>4593</v>
      </c>
      <c r="K79" s="144">
        <v>-12</v>
      </c>
      <c r="L79" s="146">
        <v>-0.26126714565643372</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182559</v>
      </c>
      <c r="E11" s="114">
        <v>183587</v>
      </c>
      <c r="F11" s="114">
        <v>184310</v>
      </c>
      <c r="G11" s="114">
        <v>182196</v>
      </c>
      <c r="H11" s="140">
        <v>182310</v>
      </c>
      <c r="I11" s="115">
        <v>249</v>
      </c>
      <c r="J11" s="116">
        <v>0.13658054961329602</v>
      </c>
    </row>
    <row r="12" spans="1:15" s="110" customFormat="1" ht="24.95" customHeight="1" x14ac:dyDescent="0.2">
      <c r="A12" s="193" t="s">
        <v>132</v>
      </c>
      <c r="B12" s="194" t="s">
        <v>133</v>
      </c>
      <c r="C12" s="113">
        <v>0.3889153643479642</v>
      </c>
      <c r="D12" s="115">
        <v>710</v>
      </c>
      <c r="E12" s="114">
        <v>669</v>
      </c>
      <c r="F12" s="114">
        <v>718</v>
      </c>
      <c r="G12" s="114">
        <v>728</v>
      </c>
      <c r="H12" s="140">
        <v>715</v>
      </c>
      <c r="I12" s="115">
        <v>-5</v>
      </c>
      <c r="J12" s="116">
        <v>-0.69930069930069927</v>
      </c>
    </row>
    <row r="13" spans="1:15" s="110" customFormat="1" ht="24.95" customHeight="1" x14ac:dyDescent="0.2">
      <c r="A13" s="193" t="s">
        <v>134</v>
      </c>
      <c r="B13" s="199" t="s">
        <v>214</v>
      </c>
      <c r="C13" s="113">
        <v>1.3042358908626801</v>
      </c>
      <c r="D13" s="115">
        <v>2381</v>
      </c>
      <c r="E13" s="114">
        <v>2376</v>
      </c>
      <c r="F13" s="114">
        <v>2357</v>
      </c>
      <c r="G13" s="114">
        <v>2314</v>
      </c>
      <c r="H13" s="140">
        <v>2294</v>
      </c>
      <c r="I13" s="115">
        <v>87</v>
      </c>
      <c r="J13" s="116">
        <v>3.7925021795989537</v>
      </c>
    </row>
    <row r="14" spans="1:15" s="287" customFormat="1" ht="24" customHeight="1" x14ac:dyDescent="0.2">
      <c r="A14" s="193" t="s">
        <v>215</v>
      </c>
      <c r="B14" s="199" t="s">
        <v>137</v>
      </c>
      <c r="C14" s="113">
        <v>39.574055510821161</v>
      </c>
      <c r="D14" s="115">
        <v>72246</v>
      </c>
      <c r="E14" s="114">
        <v>72897</v>
      </c>
      <c r="F14" s="114">
        <v>73372</v>
      </c>
      <c r="G14" s="114">
        <v>72982</v>
      </c>
      <c r="H14" s="140">
        <v>73173</v>
      </c>
      <c r="I14" s="115">
        <v>-927</v>
      </c>
      <c r="J14" s="116">
        <v>-1.2668607273174533</v>
      </c>
      <c r="K14" s="110"/>
      <c r="L14" s="110"/>
      <c r="M14" s="110"/>
      <c r="N14" s="110"/>
      <c r="O14" s="110"/>
    </row>
    <row r="15" spans="1:15" s="110" customFormat="1" ht="24.75" customHeight="1" x14ac:dyDescent="0.2">
      <c r="A15" s="193" t="s">
        <v>216</v>
      </c>
      <c r="B15" s="199" t="s">
        <v>217</v>
      </c>
      <c r="C15" s="113">
        <v>4.840626865835155</v>
      </c>
      <c r="D15" s="115">
        <v>8837</v>
      </c>
      <c r="E15" s="114">
        <v>8850</v>
      </c>
      <c r="F15" s="114">
        <v>8896</v>
      </c>
      <c r="G15" s="114">
        <v>8827</v>
      </c>
      <c r="H15" s="140">
        <v>8870</v>
      </c>
      <c r="I15" s="115">
        <v>-33</v>
      </c>
      <c r="J15" s="116">
        <v>-0.37204058624577224</v>
      </c>
    </row>
    <row r="16" spans="1:15" s="287" customFormat="1" ht="24.95" customHeight="1" x14ac:dyDescent="0.2">
      <c r="A16" s="193" t="s">
        <v>218</v>
      </c>
      <c r="B16" s="199" t="s">
        <v>141</v>
      </c>
      <c r="C16" s="113">
        <v>31.183891235162331</v>
      </c>
      <c r="D16" s="115">
        <v>56929</v>
      </c>
      <c r="E16" s="114">
        <v>57538</v>
      </c>
      <c r="F16" s="114">
        <v>57890</v>
      </c>
      <c r="G16" s="114">
        <v>57709</v>
      </c>
      <c r="H16" s="140">
        <v>57856</v>
      </c>
      <c r="I16" s="115">
        <v>-927</v>
      </c>
      <c r="J16" s="116">
        <v>-1.6022538716814159</v>
      </c>
      <c r="K16" s="110"/>
      <c r="L16" s="110"/>
      <c r="M16" s="110"/>
      <c r="N16" s="110"/>
      <c r="O16" s="110"/>
    </row>
    <row r="17" spans="1:15" s="110" customFormat="1" ht="24.95" customHeight="1" x14ac:dyDescent="0.2">
      <c r="A17" s="193" t="s">
        <v>219</v>
      </c>
      <c r="B17" s="199" t="s">
        <v>220</v>
      </c>
      <c r="C17" s="113">
        <v>3.5495374098236736</v>
      </c>
      <c r="D17" s="115">
        <v>6480</v>
      </c>
      <c r="E17" s="114">
        <v>6509</v>
      </c>
      <c r="F17" s="114">
        <v>6586</v>
      </c>
      <c r="G17" s="114">
        <v>6446</v>
      </c>
      <c r="H17" s="140">
        <v>6447</v>
      </c>
      <c r="I17" s="115">
        <v>33</v>
      </c>
      <c r="J17" s="116">
        <v>0.51186598417868778</v>
      </c>
    </row>
    <row r="18" spans="1:15" s="287" customFormat="1" ht="24.95" customHeight="1" x14ac:dyDescent="0.2">
      <c r="A18" s="201" t="s">
        <v>144</v>
      </c>
      <c r="B18" s="202" t="s">
        <v>145</v>
      </c>
      <c r="C18" s="113">
        <v>5.5839482030466865</v>
      </c>
      <c r="D18" s="115">
        <v>10194</v>
      </c>
      <c r="E18" s="114">
        <v>10158</v>
      </c>
      <c r="F18" s="114">
        <v>10264</v>
      </c>
      <c r="G18" s="114">
        <v>10073</v>
      </c>
      <c r="H18" s="140">
        <v>9911</v>
      </c>
      <c r="I18" s="115">
        <v>283</v>
      </c>
      <c r="J18" s="116">
        <v>2.855413177277772</v>
      </c>
      <c r="K18" s="110"/>
      <c r="L18" s="110"/>
      <c r="M18" s="110"/>
      <c r="N18" s="110"/>
      <c r="O18" s="110"/>
    </row>
    <row r="19" spans="1:15" s="110" customFormat="1" ht="24.95" customHeight="1" x14ac:dyDescent="0.2">
      <c r="A19" s="193" t="s">
        <v>146</v>
      </c>
      <c r="B19" s="199" t="s">
        <v>147</v>
      </c>
      <c r="C19" s="113">
        <v>11.699231481329324</v>
      </c>
      <c r="D19" s="115">
        <v>21358</v>
      </c>
      <c r="E19" s="114">
        <v>21383</v>
      </c>
      <c r="F19" s="114">
        <v>21347</v>
      </c>
      <c r="G19" s="114">
        <v>20841</v>
      </c>
      <c r="H19" s="140">
        <v>20900</v>
      </c>
      <c r="I19" s="115">
        <v>458</v>
      </c>
      <c r="J19" s="116">
        <v>2.1913875598086126</v>
      </c>
    </row>
    <row r="20" spans="1:15" s="287" customFormat="1" ht="24.95" customHeight="1" x14ac:dyDescent="0.2">
      <c r="A20" s="193" t="s">
        <v>148</v>
      </c>
      <c r="B20" s="199" t="s">
        <v>149</v>
      </c>
      <c r="C20" s="113">
        <v>3.4651811195284812</v>
      </c>
      <c r="D20" s="115">
        <v>6326</v>
      </c>
      <c r="E20" s="114">
        <v>6354</v>
      </c>
      <c r="F20" s="114">
        <v>6357</v>
      </c>
      <c r="G20" s="114">
        <v>6124</v>
      </c>
      <c r="H20" s="140">
        <v>6200</v>
      </c>
      <c r="I20" s="115">
        <v>126</v>
      </c>
      <c r="J20" s="116">
        <v>2.032258064516129</v>
      </c>
      <c r="K20" s="110"/>
      <c r="L20" s="110"/>
      <c r="M20" s="110"/>
      <c r="N20" s="110"/>
      <c r="O20" s="110"/>
    </row>
    <row r="21" spans="1:15" s="110" customFormat="1" ht="24.95" customHeight="1" x14ac:dyDescent="0.2">
      <c r="A21" s="201" t="s">
        <v>150</v>
      </c>
      <c r="B21" s="202" t="s">
        <v>151</v>
      </c>
      <c r="C21" s="113">
        <v>1.8843223286718267</v>
      </c>
      <c r="D21" s="115">
        <v>3440</v>
      </c>
      <c r="E21" s="114">
        <v>3414</v>
      </c>
      <c r="F21" s="114">
        <v>3439</v>
      </c>
      <c r="G21" s="114">
        <v>3416</v>
      </c>
      <c r="H21" s="140">
        <v>3378</v>
      </c>
      <c r="I21" s="115">
        <v>62</v>
      </c>
      <c r="J21" s="116">
        <v>1.8354055654233274</v>
      </c>
    </row>
    <row r="22" spans="1:15" s="110" customFormat="1" ht="24.95" customHeight="1" x14ac:dyDescent="0.2">
      <c r="A22" s="201" t="s">
        <v>152</v>
      </c>
      <c r="B22" s="199" t="s">
        <v>153</v>
      </c>
      <c r="C22" s="113">
        <v>1.9155451114434239</v>
      </c>
      <c r="D22" s="115">
        <v>3497</v>
      </c>
      <c r="E22" s="114">
        <v>3510</v>
      </c>
      <c r="F22" s="114">
        <v>3256</v>
      </c>
      <c r="G22" s="114">
        <v>3233</v>
      </c>
      <c r="H22" s="140">
        <v>3396</v>
      </c>
      <c r="I22" s="115">
        <v>101</v>
      </c>
      <c r="J22" s="116">
        <v>2.9740871613663131</v>
      </c>
    </row>
    <row r="23" spans="1:15" s="110" customFormat="1" ht="24.95" customHeight="1" x14ac:dyDescent="0.2">
      <c r="A23" s="193" t="s">
        <v>154</v>
      </c>
      <c r="B23" s="199" t="s">
        <v>155</v>
      </c>
      <c r="C23" s="113">
        <v>1.8251633718414322</v>
      </c>
      <c r="D23" s="115">
        <v>3332</v>
      </c>
      <c r="E23" s="114">
        <v>3385</v>
      </c>
      <c r="F23" s="114">
        <v>3398</v>
      </c>
      <c r="G23" s="114">
        <v>3341</v>
      </c>
      <c r="H23" s="140">
        <v>3397</v>
      </c>
      <c r="I23" s="115">
        <v>-65</v>
      </c>
      <c r="J23" s="116">
        <v>-1.9134530468060054</v>
      </c>
    </row>
    <row r="24" spans="1:15" s="110" customFormat="1" ht="24.95" customHeight="1" x14ac:dyDescent="0.2">
      <c r="A24" s="193" t="s">
        <v>156</v>
      </c>
      <c r="B24" s="199" t="s">
        <v>221</v>
      </c>
      <c r="C24" s="113">
        <v>4.7820156771235602</v>
      </c>
      <c r="D24" s="115">
        <v>8730</v>
      </c>
      <c r="E24" s="114">
        <v>8796</v>
      </c>
      <c r="F24" s="114">
        <v>9081</v>
      </c>
      <c r="G24" s="114">
        <v>8979</v>
      </c>
      <c r="H24" s="140">
        <v>8881</v>
      </c>
      <c r="I24" s="115">
        <v>-151</v>
      </c>
      <c r="J24" s="116">
        <v>-1.7002589798446122</v>
      </c>
    </row>
    <row r="25" spans="1:15" s="110" customFormat="1" ht="24.95" customHeight="1" x14ac:dyDescent="0.2">
      <c r="A25" s="193" t="s">
        <v>222</v>
      </c>
      <c r="B25" s="204" t="s">
        <v>159</v>
      </c>
      <c r="C25" s="113">
        <v>3.0444952042901199</v>
      </c>
      <c r="D25" s="115">
        <v>5558</v>
      </c>
      <c r="E25" s="114">
        <v>5543</v>
      </c>
      <c r="F25" s="114">
        <v>5656</v>
      </c>
      <c r="G25" s="114">
        <v>5464</v>
      </c>
      <c r="H25" s="140">
        <v>5299</v>
      </c>
      <c r="I25" s="115">
        <v>259</v>
      </c>
      <c r="J25" s="116">
        <v>4.8877146631439894</v>
      </c>
    </row>
    <row r="26" spans="1:15" s="110" customFormat="1" ht="24.95" customHeight="1" x14ac:dyDescent="0.2">
      <c r="A26" s="201">
        <v>782.78300000000002</v>
      </c>
      <c r="B26" s="203" t="s">
        <v>160</v>
      </c>
      <c r="C26" s="113">
        <v>1.5501837762038573</v>
      </c>
      <c r="D26" s="115">
        <v>2830</v>
      </c>
      <c r="E26" s="114">
        <v>2877</v>
      </c>
      <c r="F26" s="114">
        <v>3224</v>
      </c>
      <c r="G26" s="114">
        <v>3298</v>
      </c>
      <c r="H26" s="140">
        <v>3305</v>
      </c>
      <c r="I26" s="115">
        <v>-475</v>
      </c>
      <c r="J26" s="116">
        <v>-14.372163388804841</v>
      </c>
    </row>
    <row r="27" spans="1:15" s="110" customFormat="1" ht="24.95" customHeight="1" x14ac:dyDescent="0.2">
      <c r="A27" s="193" t="s">
        <v>161</v>
      </c>
      <c r="B27" s="199" t="s">
        <v>223</v>
      </c>
      <c r="C27" s="113">
        <v>5.3818217672095052</v>
      </c>
      <c r="D27" s="115">
        <v>9825</v>
      </c>
      <c r="E27" s="114">
        <v>9987</v>
      </c>
      <c r="F27" s="114">
        <v>9959</v>
      </c>
      <c r="G27" s="114">
        <v>9776</v>
      </c>
      <c r="H27" s="140">
        <v>9766</v>
      </c>
      <c r="I27" s="115">
        <v>59</v>
      </c>
      <c r="J27" s="116">
        <v>0.60413680114683599</v>
      </c>
    </row>
    <row r="28" spans="1:15" s="110" customFormat="1" ht="24.95" customHeight="1" x14ac:dyDescent="0.2">
      <c r="A28" s="193" t="s">
        <v>163</v>
      </c>
      <c r="B28" s="199" t="s">
        <v>164</v>
      </c>
      <c r="C28" s="113">
        <v>3.2373095821077023</v>
      </c>
      <c r="D28" s="115">
        <v>5910</v>
      </c>
      <c r="E28" s="114">
        <v>5969</v>
      </c>
      <c r="F28" s="114">
        <v>5902</v>
      </c>
      <c r="G28" s="114">
        <v>5819</v>
      </c>
      <c r="H28" s="140">
        <v>5784</v>
      </c>
      <c r="I28" s="115">
        <v>126</v>
      </c>
      <c r="J28" s="116">
        <v>2.1784232365145226</v>
      </c>
    </row>
    <row r="29" spans="1:15" s="110" customFormat="1" ht="24.95" customHeight="1" x14ac:dyDescent="0.2">
      <c r="A29" s="193">
        <v>86</v>
      </c>
      <c r="B29" s="199" t="s">
        <v>165</v>
      </c>
      <c r="C29" s="113">
        <v>6.1815632206574316</v>
      </c>
      <c r="D29" s="115">
        <v>11285</v>
      </c>
      <c r="E29" s="114">
        <v>11218</v>
      </c>
      <c r="F29" s="114">
        <v>11014</v>
      </c>
      <c r="G29" s="114">
        <v>10882</v>
      </c>
      <c r="H29" s="140">
        <v>11040</v>
      </c>
      <c r="I29" s="115">
        <v>245</v>
      </c>
      <c r="J29" s="116">
        <v>2.2192028985507246</v>
      </c>
    </row>
    <row r="30" spans="1:15" s="110" customFormat="1" ht="24.95" customHeight="1" x14ac:dyDescent="0.2">
      <c r="A30" s="193">
        <v>87.88</v>
      </c>
      <c r="B30" s="204" t="s">
        <v>166</v>
      </c>
      <c r="C30" s="113">
        <v>6.096659162243439</v>
      </c>
      <c r="D30" s="115">
        <v>11130</v>
      </c>
      <c r="E30" s="114">
        <v>11224</v>
      </c>
      <c r="F30" s="114">
        <v>11159</v>
      </c>
      <c r="G30" s="114">
        <v>11138</v>
      </c>
      <c r="H30" s="140">
        <v>11129</v>
      </c>
      <c r="I30" s="115">
        <v>1</v>
      </c>
      <c r="J30" s="116">
        <v>8.9855332914008448E-3</v>
      </c>
    </row>
    <row r="31" spans="1:15" s="110" customFormat="1" ht="24.95" customHeight="1" x14ac:dyDescent="0.2">
      <c r="A31" s="193" t="s">
        <v>167</v>
      </c>
      <c r="B31" s="199" t="s">
        <v>168</v>
      </c>
      <c r="C31" s="113">
        <v>2.0842576920338081</v>
      </c>
      <c r="D31" s="115">
        <v>3805</v>
      </c>
      <c r="E31" s="114">
        <v>3825</v>
      </c>
      <c r="F31" s="114">
        <v>3805</v>
      </c>
      <c r="G31" s="114">
        <v>3786</v>
      </c>
      <c r="H31" s="140">
        <v>3740</v>
      </c>
      <c r="I31" s="115">
        <v>65</v>
      </c>
      <c r="J31" s="116">
        <v>1.7379679144385027</v>
      </c>
    </row>
    <row r="32" spans="1:15" s="110" customFormat="1" ht="24.95" customHeight="1" x14ac:dyDescent="0.2">
      <c r="A32" s="193"/>
      <c r="B32" s="288" t="s">
        <v>224</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0.3889153643479642</v>
      </c>
      <c r="D34" s="115">
        <v>710</v>
      </c>
      <c r="E34" s="114">
        <v>669</v>
      </c>
      <c r="F34" s="114">
        <v>718</v>
      </c>
      <c r="G34" s="114">
        <v>728</v>
      </c>
      <c r="H34" s="140">
        <v>715</v>
      </c>
      <c r="I34" s="115">
        <v>-5</v>
      </c>
      <c r="J34" s="116">
        <v>-0.69930069930069927</v>
      </c>
    </row>
    <row r="35" spans="1:10" s="110" customFormat="1" ht="24.95" customHeight="1" x14ac:dyDescent="0.2">
      <c r="A35" s="292" t="s">
        <v>171</v>
      </c>
      <c r="B35" s="293" t="s">
        <v>172</v>
      </c>
      <c r="C35" s="113">
        <v>46.462239604730527</v>
      </c>
      <c r="D35" s="115">
        <v>84821</v>
      </c>
      <c r="E35" s="114">
        <v>85431</v>
      </c>
      <c r="F35" s="114">
        <v>85993</v>
      </c>
      <c r="G35" s="114">
        <v>85369</v>
      </c>
      <c r="H35" s="140">
        <v>85378</v>
      </c>
      <c r="I35" s="115">
        <v>-557</v>
      </c>
      <c r="J35" s="116">
        <v>-0.6523928880976364</v>
      </c>
    </row>
    <row r="36" spans="1:10" s="110" customFormat="1" ht="24.95" customHeight="1" x14ac:dyDescent="0.2">
      <c r="A36" s="294" t="s">
        <v>173</v>
      </c>
      <c r="B36" s="295" t="s">
        <v>174</v>
      </c>
      <c r="C36" s="125">
        <v>53.147749494683907</v>
      </c>
      <c r="D36" s="143">
        <v>97026</v>
      </c>
      <c r="E36" s="144">
        <v>97485</v>
      </c>
      <c r="F36" s="144">
        <v>97597</v>
      </c>
      <c r="G36" s="144">
        <v>96097</v>
      </c>
      <c r="H36" s="145">
        <v>96215</v>
      </c>
      <c r="I36" s="143">
        <v>811</v>
      </c>
      <c r="J36" s="146">
        <v>0.84290391311126123</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2020-09-28T08:25:03Z</dcterms:created>
  <dcterms:modified xsi:type="dcterms:W3CDTF">2020-09-28T10:33:59Z</dcterms:modified>
</cp:coreProperties>
</file>