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K41" i="24"/>
  <c r="H41" i="24"/>
  <c r="G41" i="24"/>
  <c r="F41" i="24"/>
  <c r="E41" i="24"/>
  <c r="D41" i="24"/>
  <c r="C41" i="24"/>
  <c r="I41" i="24" s="1"/>
  <c r="B41" i="24"/>
  <c r="J41" i="24" s="1"/>
  <c r="L40" i="24"/>
  <c r="K40" i="24"/>
  <c r="I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G28" i="24" s="1"/>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H7" i="24"/>
  <c r="K7" i="24"/>
  <c r="J7" i="24"/>
  <c r="F7" i="24"/>
  <c r="D19" i="24"/>
  <c r="J19" i="24"/>
  <c r="H19" i="24"/>
  <c r="K19" i="24"/>
  <c r="F19" i="24"/>
  <c r="D35" i="24"/>
  <c r="J35" i="24"/>
  <c r="H35" i="24"/>
  <c r="K35" i="24"/>
  <c r="F35" i="24"/>
  <c r="D27" i="24"/>
  <c r="J27" i="24"/>
  <c r="H27" i="24"/>
  <c r="K27" i="24"/>
  <c r="F27" i="24"/>
  <c r="K30" i="24"/>
  <c r="H30" i="24"/>
  <c r="F30" i="24"/>
  <c r="D30" i="24"/>
  <c r="J30" i="24"/>
  <c r="F37" i="24"/>
  <c r="D37" i="24"/>
  <c r="K37" i="24"/>
  <c r="J37" i="24"/>
  <c r="H37" i="24"/>
  <c r="I16" i="24"/>
  <c r="M16" i="24"/>
  <c r="E16" i="24"/>
  <c r="L16" i="24"/>
  <c r="G16" i="24"/>
  <c r="G19" i="24"/>
  <c r="M19" i="24"/>
  <c r="E19" i="24"/>
  <c r="L19" i="24"/>
  <c r="I19" i="24"/>
  <c r="I22" i="24"/>
  <c r="M22" i="24"/>
  <c r="E22" i="24"/>
  <c r="L22" i="24"/>
  <c r="G22" i="24"/>
  <c r="G25" i="24"/>
  <c r="M25" i="24"/>
  <c r="E25" i="24"/>
  <c r="L25" i="24"/>
  <c r="I25" i="24"/>
  <c r="G31" i="24"/>
  <c r="M31" i="24"/>
  <c r="E31" i="24"/>
  <c r="L31" i="24"/>
  <c r="I31" i="24"/>
  <c r="D15" i="24"/>
  <c r="J15" i="24"/>
  <c r="H15" i="24"/>
  <c r="K15" i="24"/>
  <c r="F15" i="24"/>
  <c r="K18" i="24"/>
  <c r="H18" i="24"/>
  <c r="F18" i="24"/>
  <c r="D18" i="24"/>
  <c r="J18" i="24"/>
  <c r="K24" i="24"/>
  <c r="H24" i="24"/>
  <c r="F24" i="24"/>
  <c r="D24" i="24"/>
  <c r="J24" i="24"/>
  <c r="D33" i="24"/>
  <c r="J33" i="24"/>
  <c r="H33" i="24"/>
  <c r="K33" i="24"/>
  <c r="F33" i="24"/>
  <c r="G7" i="24"/>
  <c r="M7" i="24"/>
  <c r="E7" i="24"/>
  <c r="L7" i="24"/>
  <c r="I7" i="24"/>
  <c r="I26" i="24"/>
  <c r="M26" i="24"/>
  <c r="E26" i="24"/>
  <c r="L26" i="24"/>
  <c r="G26" i="24"/>
  <c r="I32" i="24"/>
  <c r="M32" i="24"/>
  <c r="E32" i="24"/>
  <c r="L32" i="24"/>
  <c r="G32" i="24"/>
  <c r="G35" i="24"/>
  <c r="M35" i="24"/>
  <c r="E35" i="24"/>
  <c r="L35" i="24"/>
  <c r="I35" i="24"/>
  <c r="C45" i="24"/>
  <c r="C39" i="24"/>
  <c r="K22" i="24"/>
  <c r="H22" i="24"/>
  <c r="F22" i="24"/>
  <c r="D22" i="24"/>
  <c r="J22" i="24"/>
  <c r="K28" i="24"/>
  <c r="H28" i="24"/>
  <c r="F28" i="24"/>
  <c r="D28" i="24"/>
  <c r="J28" i="24"/>
  <c r="D31" i="24"/>
  <c r="J31" i="24"/>
  <c r="H31" i="24"/>
  <c r="K31" i="24"/>
  <c r="F31" i="24"/>
  <c r="K34" i="24"/>
  <c r="H34" i="24"/>
  <c r="F34" i="24"/>
  <c r="D34" i="24"/>
  <c r="J34" i="24"/>
  <c r="I8" i="24"/>
  <c r="M8" i="24"/>
  <c r="E8" i="24"/>
  <c r="L8" i="24"/>
  <c r="G8" i="24"/>
  <c r="C14" i="24"/>
  <c r="C6" i="24"/>
  <c r="G17" i="24"/>
  <c r="M17" i="24"/>
  <c r="E17" i="24"/>
  <c r="L17" i="24"/>
  <c r="I17" i="24"/>
  <c r="G23" i="24"/>
  <c r="M23" i="24"/>
  <c r="E23" i="24"/>
  <c r="L23" i="24"/>
  <c r="I23" i="24"/>
  <c r="G29" i="24"/>
  <c r="M29" i="24"/>
  <c r="E29" i="24"/>
  <c r="L29" i="24"/>
  <c r="I29" i="24"/>
  <c r="K16" i="24"/>
  <c r="H16" i="24"/>
  <c r="F16" i="24"/>
  <c r="D16" i="24"/>
  <c r="J16" i="24"/>
  <c r="D25" i="24"/>
  <c r="J25" i="24"/>
  <c r="H25" i="24"/>
  <c r="K25" i="24"/>
  <c r="F25" i="24"/>
  <c r="K8" i="24"/>
  <c r="H8" i="24"/>
  <c r="D8" i="24"/>
  <c r="J8" i="24"/>
  <c r="F8" i="24"/>
  <c r="D9" i="24"/>
  <c r="H9" i="24"/>
  <c r="K9" i="24"/>
  <c r="J9" i="24"/>
  <c r="F9" i="24"/>
  <c r="B45" i="24"/>
  <c r="B39" i="24"/>
  <c r="G9" i="24"/>
  <c r="M9" i="24"/>
  <c r="E9" i="24"/>
  <c r="L9" i="24"/>
  <c r="I9" i="24"/>
  <c r="I18" i="24"/>
  <c r="M18" i="24"/>
  <c r="E18" i="24"/>
  <c r="L18" i="24"/>
  <c r="G18" i="24"/>
  <c r="I24" i="24"/>
  <c r="M24" i="24"/>
  <c r="E24" i="24"/>
  <c r="L24" i="24"/>
  <c r="G24" i="24"/>
  <c r="G27" i="24"/>
  <c r="M27" i="24"/>
  <c r="E27" i="24"/>
  <c r="L27" i="24"/>
  <c r="I27" i="24"/>
  <c r="I30" i="24"/>
  <c r="M30" i="24"/>
  <c r="E30" i="24"/>
  <c r="L30" i="24"/>
  <c r="G30" i="24"/>
  <c r="G33" i="24"/>
  <c r="M33" i="24"/>
  <c r="E33" i="24"/>
  <c r="L33" i="24"/>
  <c r="I33" i="24"/>
  <c r="B14" i="24"/>
  <c r="B6" i="24"/>
  <c r="K20" i="24"/>
  <c r="H20" i="24"/>
  <c r="F20" i="24"/>
  <c r="D20" i="24"/>
  <c r="J20" i="24"/>
  <c r="D23" i="24"/>
  <c r="J23" i="24"/>
  <c r="H23" i="24"/>
  <c r="K23" i="24"/>
  <c r="F23" i="24"/>
  <c r="K26" i="24"/>
  <c r="H26" i="24"/>
  <c r="F26" i="24"/>
  <c r="D26" i="24"/>
  <c r="J26" i="24"/>
  <c r="K32" i="24"/>
  <c r="H32" i="24"/>
  <c r="F32" i="24"/>
  <c r="D32" i="24"/>
  <c r="J32" i="24"/>
  <c r="G15" i="24"/>
  <c r="M15" i="24"/>
  <c r="E15" i="24"/>
  <c r="L15" i="24"/>
  <c r="I15" i="24"/>
  <c r="G21" i="24"/>
  <c r="M21" i="24"/>
  <c r="E21" i="24"/>
  <c r="L21" i="24"/>
  <c r="I21" i="24"/>
  <c r="D17" i="24"/>
  <c r="J17" i="24"/>
  <c r="H17" i="24"/>
  <c r="K17" i="24"/>
  <c r="F17" i="24"/>
  <c r="I34" i="24"/>
  <c r="M34" i="24"/>
  <c r="E34" i="24"/>
  <c r="L34" i="24"/>
  <c r="G34" i="24"/>
  <c r="D21" i="24"/>
  <c r="J21" i="24"/>
  <c r="H21" i="24"/>
  <c r="D29" i="24"/>
  <c r="J29" i="24"/>
  <c r="H29" i="24"/>
  <c r="K38" i="24"/>
  <c r="J38" i="24"/>
  <c r="H38" i="24"/>
  <c r="F38" i="24"/>
  <c r="I20" i="24"/>
  <c r="M20" i="24"/>
  <c r="E20" i="24"/>
  <c r="L20" i="24"/>
  <c r="I28" i="24"/>
  <c r="M28" i="24"/>
  <c r="E28" i="24"/>
  <c r="L28" i="24"/>
  <c r="I37" i="24"/>
  <c r="G37" i="24"/>
  <c r="L37"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F21" i="24"/>
  <c r="F29" i="24"/>
  <c r="M37" i="24"/>
  <c r="M38" i="24"/>
  <c r="E38" i="24"/>
  <c r="G38" i="24"/>
  <c r="K21" i="24"/>
  <c r="K29" i="24"/>
  <c r="D38" i="24"/>
  <c r="I38" i="24"/>
  <c r="L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J43" i="24"/>
  <c r="F44" i="24"/>
  <c r="G40" i="24"/>
  <c r="G42" i="24"/>
  <c r="G44" i="24"/>
  <c r="E40" i="24"/>
  <c r="E42" i="24"/>
  <c r="E44" i="24"/>
  <c r="K14" i="24" l="1"/>
  <c r="H14" i="24"/>
  <c r="D14" i="24"/>
  <c r="J14" i="24"/>
  <c r="F14" i="24"/>
  <c r="F45" i="24"/>
  <c r="D45" i="24"/>
  <c r="K45" i="24"/>
  <c r="J45" i="24"/>
  <c r="H45" i="24"/>
  <c r="I45" i="24"/>
  <c r="G45" i="24"/>
  <c r="M45" i="24"/>
  <c r="E45" i="24"/>
  <c r="L45" i="24"/>
  <c r="K6" i="24"/>
  <c r="H6" i="24"/>
  <c r="D6" i="24"/>
  <c r="J6" i="24"/>
  <c r="F6" i="24"/>
  <c r="I77" i="24"/>
  <c r="K79" i="24"/>
  <c r="K78" i="24"/>
  <c r="J77" i="24"/>
  <c r="I6" i="24"/>
  <c r="M6" i="24"/>
  <c r="E6" i="24"/>
  <c r="L6" i="24"/>
  <c r="G6" i="24"/>
  <c r="I14" i="24"/>
  <c r="M14" i="24"/>
  <c r="E14" i="24"/>
  <c r="L14" i="24"/>
  <c r="G14" i="24"/>
  <c r="F39" i="24"/>
  <c r="D39" i="24"/>
  <c r="K39" i="24"/>
  <c r="J39" i="24"/>
  <c r="H39" i="24"/>
  <c r="I39" i="24"/>
  <c r="G39" i="24"/>
  <c r="L39" i="24"/>
  <c r="M39" i="24"/>
  <c r="E39" i="24"/>
  <c r="J79" i="24" l="1"/>
  <c r="J78" i="24"/>
  <c r="I78" i="24"/>
  <c r="I79" i="24"/>
  <c r="I83" i="24" l="1"/>
  <c r="I82" i="24"/>
  <c r="I81" i="24"/>
</calcChain>
</file>

<file path=xl/sharedStrings.xml><?xml version="1.0" encoding="utf-8"?>
<sst xmlns="http://schemas.openxmlformats.org/spreadsheetml/2006/main" count="1643" uniqueCount="523">
  <si>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</si>
  <si>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</si>
  <si>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</si>
  <si>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</si>
  <si>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</si>
  <si>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</si>
  <si>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</si>
  <si>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</si>
  <si>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</si>
  <si>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</si>
  <si>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</si>
  <si>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</si>
  <si>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</si>
  <si>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Balingen (614)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</si>
  <si>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</si>
  <si>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</si>
  <si>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</si>
  <si>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</si>
  <si>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</si>
  <si>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</si>
  <si>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</si>
  <si>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</si>
  <si>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</si>
  <si>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</si>
  <si>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</si>
  <si>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</si>
  <si>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</si>
  <si>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</si>
  <si>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</si>
  <si>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</si>
  <si>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</si>
  <si>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</si>
  <si>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</si>
  <si>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</si>
  <si>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</si>
  <si>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</si>
  <si>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</si>
  <si>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</si>
  <si>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</si>
  <si>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</si>
  <si>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</si>
  <si>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</si>
  <si>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</si>
  <si>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</si>
  <si>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</si>
  <si>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</si>
  <si>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</si>
  <si>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</si>
  <si>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</si>
  <si>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</si>
  <si>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</si>
  <si>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</si>
  <si>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</si>
  <si>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</si>
  <si>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</si>
  <si>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</si>
  <si>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</si>
  <si>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</si>
  <si>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</si>
  <si>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</si>
  <si>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</si>
  <si>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</si>
  <si>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</si>
  <si>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</si>
  <si>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</si>
  <si>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</si>
  <si>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</si>
  <si>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</si>
  <si>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</si>
  <si>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</si>
  <si>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</si>
  <si>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</si>
  <si>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</si>
  <si>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</si>
  <si>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</si>
  <si>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</si>
  <si>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</si>
  <si>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</si>
  <si>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</si>
  <si>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</si>
  <si>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</si>
  <si>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</si>
  <si>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</si>
  <si>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</si>
  <si>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</si>
  <si>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</si>
  <si>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</si>
  <si>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</si>
  <si>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</si>
  <si>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</si>
  <si>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</si>
  <si>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</si>
  <si>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Balingen (614);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</si>
  <si>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</si>
  <si>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</si>
  <si>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</si>
  <si>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</si>
  <si>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</si>
  <si>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</si>
  <si>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</si>
  <si>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</si>
  <si>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</si>
  <si>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</si>
  <si>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</si>
  <si>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</si>
  <si>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</si>
  <si>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</si>
  <si>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</si>
  <si>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</si>
  <si>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</si>
  <si>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</si>
  <si>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</si>
  <si>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</si>
  <si>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</si>
  <si>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</si>
  <si>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</si>
  <si>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</si>
  <si>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</si>
  <si>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</si>
  <si>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</si>
  <si>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</si>
  <si>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</si>
  <si>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</si>
  <si>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</si>
  <si>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</si>
  <si>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</si>
  <si>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</si>
  <si>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</si>
  <si>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</si>
  <si>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</si>
  <si>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</si>
  <si>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</si>
  <si>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</si>
  <si>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</si>
  <si>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</si>
  <si>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</si>
  <si>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</si>
  <si>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</si>
  <si>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</si>
  <si>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</si>
  <si>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</si>
  <si>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</si>
  <si>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</si>
  <si>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</si>
  <si>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</si>
  <si>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</si>
  <si>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</si>
  <si>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</si>
  <si>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</si>
  <si>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</si>
  <si>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</si>
  <si>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</si>
  <si>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</si>
  <si>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</si>
  <si>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</si>
  <si>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</si>
  <si>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</si>
  <si>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</si>
  <si>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</si>
  <si>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</si>
  <si>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</si>
  <si>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</si>
  <si>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</si>
  <si>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</si>
  <si>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</si>
  <si>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</si>
  <si>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</si>
  <si>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</si>
  <si>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</si>
  <si>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</si>
  <si>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</si>
  <si>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</si>
  <si>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</si>
  <si>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</si>
  <si>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</si>
  <si>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</si>
  <si>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</si>
  <si>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</si>
  <si>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</si>
  <si>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</si>
  <si>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</si>
  <si>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</si>
  <si>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</si>
  <si>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Balingen (614)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</si>
  <si>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</si>
  <si>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</si>
  <si>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</si>
  <si>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</si>
  <si>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</si>
  <si>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</si>
  <si>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</si>
  <si>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</si>
  <si>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</si>
  <si>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</si>
  <si>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</si>
  <si>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</si>
  <si>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</si>
  <si>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</si>
  <si>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</si>
  <si>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</si>
  <si>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</si>
  <si>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</si>
  <si>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</si>
  <si>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</si>
  <si>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</si>
  <si>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</si>
  <si>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</si>
  <si>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</si>
  <si>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</si>
  <si>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</si>
  <si>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</si>
  <si>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</si>
  <si>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</si>
  <si>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</si>
  <si>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</si>
  <si>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</si>
  <si>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</si>
  <si>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</si>
  <si>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</si>
  <si>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</si>
  <si>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</si>
  <si>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</si>
  <si>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</si>
  <si>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</si>
  <si>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</si>
  <si>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</si>
  <si>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</si>
  <si>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</si>
  <si>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</si>
  <si>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</si>
  <si>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</si>
  <si>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</si>
  <si>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</si>
  <si>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</si>
  <si>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</si>
  <si>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</si>
  <si>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</si>
  <si>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</si>
  <si>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</si>
  <si>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</si>
  <si>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</si>
  <si>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</si>
  <si>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</si>
  <si>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</si>
  <si>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</si>
  <si>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</si>
  <si>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</si>
  <si>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</si>
  <si>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</si>
  <si>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</si>
  <si>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</si>
  <si>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</si>
  <si>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</si>
  <si>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</si>
  <si>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</si>
  <si>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</si>
  <si>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</si>
  <si>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</si>
  <si>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</si>
  <si>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</si>
  <si>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</si>
  <si>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</si>
  <si>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</si>
  <si>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</si>
  <si>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</si>
  <si>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</si>
  <si>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</si>
  <si>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</si>
  <si>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</si>
  <si>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</si>
  <si>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</si>
  <si>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</si>
  <si>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</si>
  <si>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</si>
  <si>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</si>
  <si>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</si>
  <si>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</si>
  <si>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</si>
  <si>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</si>
  <si>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</si>
  <si>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</si>
  <si>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</si>
  <si>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</si>
  <si>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</si>
  <si>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</si>
  <si>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</si>
  <si>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</si>
  <si>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</si>
  <si>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</si>
  <si>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</si>
  <si>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</si>
  <si>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</si>
  <si>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</si>
  <si>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</si>
  <si>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</si>
  <si>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</si>
  <si>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</si>
  <si>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</si>
  <si>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</si>
  <si>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</si>
  <si>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</si>
  <si>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</si>
  <si>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</si>
  <si>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</si>
  <si>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</si>
  <si>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</si>
  <si>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</si>
  <si>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</si>
  <si>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</si>
  <si>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</si>
  <si>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</si>
  <si>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</si>
  <si>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</si>
  <si>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</si>
  <si>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</si>
  <si>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</si>
  <si>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</si>
  <si>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</si>
  <si>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</si>
  <si>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</si>
  <si>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</si>
  <si>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</si>
  <si>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</si>
  <si>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</si>
  <si>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</si>
  <si>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</si>
  <si>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</si>
  <si>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Balingen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</si>
  <si>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</si>
  <si>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</si>
  <si>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</si>
  <si>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</si>
  <si>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</si>
  <si>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</si>
  <si>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</si>
  <si>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</si>
  <si>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</si>
  <si>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</si>
  <si>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</si>
  <si>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</si>
  <si>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</si>
  <si>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</si>
  <si>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</si>
  <si>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</si>
  <si>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</si>
  <si>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</si>
  <si>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</si>
  <si>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</si>
  <si>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</si>
  <si>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</si>
  <si>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</si>
  <si>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</si>
  <si>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</si>
  <si>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</si>
  <si>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</si>
  <si>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</si>
  <si>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</si>
  <si>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</si>
  <si>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</si>
  <si>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</si>
  <si>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</si>
  <si>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</si>
  <si>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</si>
  <si>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</si>
  <si>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</si>
  <si>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</si>
  <si>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</si>
  <si>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</si>
  <si>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</si>
  <si>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</si>
  <si>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</si>
  <si>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</si>
  <si>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</si>
  <si>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</si>
  <si>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Balingen (614);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</si>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</sst>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{1689BBF4-17FD-47AD-B323-3A9C5BAE3BED}</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C0A3-4517-BA38-B3B7C1C46508}"/>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{3FDBFDE3-F7F1-4CC1-99A5-C6208EA25402}</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C0A3-4517-BA38-B3B7C1C4650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{57B870D2-EB8E-4E9E-8D2B-73CD9A134B0F}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0A3-4517-BA38-B3B7C1C4650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{8DE3A251-8103-4AE9-8F78-9F743480B724}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0A3-4517-BA38-B3B7C1C4650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0.57237408614314422</c:v>
                </c:pt>
                <c:pt idx="1">
                  <c:v>0.77822269034374059</c:v>
                </c:pt>
                <c:pt idx="2">
                  <c:v>1.1186464311118853</c:v>
                </c:pt>
                <c:pt idx="3">
                  <c:v>1.0875687030768</c:v>
                </c:pt>
              </c:numCache>
            </c:numRef>
          </c:val>
          <c:extLst>
            <c:ext xmlns:c16="http://schemas.microsoft.com/office/drawing/2014/chart" uri="{C3380CC4-5D6E-409C-BE32-E72D297353CC}">
              <c16:uniqueId val="{00000004-C0A3-4517-BA38-B3B7C1C4650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{DAC304DC-D00D-4F77-BD7A-944FE6108CFA}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0A3-4517-BA38-B3B7C1C4650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{FC987727-05BF-4B20-A23E-E9AE6A71F116}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0A3-4517-BA38-B3B7C1C4650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{29B40488-2193-4EAB-846A-206F33A4F0DE}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0A3-4517-BA38-B3B7C1C4650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{DD881866-EF2A-4AEC-A47D-920782704C92}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0A3-4517-BA38-B3B7C1C465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0A3-4517-BA38-B3B7C1C4650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0A3-4517-BA38-B3B7C1C4650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{CB305147-3D48-4A4D-8CE2-7E3A92E4E5D1}</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F273-4330-A7DC-6BD814DB9551}"/>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{6B295DD5-9F3C-43D5-AC85-6E25958F8D0B}</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F273-4330-A7DC-6BD814DB955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{9B5FCAF6-B482-46D3-B6AE-E8DF3B9555DA}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273-4330-A7DC-6BD814DB955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{3FBFD977-A0DB-4C0B-AB38-A69527CBF3F7}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273-4330-A7DC-6BD814DB95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-1.4523002000173928</c:v>
                </c:pt>
                <c:pt idx="1">
                  <c:v>-2.6975865719528453</c:v>
                </c:pt>
                <c:pt idx="2">
                  <c:v>-2.7637010795899166</c:v>
                </c:pt>
                <c:pt idx="3">
                  <c:v>-2.8655893304673015</c:v>
                </c:pt>
              </c:numCache>
            </c:numRef>
          </c:val>
          <c:extLst>
            <c:ext xmlns:c16="http://schemas.microsoft.com/office/drawing/2014/chart" uri="{C3380CC4-5D6E-409C-BE32-E72D297353CC}">
              <c16:uniqueId val="{00000004-F273-4330-A7DC-6BD814DB955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{7DF9E18D-755E-4BD5-9B69-4F4304AA9F9F}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273-4330-A7DC-6BD814DB955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{A76C5939-0F6C-4364-8581-C37ED36B7457}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273-4330-A7DC-6BD814DB955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{42FF907B-3326-41F4-BB5A-993C3102B5AD}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273-4330-A7DC-6BD814DB955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{3D94679C-BF5F-4BA0-87F2-4C7DABDF9B0F}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273-4330-A7DC-6BD814DB95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273-4330-A7DC-6BD814DB955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273-4330-A7DC-6BD814DB955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{BB93FC08-5551-4BD6-B0BA-F7674D940C5F}</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E056-472D-A797-84DA8FC9F008}"/>
                </c:ext>
              </c:extLst>
            </c:dLbl>
            <c:dLbl>
              <c:idx val="1"/>
              <c:tx>
                <c:strRef>
                  <c:f>Daten_Diagramme!$D$15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{6BEA543D-49C2-4A92-8416-35F2A88B6C82}</c15:txfldGUID>
                      <c15:f>Daten_Diagramme!$D$15</c15:f>
                      <c15:dlblFieldTableCache>
                        <c:ptCount val="1"/>
                        <c:pt idx="0">
                          <c:v>2.5</c:v>
                        </c:pt>
                      </c15:dlblFieldTableCache>
                    </c15:dlblFTEntry>
                  </c15:dlblFieldTable>
                  <c15:showDataLabelsRange val="0"/>
                </c:ext>
                <c:ext xmlns:c16="http://schemas.microsoft.com/office/drawing/2014/chart" uri="{C3380CC4-5D6E-409C-BE32-E72D297353CC}">
                  <c16:uniqueId val="{00000001-E056-472D-A797-84DA8FC9F008}"/>
                </c:ext>
              </c:extLst>
            </c:dLbl>
            <c:dLbl>
              <c:idx val="2"/>
              <c:tx>
                <c:strRef>
                  <c:f>Daten_Diagramme!$D$16</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{0C2AE7D7-F9CE-4BF8-83BE-42FAAAEDBF9D}</c15:txfldGUID>
                      <c15:f>Daten_Diagramme!$D$16</c15:f>
                      <c15:dlblFieldTableCache>
                        <c:ptCount val="1"/>
                        <c:pt idx="0">
                          <c:v>7.2</c:v>
                        </c:pt>
                      </c15:dlblFieldTableCache>
                    </c15:dlblFTEntry>
                  </c15:dlblFieldTable>
                  <c15:showDataLabelsRange val="0"/>
                </c:ext>
                <c:ext xmlns:c16="http://schemas.microsoft.com/office/drawing/2014/chart" uri="{C3380CC4-5D6E-409C-BE32-E72D297353CC}">
                  <c16:uniqueId val="{00000002-E056-472D-A797-84DA8FC9F008}"/>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{2F60675A-91E8-4650-9731-2EE74A07032A}</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E056-472D-A797-84DA8FC9F008}"/>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{89FBF99E-FE4B-4879-9AC9-7CE3F6E96849}</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E056-472D-A797-84DA8FC9F008}"/>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{A03432B1-5808-4B03-B66F-192CE04D5998}</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E056-472D-A797-84DA8FC9F008}"/>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{40F49EC2-45EE-4AD5-BCF2-6816559C0257}</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E056-472D-A797-84DA8FC9F008}"/>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{B2142AAD-0E0C-43F8-A75B-B2E195190FBA}</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E056-472D-A797-84DA8FC9F008}"/>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{AB9EEB86-D95D-4FFE-A05F-53D36351DFFE}</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E056-472D-A797-84DA8FC9F008}"/>
                </c:ext>
              </c:extLst>
            </c:dLbl>
            <c:dLbl>
              <c:idx val="9"/>
              <c:tx>
                <c:strRef>
                  <c:f>Daten_Diagramme!$D$23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{F6E38780-B761-4BA2-8499-4E82C050018A}</c15:txfldGUID>
                      <c15:f>Daten_Diagramme!$D$23</c15:f>
                      <c15:dlblFieldTableCache>
                        <c:ptCount val="1"/>
                        <c:pt idx="0">
                          <c:v>3.8</c:v>
                        </c:pt>
                      </c15:dlblFieldTableCache>
                    </c15:dlblFTEntry>
                  </c15:dlblFieldTable>
                  <c15:showDataLabelsRange val="0"/>
                </c:ext>
                <c:ext xmlns:c16="http://schemas.microsoft.com/office/drawing/2014/chart" uri="{C3380CC4-5D6E-409C-BE32-E72D297353CC}">
                  <c16:uniqueId val="{00000009-E056-472D-A797-84DA8FC9F008}"/>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{67FDEB15-6573-4520-B658-6EE94A5AC0E4}</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E056-472D-A797-84DA8FC9F008}"/>
                </c:ext>
              </c:extLst>
            </c:dLbl>
            <c:dLbl>
              <c:idx val="11"/>
              <c:tx>
                <c:strRef>
                  <c:f>Daten_Diagramme!$D$25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{AA4DADFB-C890-4BEA-93C8-4235E7A2C377}</c15:txfldGUID>
                      <c15:f>Daten_Diagramme!$D$25</c15:f>
                      <c15:dlblFieldTableCache>
                        <c:ptCount val="1"/>
                        <c:pt idx="0">
                          <c:v>6.7</c:v>
                        </c:pt>
                      </c15:dlblFieldTableCache>
                    </c15:dlblFTEntry>
                  </c15:dlblFieldTable>
                  <c15:showDataLabelsRange val="0"/>
                </c:ext>
                <c:ext xmlns:c16="http://schemas.microsoft.com/office/drawing/2014/chart" uri="{C3380CC4-5D6E-409C-BE32-E72D297353CC}">
                  <c16:uniqueId val="{0000000B-E056-472D-A797-84DA8FC9F008}"/>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{0C65AEBC-BAFD-49A2-B8F8-DC2AFF2A5D04}</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E056-472D-A797-84DA8FC9F008}"/>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{16B605FC-1FB7-4EBE-ACC6-5623B2370965}</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E056-472D-A797-84DA8FC9F008}"/>
                </c:ext>
              </c:extLst>
            </c:dLbl>
            <c:dLbl>
              <c:idx val="14"/>
              <c:tx>
                <c:strRef>
                  <c:f>Daten_Diagramme!$D$28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{149D48EB-0B95-49B3-BB6D-FBC902A99F13}</c15:txfldGUID>
                      <c15:f>Daten_Diagramme!$D$28</c15:f>
                      <c15:dlblFieldTableCache>
                        <c:ptCount val="1"/>
                        <c:pt idx="0">
                          <c:v>1.3</c:v>
                        </c:pt>
                      </c15:dlblFieldTableCache>
                    </c15:dlblFTEntry>
                  </c15:dlblFieldTable>
                  <c15:showDataLabelsRange val="0"/>
                </c:ext>
                <c:ext xmlns:c16="http://schemas.microsoft.com/office/drawing/2014/chart" uri="{C3380CC4-5D6E-409C-BE32-E72D297353CC}">
                  <c16:uniqueId val="{0000000E-E056-472D-A797-84DA8FC9F008}"/>
                </c:ext>
              </c:extLst>
            </c:dLbl>
            <c:dLbl>
              <c:idx val="15"/>
              <c:tx>
                <c:strRef>
                  <c:f>Daten_Diagramme!$D$29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{ACD1C421-E0AC-46A7-BF96-8CED98A62A4B}</c15:txfldGUID>
                      <c15:f>Daten_Diagramme!$D$29</c15:f>
                      <c15:dlblFieldTableCache>
                        <c:ptCount val="1"/>
                        <c:pt idx="0">
                          <c:v>-7.1</c:v>
                        </c:pt>
                      </c15:dlblFieldTableCache>
                    </c15:dlblFTEntry>
                  </c15:dlblFieldTable>
                  <c15:showDataLabelsRange val="0"/>
                </c:ext>
                <c:ext xmlns:c16="http://schemas.microsoft.com/office/drawing/2014/chart" uri="{C3380CC4-5D6E-409C-BE32-E72D297353CC}">
                  <c16:uniqueId val="{0000000F-E056-472D-A797-84DA8FC9F008}"/>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{F4BFCCA7-3559-4828-B972-EDA2E650D636}</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E056-472D-A797-84DA8FC9F008}"/>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{6E922BF2-8C90-44BC-A962-DC34CB1FBAED}</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E056-472D-A797-84DA8FC9F008}"/>
                </c:ext>
              </c:extLst>
            </c:dLbl>
            <c:dLbl>
              <c:idx val="18"/>
              <c:tx>
                <c:strRef>
                  <c:f>Daten_Diagramme!$D$32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{70ACEDC4-9C20-45A9-B07C-AC1E713A5BB0}</c15:txfldGUID>
                      <c15:f>Daten_Diagramme!$D$32</c15:f>
                      <c15:dlblFieldTableCache>
                        <c:ptCount val="1"/>
                        <c:pt idx="0">
                          <c:v>3.5</c:v>
                        </c:pt>
                      </c15:dlblFieldTableCache>
                    </c15:dlblFTEntry>
                  </c15:dlblFieldTable>
                  <c15:showDataLabelsRange val="0"/>
                </c:ext>
                <c:ext xmlns:c16="http://schemas.microsoft.com/office/drawing/2014/chart" uri="{C3380CC4-5D6E-409C-BE32-E72D297353CC}">
                  <c16:uniqueId val="{00000012-E056-472D-A797-84DA8FC9F008}"/>
                </c:ext>
              </c:extLst>
            </c:dLbl>
            <c:dLbl>
              <c:idx val="19"/>
              <c:tx>
                <c:strRef>
                  <c:f>Daten_Diagramme!$D$33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{940F87F9-7887-4429-BA35-DD180846B247}</c15:txfldGUID>
                      <c15:f>Daten_Diagramme!$D$33</c15:f>
                      <c15:dlblFieldTableCache>
                        <c:ptCount val="1"/>
                        <c:pt idx="0">
                          <c:v>0.5</c:v>
                        </c:pt>
                      </c15:dlblFieldTableCache>
                    </c15:dlblFTEntry>
                  </c15:dlblFieldTable>
                  <c15:showDataLabelsRange val="0"/>
                </c:ext>
                <c:ext xmlns:c16="http://schemas.microsoft.com/office/drawing/2014/chart" uri="{C3380CC4-5D6E-409C-BE32-E72D297353CC}">
                  <c16:uniqueId val="{00000013-E056-472D-A797-84DA8FC9F008}"/>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{29EA8BD8-A09F-4AB3-8661-0608410DC7F5}</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E056-472D-A797-84DA8FC9F00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{89EFE9F6-CDC1-4D72-847A-E3759F8C22C9}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056-472D-A797-84DA8FC9F00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{625359C7-81A7-477A-B5FE-6E8BC2B18504}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056-472D-A797-84DA8FC9F008}"/>
                </c:ext>
              </c:extLst>
            </c:dLbl>
            <c:dLbl>
              <c:idx val="23"/>
              <c:tx>
                <c:strRef>
                  <c:f>Daten_Diagramme!$D$37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{B81F7E39-E5E9-4DAB-A44A-9F8571030499}</c15:txfldGUID>
                      <c15:f>Daten_Diagramme!$D$37</c15:f>
                      <c15:dlblFieldTableCache>
                        <c:ptCount val="1"/>
                        <c:pt idx="0">
                          <c:v>2.5</c:v>
                        </c:pt>
                      </c15:dlblFieldTableCache>
                    </c15:dlblFTEntry>
                  </c15:dlblFieldTable>
                  <c15:showDataLabelsRange val="0"/>
                </c:ext>
                <c:ext xmlns:c16="http://schemas.microsoft.com/office/drawing/2014/chart" uri="{C3380CC4-5D6E-409C-BE32-E72D297353CC}">
                  <c16:uniqueId val="{00000017-E056-472D-A797-84DA8FC9F008}"/>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{025CF551-FDB2-4F2E-9D7D-7EA9F4CB1259}</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E056-472D-A797-84DA8FC9F008}"/>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{E7CC0636-907D-4186-8887-62FC4E991303}</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E056-472D-A797-84DA8FC9F00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{B5AF2525-9B56-402A-89D5-0D4C40055E6C}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056-472D-A797-84DA8FC9F00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{16EEC3C9-E110-44A8-8188-3FE7FDB76B2A}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056-472D-A797-84DA8FC9F00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{D7711809-BF3E-4314-95CE-5EC594461DB8}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056-472D-A797-84DA8FC9F00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{608D75FC-74F2-4218-9D2F-E07418CF0505}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056-472D-A797-84DA8FC9F00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{BDDC6DB6-A621-4A5F-9249-9C4889E5E76C}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056-472D-A797-84DA8FC9F008}"/>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{89DD07AF-2C2C-4F70-A45C-D315E2D39A74}</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E056-472D-A797-84DA8FC9F0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0.57237408614314422</c:v>
                </c:pt>
                <c:pt idx="1">
                  <c:v>2.4844720496894408</c:v>
                </c:pt>
                <c:pt idx="2">
                  <c:v>7.2337042925278219</c:v>
                </c:pt>
                <c:pt idx="3">
                  <c:v>-1.2724907869065685</c:v>
                </c:pt>
                <c:pt idx="4">
                  <c:v>-3.0109489051094891</c:v>
                </c:pt>
                <c:pt idx="5">
                  <c:v>-1.0987705648274633</c:v>
                </c:pt>
                <c:pt idx="6">
                  <c:v>0.29264214046822745</c:v>
                </c:pt>
                <c:pt idx="7">
                  <c:v>2.4267679862728277</c:v>
                </c:pt>
                <c:pt idx="8">
                  <c:v>1.4568335128394081</c:v>
                </c:pt>
                <c:pt idx="9">
                  <c:v>3.8409884501745903</c:v>
                </c:pt>
                <c:pt idx="10">
                  <c:v>0.75</c:v>
                </c:pt>
                <c:pt idx="11">
                  <c:v>6.7395264116575593</c:v>
                </c:pt>
                <c:pt idx="12">
                  <c:v>-0.49373338397265476</c:v>
                </c:pt>
                <c:pt idx="13">
                  <c:v>0.2886381527158226</c:v>
                </c:pt>
                <c:pt idx="14">
                  <c:v>1.3321084060633901</c:v>
                </c:pt>
                <c:pt idx="15">
                  <c:v>-7.1005917159763312</c:v>
                </c:pt>
                <c:pt idx="16">
                  <c:v>2.2242396731729461</c:v>
                </c:pt>
                <c:pt idx="17">
                  <c:v>2.7315541601255888</c:v>
                </c:pt>
                <c:pt idx="18">
                  <c:v>3.4811068134483785</c:v>
                </c:pt>
                <c:pt idx="19">
                  <c:v>0.45265937382119953</c:v>
                </c:pt>
                <c:pt idx="20">
                  <c:v>0.15943877551020408</c:v>
                </c:pt>
                <c:pt idx="21">
                  <c:v>0</c:v>
                </c:pt>
                <c:pt idx="23">
                  <c:v>2.4844720496894408</c:v>
                </c:pt>
                <c:pt idx="24">
                  <c:v>-0.53648261832322175</c:v>
                </c:pt>
                <c:pt idx="25">
                  <c:v>1.5394029177804258</c:v>
                </c:pt>
              </c:numCache>
            </c:numRef>
          </c:val>
          <c:extLst>
            <c:ext xmlns:c16="http://schemas.microsoft.com/office/drawing/2014/chart" uri="{C3380CC4-5D6E-409C-BE32-E72D297353CC}">
              <c16:uniqueId val="{00000020-E056-472D-A797-84DA8FC9F00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{C5EBFBA4-7224-4650-8BD8-FCA443816234}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056-472D-A797-84DA8FC9F00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{7D9B7137-D80C-4A8F-8FF1-AFF36E0838CB}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056-472D-A797-84DA8FC9F00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{50F28FB4-8825-4830-A07D-366FCACC237B}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056-472D-A797-84DA8FC9F00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{86A463B4-325B-4DD8-81D3-71E5D95E90CB}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056-472D-A797-84DA8FC9F00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{7EC2B774-5D27-4738-BE93-4041D2D6BAF2}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056-472D-A797-84DA8FC9F00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{A492A539-AE22-4B54-BB36-56A36602E20D}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056-472D-A797-84DA8FC9F00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{0607B8B6-3C98-4E9E-9FA6-38E2543212DE}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056-472D-A797-84DA8FC9F00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{95CC5BB0-0A1A-4F34-B3E3-FD23DE27C542}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056-472D-A797-84DA8FC9F00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{95B4048F-608D-4D4D-91EB-E59B26707AF9}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056-472D-A797-84DA8FC9F00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{77391287-6677-4979-A21E-FA98421A0F20}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056-472D-A797-84DA8FC9F00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{5C025FD9-52A5-410D-B110-73F692F61066}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056-472D-A797-84DA8FC9F00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{463ABCED-54C9-440E-AF58-437F347AAD5C}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056-472D-A797-84DA8FC9F00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{F3C20995-A065-4647-8D83-9071E4ADCC29}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056-472D-A797-84DA8FC9F00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{894D1530-B934-4BFD-8A32-EA26E89B1A97}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056-472D-A797-84DA8FC9F00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{ECB19ABD-A6E7-4E05-A5DA-565371A3BE5B}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056-472D-A797-84DA8FC9F00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{4D2939C7-F039-4947-A8BA-47791AA37E77}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056-472D-A797-84DA8FC9F00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{BE114DEC-3EF5-48E4-BD9A-3FA77E0E979D}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056-472D-A797-84DA8FC9F00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{FE8F09FE-00C7-4834-82C4-19379113C80D}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056-472D-A797-84DA8FC9F00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{DBAAEFC9-D547-44E9-8CA6-911E82A27099}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056-472D-A797-84DA8FC9F00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{CC8B912B-F533-46EC-A6F3-C19854126CDE}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056-472D-A797-84DA8FC9F00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{14C5E880-6604-4002-B989-F3CDCFDE741B}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056-472D-A797-84DA8FC9F00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{A4E50FBB-9B7B-43C3-B8E9-304E84616E6E}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056-472D-A797-84DA8FC9F00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{0FC38B77-91A9-4091-8505-FB7C59E274A2}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056-472D-A797-84DA8FC9F00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{4463A218-8FDE-4E96-BBC5-8481D54AF31E}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056-472D-A797-84DA8FC9F00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{145DDFAA-0670-49D9-9C8A-5BCDFE8F8646}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056-472D-A797-84DA8FC9F00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{62F6B799-2289-4801-BD6C-2A82B934269F}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056-472D-A797-84DA8FC9F00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{4B1AD245-38B7-46AD-9244-DA0D18B88B02}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056-472D-A797-84DA8FC9F00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{34B00A18-B1D4-45F3-B559-DE467F76FD12}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056-472D-A797-84DA8FC9F00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{40D2E794-04A5-4D63-8DCA-A316B74F29BE}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056-472D-A797-84DA8FC9F00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{B2F7C640-E619-42C5-B2A8-72495EADFDE8}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056-472D-A797-84DA8FC9F00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{896C1931-D235-4EFA-BE6B-6948BE051F1B}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056-472D-A797-84DA8FC9F00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{F763430A-93CD-4EAF-93A3-2A97D7DD318A}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056-472D-A797-84DA8FC9F0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056-472D-A797-84DA8FC9F00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056-472D-A797-84DA8FC9F00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{6C586B71-76B2-49BC-946C-E9AC83027024}</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84A4-48A0-A891-B9686676F40F}"/>
                </c:ext>
              </c:extLst>
            </c:dLbl>
            <c:dLbl>
              <c:idx val="1"/>
              <c:tx>
                <c:strRef>
                  <c:f>Daten_Diagramme!$E$15</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{505EA4E1-C9E2-4612-BFC8-6586549C6C4A}</c15:txfldGUID>
                      <c15:f>Daten_Diagramme!$E$15</c15:f>
                      <c15:dlblFieldTableCache>
                        <c:ptCount val="1"/>
                        <c:pt idx="0">
                          <c:v>15.1</c:v>
                        </c:pt>
                      </c15:dlblFieldTableCache>
                    </c15:dlblFTEntry>
                  </c15:dlblFieldTable>
                  <c15:showDataLabelsRange val="0"/>
                </c:ext>
                <c:ext xmlns:c16="http://schemas.microsoft.com/office/drawing/2014/chart" uri="{C3380CC4-5D6E-409C-BE32-E72D297353CC}">
                  <c16:uniqueId val="{00000001-84A4-48A0-A891-B9686676F40F}"/>
                </c:ext>
              </c:extLst>
            </c:dLbl>
            <c:dLbl>
              <c:idx val="2"/>
              <c:tx>
                <c:strRef>
                  <c:f>Daten_Diagramme!$E$16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{D8BE7961-B32F-4603-9067-52C75A82093B}</c15:txfldGUID>
                      <c15:f>Daten_Diagramme!$E$16</c15:f>
                      <c15:dlblFieldTableCache>
                        <c:ptCount val="1"/>
                        <c:pt idx="0">
                          <c:v>4.7</c:v>
                        </c:pt>
                      </c15:dlblFieldTableCache>
                    </c15:dlblFTEntry>
                  </c15:dlblFieldTable>
                  <c15:showDataLabelsRange val="0"/>
                </c:ext>
                <c:ext xmlns:c16="http://schemas.microsoft.com/office/drawing/2014/chart" uri="{C3380CC4-5D6E-409C-BE32-E72D297353CC}">
                  <c16:uniqueId val="{00000002-84A4-48A0-A891-B9686676F40F}"/>
                </c:ext>
              </c:extLst>
            </c:dLbl>
            <c:dLbl>
              <c:idx val="3"/>
              <c:tx>
                <c:strRef>
                  <c:f>Daten_Diagramme!$E$17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{3EBB00A3-09B8-4BCE-A0A0-EB679A51977C}</c15:txfldGUID>
                      <c15:f>Daten_Diagramme!$E$17</c15:f>
                      <c15:dlblFieldTableCache>
                        <c:ptCount val="1"/>
                        <c:pt idx="0">
                          <c:v>-9.4</c:v>
                        </c:pt>
                      </c15:dlblFieldTableCache>
                    </c15:dlblFTEntry>
                  </c15:dlblFieldTable>
                  <c15:showDataLabelsRange val="0"/>
                </c:ext>
                <c:ext xmlns:c16="http://schemas.microsoft.com/office/drawing/2014/chart" uri="{C3380CC4-5D6E-409C-BE32-E72D297353CC}">
                  <c16:uniqueId val="{00000003-84A4-48A0-A891-B9686676F40F}"/>
                </c:ext>
              </c:extLst>
            </c:dLbl>
            <c:dLbl>
              <c:idx val="4"/>
              <c:tx>
                <c:strRef>
                  <c:f>Daten_Diagramme!$E$18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{7A6D2916-984F-47AD-914E-A8560357B949}</c15:txfldGUID>
                      <c15:f>Daten_Diagramme!$E$18</c15:f>
                      <c15:dlblFieldTableCache>
                        <c:ptCount val="1"/>
                        <c:pt idx="0">
                          <c:v>-5.1</c:v>
                        </c:pt>
                      </c15:dlblFieldTableCache>
                    </c15:dlblFTEntry>
                  </c15:dlblFieldTable>
                  <c15:showDataLabelsRange val="0"/>
                </c:ext>
                <c:ext xmlns:c16="http://schemas.microsoft.com/office/drawing/2014/chart" uri="{C3380CC4-5D6E-409C-BE32-E72D297353CC}">
                  <c16:uniqueId val="{00000004-84A4-48A0-A891-B9686676F40F}"/>
                </c:ext>
              </c:extLst>
            </c:dLbl>
            <c:dLbl>
              <c:idx val="5"/>
              <c:tx>
                <c:strRef>
                  <c:f>Daten_Diagramme!$E$19</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{C87C9B63-D35A-4904-A2AD-5C4DA61A6AF6}</c15:txfldGUID>
                      <c15:f>Daten_Diagramme!$E$19</c15:f>
                      <c15:dlblFieldTableCache>
                        <c:ptCount val="1"/>
                        <c:pt idx="0">
                          <c:v>-11.4</c:v>
                        </c:pt>
                      </c15:dlblFieldTableCache>
                    </c15:dlblFTEntry>
                  </c15:dlblFieldTable>
                  <c15:showDataLabelsRange val="0"/>
                </c:ext>
                <c:ext xmlns:c16="http://schemas.microsoft.com/office/drawing/2014/chart" uri="{C3380CC4-5D6E-409C-BE32-E72D297353CC}">
                  <c16:uniqueId val="{00000005-84A4-48A0-A891-B9686676F40F}"/>
                </c:ext>
              </c:extLst>
            </c:dLbl>
            <c:dLbl>
              <c:idx val="6"/>
              <c:tx>
                <c:strRef>
                  <c:f>Daten_Diagramme!$E$20</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{4C89CE67-12E8-47C6-8513-3B9BC6C8D581}</c15:txfldGUID>
                      <c15:f>Daten_Diagramme!$E$20</c15:f>
                      <c15:dlblFieldTableCache>
                        <c:ptCount val="1"/>
                        <c:pt idx="0">
                          <c:v>-12.6</c:v>
                        </c:pt>
                      </c15:dlblFieldTableCache>
                    </c15:dlblFTEntry>
                  </c15:dlblFieldTable>
                  <c15:showDataLabelsRange val="0"/>
                </c:ext>
                <c:ext xmlns:c16="http://schemas.microsoft.com/office/drawing/2014/chart" uri="{C3380CC4-5D6E-409C-BE32-E72D297353CC}">
                  <c16:uniqueId val="{00000006-84A4-48A0-A891-B9686676F40F}"/>
                </c:ext>
              </c:extLst>
            </c:dLbl>
            <c:dLbl>
              <c:idx val="7"/>
              <c:tx>
                <c:strRef>
                  <c:f>Daten_Diagramme!$E$21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{D5A2E107-539D-4B89-A378-2CF857A4AC49}</c15:txfldGUID>
                      <c15:f>Daten_Diagramme!$E$21</c15:f>
                      <c15:dlblFieldTableCache>
                        <c:ptCount val="1"/>
                        <c:pt idx="0">
                          <c:v>5.6</c:v>
                        </c:pt>
                      </c15:dlblFieldTableCache>
                    </c15:dlblFTEntry>
                  </c15:dlblFieldTable>
                  <c15:showDataLabelsRange val="0"/>
                </c:ext>
                <c:ext xmlns:c16="http://schemas.microsoft.com/office/drawing/2014/chart" uri="{C3380CC4-5D6E-409C-BE32-E72D297353CC}">
                  <c16:uniqueId val="{00000007-84A4-48A0-A891-B9686676F40F}"/>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{78F39B96-3DB4-4DA6-8F37-DC5B791CA89F}</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84A4-48A0-A891-B9686676F40F}"/>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{6C9F2F84-CA1D-467B-BFBF-C7674DC94035}</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84A4-48A0-A891-B9686676F40F}"/>
                </c:ext>
              </c:extLst>
            </c:dLbl>
            <c:dLbl>
              <c:idx val="10"/>
              <c:tx>
                <c:strRef>
                  <c:f>Daten_Diagramme!$E$24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{08C61DFB-DFA6-42E7-8542-384164325254}</c15:txfldGUID>
                      <c15:f>Daten_Diagramme!$E$24</c15:f>
                      <c15:dlblFieldTableCache>
                        <c:ptCount val="1"/>
                        <c:pt idx="0">
                          <c:v>-7.0</c:v>
                        </c:pt>
                      </c15:dlblFieldTableCache>
                    </c15:dlblFTEntry>
                  </c15:dlblFieldTable>
                  <c15:showDataLabelsRange val="0"/>
                </c:ext>
                <c:ext xmlns:c16="http://schemas.microsoft.com/office/drawing/2014/chart" uri="{C3380CC4-5D6E-409C-BE32-E72D297353CC}">
                  <c16:uniqueId val="{0000000A-84A4-48A0-A891-B9686676F40F}"/>
                </c:ext>
              </c:extLst>
            </c:dLbl>
            <c:dLbl>
              <c:idx val="11"/>
              <c:tx>
                <c:strRef>
                  <c:f>Daten_Diagramme!$E$25</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{035D574A-B8FF-4314-A8F8-4C15A0FBEB40}</c15:txfldGUID>
                      <c15:f>Daten_Diagramme!$E$25</c15:f>
                      <c15:dlblFieldTableCache>
                        <c:ptCount val="1"/>
                        <c:pt idx="0">
                          <c:v>-13.0</c:v>
                        </c:pt>
                      </c15:dlblFieldTableCache>
                    </c15:dlblFTEntry>
                  </c15:dlblFieldTable>
                  <c15:showDataLabelsRange val="0"/>
                </c:ext>
                <c:ext xmlns:c16="http://schemas.microsoft.com/office/drawing/2014/chart" uri="{C3380CC4-5D6E-409C-BE32-E72D297353CC}">
                  <c16:uniqueId val="{0000000B-84A4-48A0-A891-B9686676F40F}"/>
                </c:ext>
              </c:extLst>
            </c:dLbl>
            <c:dLbl>
              <c:idx val="12"/>
              <c:tx>
                <c:strRef>
                  <c:f>Daten_Diagramme!$E$26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{8BEBA896-986B-42B2-97C4-7C590CC0B8A3}</c15:txfldGUID>
                      <c15:f>Daten_Diagramme!$E$26</c15:f>
                      <c15:dlblFieldTableCache>
                        <c:ptCount val="1"/>
                        <c:pt idx="0">
                          <c:v>4.5</c:v>
                        </c:pt>
                      </c15:dlblFieldTableCache>
                    </c15:dlblFTEntry>
                  </c15:dlblFieldTable>
                  <c15:showDataLabelsRange val="0"/>
                </c:ext>
                <c:ext xmlns:c16="http://schemas.microsoft.com/office/drawing/2014/chart" uri="{C3380CC4-5D6E-409C-BE32-E72D297353CC}">
                  <c16:uniqueId val="{0000000C-84A4-48A0-A891-B9686676F40F}"/>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{543C308F-2421-4135-80EC-3B317E437023}</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84A4-48A0-A891-B9686676F40F}"/>
                </c:ext>
              </c:extLst>
            </c:dLbl>
            <c:dLbl>
              <c:idx val="14"/>
              <c:tx>
                <c:strRef>
                  <c:f>Daten_Diagramme!$E$28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{4FCDC148-04F9-4B14-A0A2-3C5F7159B62A}</c15:txfldGUID>
                      <c15:f>Daten_Diagramme!$E$28</c15:f>
                      <c15:dlblFieldTableCache>
                        <c:ptCount val="1"/>
                        <c:pt idx="0">
                          <c:v>3.8</c:v>
                        </c:pt>
                      </c15:dlblFieldTableCache>
                    </c15:dlblFTEntry>
                  </c15:dlblFieldTable>
                  <c15:showDataLabelsRange val="0"/>
                </c:ext>
                <c:ext xmlns:c16="http://schemas.microsoft.com/office/drawing/2014/chart" uri="{C3380CC4-5D6E-409C-BE32-E72D297353CC}">
                  <c16:uniqueId val="{0000000E-84A4-48A0-A891-B9686676F40F}"/>
                </c:ext>
              </c:extLst>
            </c:dLbl>
            <c:dLbl>
              <c:idx val="15"/>
              <c:tx>
                <c:strRef>
                  <c:f>Daten_Diagramme!$E$29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{75707D67-143A-4D7A-827C-A18C8F88659B}</c15:txfldGUID>
                      <c15:f>Daten_Diagramme!$E$29</c15:f>
                      <c15:dlblFieldTableCache>
                        <c:ptCount val="1"/>
                        <c:pt idx="0">
                          <c:v>-2.2</c:v>
                        </c:pt>
                      </c15:dlblFieldTableCache>
                    </c15:dlblFTEntry>
                  </c15:dlblFieldTable>
                  <c15:showDataLabelsRange val="0"/>
                </c:ext>
                <c:ext xmlns:c16="http://schemas.microsoft.com/office/drawing/2014/chart" uri="{C3380CC4-5D6E-409C-BE32-E72D297353CC}">
                  <c16:uniqueId val="{0000000F-84A4-48A0-A891-B9686676F40F}"/>
                </c:ext>
              </c:extLst>
            </c:dLbl>
            <c:dLbl>
              <c:idx val="16"/>
              <c:tx>
                <c:strRef>
                  <c:f>Daten_Diagramme!$E$30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{D43FA56C-E825-4E75-9A6A-AB81C29FFAF1}</c15:txfldGUID>
                      <c15:f>Daten_Diagramme!$E$30</c15:f>
                      <c15:dlblFieldTableCache>
                        <c:ptCount val="1"/>
                        <c:pt idx="0">
                          <c:v>1.8</c:v>
                        </c:pt>
                      </c15:dlblFieldTableCache>
                    </c15:dlblFTEntry>
                  </c15:dlblFieldTable>
                  <c15:showDataLabelsRange val="0"/>
                </c:ext>
                <c:ext xmlns:c16="http://schemas.microsoft.com/office/drawing/2014/chart" uri="{C3380CC4-5D6E-409C-BE32-E72D297353CC}">
                  <c16:uniqueId val="{00000010-84A4-48A0-A891-B9686676F40F}"/>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{E630D075-C9CC-4DFC-8772-B442CF4B17CA}</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84A4-48A0-A891-B9686676F40F}"/>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{14A1ED75-E4FE-4B85-8198-2233DFBD5970}</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84A4-48A0-A891-B9686676F40F}"/>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{6D6356EC-74DA-4504-A6E4-DD090D38C1ED}</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84A4-48A0-A891-B9686676F40F}"/>
                </c:ext>
              </c:extLst>
            </c:dLbl>
            <c:dLbl>
              <c:idx val="20"/>
              <c:tx>
                <c:strRef>
                  <c:f>Daten_Diagramme!$E$34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{C4825FA4-11A3-49F9-8B40-687790ECC9DE}</c15:txfldGUID>
                      <c15:f>Daten_Diagramme!$E$34</c15:f>
                      <c15:dlblFieldTableCache>
                        <c:ptCount val="1"/>
                        <c:pt idx="0">
                          <c:v>-0.7</c:v>
                        </c:pt>
                      </c15:dlblFieldTableCache>
                    </c15:dlblFTEntry>
                  </c15:dlblFieldTable>
                  <c15:showDataLabelsRange val="0"/>
                </c:ext>
                <c:ext xmlns:c16="http://schemas.microsoft.com/office/drawing/2014/chart" uri="{C3380CC4-5D6E-409C-BE32-E72D297353CC}">
                  <c16:uniqueId val="{00000014-84A4-48A0-A891-B9686676F40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{D7660B62-FE94-4985-BAA5-662D51E9E4F5}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4A4-48A0-A891-B9686676F40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{373AC209-AAFF-4350-8809-AB39B4738B07}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4A4-48A0-A891-B9686676F40F}"/>
                </c:ext>
              </c:extLst>
            </c:dLbl>
            <c:dLbl>
              <c:idx val="23"/>
              <c:tx>
                <c:strRef>
                  <c:f>Daten_Diagramme!$E$37</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{24BBACF9-635C-42C1-B2DC-02B4201136B6}</c15:txfldGUID>
                      <c15:f>Daten_Diagramme!$E$37</c15:f>
                      <c15:dlblFieldTableCache>
                        <c:ptCount val="1"/>
                        <c:pt idx="0">
                          <c:v>15.1</c:v>
                        </c:pt>
                      </c15:dlblFieldTableCache>
                    </c15:dlblFTEntry>
                  </c15:dlblFieldTable>
                  <c15:showDataLabelsRange val="0"/>
                </c:ext>
                <c:ext xmlns:c16="http://schemas.microsoft.com/office/drawing/2014/chart" uri="{C3380CC4-5D6E-409C-BE32-E72D297353CC}">
                  <c16:uniqueId val="{00000017-84A4-48A0-A891-B9686676F40F}"/>
                </c:ext>
              </c:extLst>
            </c:dLbl>
            <c:dLbl>
              <c:idx val="24"/>
              <c:tx>
                <c:strRef>
                  <c:f>Daten_Diagramme!$E$38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{72E8783F-CA89-4505-A87B-B9925FBA68F4}</c15:txfldGUID>
                      <c15:f>Daten_Diagramme!$E$38</c15:f>
                      <c15:dlblFieldTableCache>
                        <c:ptCount val="1"/>
                        <c:pt idx="0">
                          <c:v>-5.0</c:v>
                        </c:pt>
                      </c15:dlblFieldTableCache>
                    </c15:dlblFTEntry>
                  </c15:dlblFieldTable>
                  <c15:showDataLabelsRange val="0"/>
                </c:ext>
                <c:ext xmlns:c16="http://schemas.microsoft.com/office/drawing/2014/chart" uri="{C3380CC4-5D6E-409C-BE32-E72D297353CC}">
                  <c16:uniqueId val="{00000018-84A4-48A0-A891-B9686676F40F}"/>
                </c:ext>
              </c:extLst>
            </c:dLbl>
            <c:dLbl>
              <c:idx val="25"/>
              <c:tx>
                <c:strRef>
                  <c:f>Daten_Diagramme!$E$39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{A8C5150A-A9B6-4B94-A8BE-54132693776F}</c15:txfldGUID>
                      <c15:f>Daten_Diagramme!$E$39</c15:f>
                      <c15:dlblFieldTableCache>
                        <c:ptCount val="1"/>
                        <c:pt idx="0">
                          <c:v>-0.8</c:v>
                        </c:pt>
                      </c15:dlblFieldTableCache>
                    </c15:dlblFTEntry>
                  </c15:dlblFieldTable>
                  <c15:showDataLabelsRange val="0"/>
                </c:ext>
                <c:ext xmlns:c16="http://schemas.microsoft.com/office/drawing/2014/chart" uri="{C3380CC4-5D6E-409C-BE32-E72D297353CC}">
                  <c16:uniqueId val="{00000019-84A4-48A0-A891-B9686676F40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{D782A6F5-4798-4314-8E49-63F0E120BFFD}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4A4-48A0-A891-B9686676F40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{24FFC5FE-CBE3-45BB-AE07-CCF2FC676EE0}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4A4-48A0-A891-B9686676F40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{008E1BAB-929C-4C70-A937-3B5FB7F258BC}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4A4-48A0-A891-B9686676F40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{C5FA8F83-BFC5-45C7-AEFA-D73195EDA79A}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4A4-48A0-A891-B9686676F40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{2ACED0BC-8606-4064-BC0C-9EE8C83F0500}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4A4-48A0-A891-B9686676F40F}"/>
                </c:ext>
              </c:extLst>
            </c:dLbl>
            <c:dLbl>
              <c:idx val="31"/>
              <c:tx>
                <c:strRef>
                  <c:f>Daten_Diagramme!$E$45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{5898D7D5-1069-4A6C-A23B-69DF52C23BBD}</c15:txfldGUID>
                      <c15:f>Daten_Diagramme!$E$45</c15:f>
                      <c15:dlblFieldTableCache>
                        <c:ptCount val="1"/>
                        <c:pt idx="0">
                          <c:v>-0.8</c:v>
                        </c:pt>
                      </c15:dlblFieldTableCache>
                    </c15:dlblFTEntry>
                  </c15:dlblFieldTable>
                  <c15:showDataLabelsRange val="0"/>
                </c:ext>
                <c:ext xmlns:c16="http://schemas.microsoft.com/office/drawing/2014/chart" uri="{C3380CC4-5D6E-409C-BE32-E72D297353CC}">
                  <c16:uniqueId val="{0000001F-84A4-48A0-A891-B9686676F4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-1.4523002000173928</c:v>
                </c:pt>
                <c:pt idx="1">
                  <c:v>15.146579804560261</c:v>
                </c:pt>
                <c:pt idx="2">
                  <c:v>4.7430830039525693</c:v>
                </c:pt>
                <c:pt idx="3">
                  <c:v>-9.3828041384231184</c:v>
                </c:pt>
                <c:pt idx="4">
                  <c:v>-5.0698396275219864</c:v>
                </c:pt>
                <c:pt idx="5">
                  <c:v>-11.402902557014512</c:v>
                </c:pt>
                <c:pt idx="6">
                  <c:v>-12.580231065468549</c:v>
                </c:pt>
                <c:pt idx="7">
                  <c:v>5.6147144240077447</c:v>
                </c:pt>
                <c:pt idx="8">
                  <c:v>1.1992893100384958</c:v>
                </c:pt>
                <c:pt idx="9">
                  <c:v>-2.5806451612903225</c:v>
                </c:pt>
                <c:pt idx="10">
                  <c:v>-6.9982055883106895</c:v>
                </c:pt>
                <c:pt idx="11">
                  <c:v>-12.953367875647668</c:v>
                </c:pt>
                <c:pt idx="12">
                  <c:v>4.5197740112994351</c:v>
                </c:pt>
                <c:pt idx="13">
                  <c:v>1.6750418760469012</c:v>
                </c:pt>
                <c:pt idx="14">
                  <c:v>3.7837837837837838</c:v>
                </c:pt>
                <c:pt idx="15">
                  <c:v>-2.2222222222222223</c:v>
                </c:pt>
                <c:pt idx="16">
                  <c:v>1.7699115044247788</c:v>
                </c:pt>
                <c:pt idx="17">
                  <c:v>-2.8828828828828827</c:v>
                </c:pt>
                <c:pt idx="18">
                  <c:v>-2.033271719038817</c:v>
                </c:pt>
                <c:pt idx="19">
                  <c:v>1.2842465753424657</c:v>
                </c:pt>
                <c:pt idx="20">
                  <c:v>-0.70487281642660127</c:v>
                </c:pt>
                <c:pt idx="21">
                  <c:v>0</c:v>
                </c:pt>
                <c:pt idx="23">
                  <c:v>15.146579804560261</c:v>
                </c:pt>
                <c:pt idx="24">
                  <c:v>-5.0220820189274447</c:v>
                </c:pt>
                <c:pt idx="25">
                  <c:v>-0.75509496474939319</c:v>
                </c:pt>
              </c:numCache>
            </c:numRef>
          </c:val>
          <c:extLst>
            <c:ext xmlns:c16="http://schemas.microsoft.com/office/drawing/2014/chart" uri="{C3380CC4-5D6E-409C-BE32-E72D297353CC}">
              <c16:uniqueId val="{00000020-84A4-48A0-A891-B9686676F40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{03F8BB86-2613-43E9-96F5-E79EA23F99B7}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4A4-48A0-A891-B9686676F40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{2AA812F6-9A9E-48AE-B27A-E18DA1250E90}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4A4-48A0-A891-B9686676F40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{016D5FE1-DFAF-4282-9D81-FAE1BA2A7133}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4A4-48A0-A891-B9686676F40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{9CABC64D-340E-4B78-88BC-C767233CF600}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4A4-48A0-A891-B9686676F40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{D5CDE958-CED8-4463-AF89-9A8A02CB4922}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4A4-48A0-A891-B9686676F40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{65D2CC3A-0591-4EFF-ADF6-C29C12C3D5C0}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4A4-48A0-A891-B9686676F40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{9C53F07C-EB4E-4B72-A19D-E6E72761349B}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4A4-48A0-A891-B9686676F40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{627099C0-5793-4F45-A720-E3BA52F99737}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4A4-48A0-A891-B9686676F40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{5BFA04D4-7DFC-46D0-96E3-D8557E5659AB}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4A4-48A0-A891-B9686676F40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{E72BEDB3-F7F3-4E13-8DFD-F78135C39EF5}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4A4-48A0-A891-B9686676F40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{76C77F39-731F-4EB5-8A2E-9A64F437A64C}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4A4-48A0-A891-B9686676F40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{132460D3-9A5F-4EBA-AC38-0A2C8F61F4DD}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4A4-48A0-A891-B9686676F40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{96A3F62A-95BB-4E3E-A4D1-E9A3D3130E3B}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4A4-48A0-A891-B9686676F40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{484C947B-0B15-455B-B678-8BD1CB442C99}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4A4-48A0-A891-B9686676F40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{62DB7DEA-3110-427A-A921-1AB66D7B688C}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4A4-48A0-A891-B9686676F40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{D46A88F8-6042-452D-AE58-8D5C0FB3D94E}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4A4-48A0-A891-B9686676F40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{CA24B1F6-0FEB-48C2-A003-6941BD0E828B}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4A4-48A0-A891-B9686676F40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{B39FF321-8C10-4B20-A013-0AF023C870D9}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4A4-48A0-A891-B9686676F40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{2A2F4248-807C-4BF5-934D-0BB8B6FFAF7A}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4A4-48A0-A891-B9686676F40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{02F720CF-8C42-4856-BE88-5909356BC862}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4A4-48A0-A891-B9686676F40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{93CC917E-320C-4CAD-A882-C9F209265462}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4A4-48A0-A891-B9686676F40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{357B5DB5-FD9F-449F-8DF3-E8AA9E797145}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4A4-48A0-A891-B9686676F40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{A754CF57-3C97-4DCF-9AA7-0367F4B800C8}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4A4-48A0-A891-B9686676F40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{BC9556A6-88FD-4DAB-9511-1DEDD640EF01}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4A4-48A0-A891-B9686676F40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{2F4B319D-AC75-4CE1-A5B5-FD608CE775DD}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4A4-48A0-A891-B9686676F40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{BD5DFFC7-9616-4A28-929F-D7FC2E33872E}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4A4-48A0-A891-B9686676F40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{CF285AA4-548F-43E7-A88E-D36A27B96574}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4A4-48A0-A891-B9686676F40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{07F3E537-F135-4922-98A2-4F974046B324}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4A4-48A0-A891-B9686676F40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{C26CD8CC-8FEF-404A-B80C-157E48981E3A}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4A4-48A0-A891-B9686676F40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{4BA2C9C4-E62D-4012-B6F8-C09FBE9EE46C}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4A4-48A0-A891-B9686676F40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{D02A5066-E8C2-41B4-A5F9-3A62F530D0BA}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4A4-48A0-A891-B9686676F40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{9C8690AF-86B0-4F43-9583-3954F05229CF}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4A4-48A0-A891-B9686676F4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4A4-48A0-A891-B9686676F40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4A4-48A0-A891-B9686676F40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{CD9969C1-8024-43A5-92A9-1F18A5D17D7E}</c15:txfldGUID>
                      <c15:f>Diagramm!$I$46</c15:f>
                      <c15:dlblFieldTableCache>
                        <c:ptCount val="1"/>
                      </c15:dlblFieldTableCache>
                    </c15:dlblFTEntry>
                  </c15:dlblFieldTable>
                  <c15:showDataLabelsRange val="0"/>
                </c:ext>
                <c:ext xmlns:c16="http://schemas.microsoft.com/office/drawing/2014/chart" uri="{C3380CC4-5D6E-409C-BE32-E72D297353CC}">
                  <c16:uniqueId val="{00000000-9BD7-43A4-9F6C-CF365818410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{6B6F4080-16C7-4BDA-989A-10568C9F8E50}</c15:txfldGUID>
                      <c15:f>Diagramm!$I$47</c15:f>
                      <c15:dlblFieldTableCache>
                        <c:ptCount val="1"/>
                      </c15:dlblFieldTableCache>
                    </c15:dlblFTEntry>
                  </c15:dlblFieldTable>
                  <c15:showDataLabelsRange val="0"/>
                </c:ext>
                <c:ext xmlns:c16="http://schemas.microsoft.com/office/drawing/2014/chart" uri="{C3380CC4-5D6E-409C-BE32-E72D297353CC}">
                  <c16:uniqueId val="{00000001-9BD7-43A4-9F6C-CF365818410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{32DE4C98-4CA7-423F-9B5F-0ED764F0AD72}</c15:txfldGUID>
                      <c15:f>Diagramm!$I$48</c15:f>
                      <c15:dlblFieldTableCache>
                        <c:ptCount val="1"/>
                      </c15:dlblFieldTableCache>
                    </c15:dlblFTEntry>
                  </c15:dlblFieldTable>
                  <c15:showDataLabelsRange val="0"/>
                </c:ext>
                <c:ext xmlns:c16="http://schemas.microsoft.com/office/drawing/2014/chart" uri="{C3380CC4-5D6E-409C-BE32-E72D297353CC}">
                  <c16:uniqueId val="{00000002-9BD7-43A4-9F6C-CF365818410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{C2FD48EF-EF44-40D8-B074-7281C47E5AEE}</c15:txfldGUID>
                      <c15:f>Diagramm!$I$49</c15:f>
                      <c15:dlblFieldTableCache>
                        <c:ptCount val="1"/>
                      </c15:dlblFieldTableCache>
                    </c15:dlblFTEntry>
                  </c15:dlblFieldTable>
                  <c15:showDataLabelsRange val="0"/>
                </c:ext>
                <c:ext xmlns:c16="http://schemas.microsoft.com/office/drawing/2014/chart" uri="{C3380CC4-5D6E-409C-BE32-E72D297353CC}">
                  <c16:uniqueId val="{00000003-9BD7-43A4-9F6C-CF365818410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{FAC3E8D5-C3EC-42CE-B174-EEA2418E5516}</c15:txfldGUID>
                      <c15:f>Diagramm!$I$50</c15:f>
                      <c15:dlblFieldTableCache>
                        <c:ptCount val="1"/>
                      </c15:dlblFieldTableCache>
                    </c15:dlblFTEntry>
                  </c15:dlblFieldTable>
                  <c15:showDataLabelsRange val="0"/>
                </c:ext>
                <c:ext xmlns:c16="http://schemas.microsoft.com/office/drawing/2014/chart" uri="{C3380CC4-5D6E-409C-BE32-E72D297353CC}">
                  <c16:uniqueId val="{00000004-9BD7-43A4-9F6C-CF365818410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{38E5F452-53FE-4EEA-AC9D-E5EA8064AB7F}</c15:txfldGUID>
                      <c15:f>Diagramm!$I$51</c15:f>
                      <c15:dlblFieldTableCache>
                        <c:ptCount val="1"/>
                      </c15:dlblFieldTableCache>
                    </c15:dlblFTEntry>
                  </c15:dlblFieldTable>
                  <c15:showDataLabelsRange val="0"/>
                </c:ext>
                <c:ext xmlns:c16="http://schemas.microsoft.com/office/drawing/2014/chart" uri="{C3380CC4-5D6E-409C-BE32-E72D297353CC}">
                  <c16:uniqueId val="{00000005-9BD7-43A4-9F6C-CF365818410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{4967A63D-84A1-464E-B614-E55505D38944}</c15:txfldGUID>
                      <c15:f>Diagramm!$I$52</c15:f>
                      <c15:dlblFieldTableCache>
                        <c:ptCount val="1"/>
                      </c15:dlblFieldTableCache>
                    </c15:dlblFTEntry>
                  </c15:dlblFieldTable>
                  <c15:showDataLabelsRange val="0"/>
                </c:ext>
                <c:ext xmlns:c16="http://schemas.microsoft.com/office/drawing/2014/chart" uri="{C3380CC4-5D6E-409C-BE32-E72D297353CC}">
                  <c16:uniqueId val="{00000006-9BD7-43A4-9F6C-CF365818410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{CB7716B7-9400-4F4A-AE5C-F5E545B76372}</c15:txfldGUID>
                      <c15:f>Diagramm!$I$53</c15:f>
                      <c15:dlblFieldTableCache>
                        <c:ptCount val="1"/>
                      </c15:dlblFieldTableCache>
                    </c15:dlblFTEntry>
                  </c15:dlblFieldTable>
                  <c15:showDataLabelsRange val="0"/>
                </c:ext>
                <c:ext xmlns:c16="http://schemas.microsoft.com/office/drawing/2014/chart" uri="{C3380CC4-5D6E-409C-BE32-E72D297353CC}">
                  <c16:uniqueId val="{00000007-9BD7-43A4-9F6C-CF365818410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{C634621B-17ED-4A9D-9473-FFEAC5EC6632}</c15:txfldGUID>
                      <c15:f>Diagramm!$I$54</c15:f>
                      <c15:dlblFieldTableCache>
                        <c:ptCount val="1"/>
                      </c15:dlblFieldTableCache>
                    </c15:dlblFTEntry>
                  </c15:dlblFieldTable>
                  <c15:showDataLabelsRange val="0"/>
                </c:ext>
                <c:ext xmlns:c16="http://schemas.microsoft.com/office/drawing/2014/chart" uri="{C3380CC4-5D6E-409C-BE32-E72D297353CC}">
                  <c16:uniqueId val="{00000008-9BD7-43A4-9F6C-CF365818410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{05E41E01-0B5F-4D04-B6A5-4211C3B28BD3}</c15:txfldGUID>
                      <c15:f>Diagramm!$I$55</c15:f>
                      <c15:dlblFieldTableCache>
                        <c:ptCount val="1"/>
                      </c15:dlblFieldTableCache>
                    </c15:dlblFTEntry>
                  </c15:dlblFieldTable>
                  <c15:showDataLabelsRange val="0"/>
                </c:ext>
                <c:ext xmlns:c16="http://schemas.microsoft.com/office/drawing/2014/chart" uri="{C3380CC4-5D6E-409C-BE32-E72D297353CC}">
                  <c16:uniqueId val="{00000009-9BD7-43A4-9F6C-CF365818410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{7015CDD4-69AA-4650-8F42-44F84F49DDFB}</c15:txfldGUID>
                      <c15:f>Diagramm!$I$56</c15:f>
                      <c15:dlblFieldTableCache>
                        <c:ptCount val="1"/>
                      </c15:dlblFieldTableCache>
                    </c15:dlblFTEntry>
                  </c15:dlblFieldTable>
                  <c15:showDataLabelsRange val="0"/>
                </c:ext>
                <c:ext xmlns:c16="http://schemas.microsoft.com/office/drawing/2014/chart" uri="{C3380CC4-5D6E-409C-BE32-E72D297353CC}">
                  <c16:uniqueId val="{0000000A-9BD7-43A4-9F6C-CF365818410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{654BAE44-7BD8-43F0-BF91-A5EAF0A24184}</c15:txfldGUID>
                      <c15:f>Diagramm!$I$57</c15:f>
                      <c15:dlblFieldTableCache>
                        <c:ptCount val="1"/>
                      </c15:dlblFieldTableCache>
                    </c15:dlblFTEntry>
                  </c15:dlblFieldTable>
                  <c15:showDataLabelsRange val="0"/>
                </c:ext>
                <c:ext xmlns:c16="http://schemas.microsoft.com/office/drawing/2014/chart" uri="{C3380CC4-5D6E-409C-BE32-E72D297353CC}">
                  <c16:uniqueId val="{0000000B-9BD7-43A4-9F6C-CF365818410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{42C828F6-7B02-4545-AEDE-43662161AD47}</c15:txfldGUID>
                      <c15:f>Diagramm!$I$58</c15:f>
                      <c15:dlblFieldTableCache>
                        <c:ptCount val="1"/>
                      </c15:dlblFieldTableCache>
                    </c15:dlblFTEntry>
                  </c15:dlblFieldTable>
                  <c15:showDataLabelsRange val="0"/>
                </c:ext>
                <c:ext xmlns:c16="http://schemas.microsoft.com/office/drawing/2014/chart" uri="{C3380CC4-5D6E-409C-BE32-E72D297353CC}">
                  <c16:uniqueId val="{0000000C-9BD7-43A4-9F6C-CF365818410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{D1DF69F2-BBE3-45FF-A765-C5C8F465651D}</c15:txfldGUID>
                      <c15:f>Diagramm!$I$59</c15:f>
                      <c15:dlblFieldTableCache>
                        <c:ptCount val="1"/>
                      </c15:dlblFieldTableCache>
                    </c15:dlblFTEntry>
                  </c15:dlblFieldTable>
                  <c15:showDataLabelsRange val="0"/>
                </c:ext>
                <c:ext xmlns:c16="http://schemas.microsoft.com/office/drawing/2014/chart" uri="{C3380CC4-5D6E-409C-BE32-E72D297353CC}">
                  <c16:uniqueId val="{0000000D-9BD7-43A4-9F6C-CF365818410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{291C9C2F-DA89-4EEE-98F2-D2D7A3DAC055}</c15:txfldGUID>
                      <c15:f>Diagramm!$I$60</c15:f>
                      <c15:dlblFieldTableCache>
                        <c:ptCount val="1"/>
                      </c15:dlblFieldTableCache>
                    </c15:dlblFTEntry>
                  </c15:dlblFieldTable>
                  <c15:showDataLabelsRange val="0"/>
                </c:ext>
                <c:ext xmlns:c16="http://schemas.microsoft.com/office/drawing/2014/chart" uri="{C3380CC4-5D6E-409C-BE32-E72D297353CC}">
                  <c16:uniqueId val="{0000000E-9BD7-43A4-9F6C-CF365818410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{766F71F3-593E-4649-BD37-F3357E994D51}</c15:txfldGUID>
                      <c15:f>Diagramm!$I$61</c15:f>
                      <c15:dlblFieldTableCache>
                        <c:ptCount val="1"/>
                      </c15:dlblFieldTableCache>
                    </c15:dlblFTEntry>
                  </c15:dlblFieldTable>
                  <c15:showDataLabelsRange val="0"/>
                </c:ext>
                <c:ext xmlns:c16="http://schemas.microsoft.com/office/drawing/2014/chart" uri="{C3380CC4-5D6E-409C-BE32-E72D297353CC}">
                  <c16:uniqueId val="{0000000F-9BD7-43A4-9F6C-CF365818410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{499F236D-75CE-4A54-A9AA-E9EEE6E7B4EA}</c15:txfldGUID>
                      <c15:f>Diagramm!$I$62</c15:f>
                      <c15:dlblFieldTableCache>
                        <c:ptCount val="1"/>
                      </c15:dlblFieldTableCache>
                    </c15:dlblFTEntry>
                  </c15:dlblFieldTable>
                  <c15:showDataLabelsRange val="0"/>
                </c:ext>
                <c:ext xmlns:c16="http://schemas.microsoft.com/office/drawing/2014/chart" uri="{C3380CC4-5D6E-409C-BE32-E72D297353CC}">
                  <c16:uniqueId val="{00000010-9BD7-43A4-9F6C-CF365818410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{34FFB30A-23A4-4D45-8261-217E4ABBAAC3}</c15:txfldGUID>
                      <c15:f>Diagramm!$I$63</c15:f>
                      <c15:dlblFieldTableCache>
                        <c:ptCount val="1"/>
                      </c15:dlblFieldTableCache>
                    </c15:dlblFTEntry>
                  </c15:dlblFieldTable>
                  <c15:showDataLabelsRange val="0"/>
                </c:ext>
                <c:ext xmlns:c16="http://schemas.microsoft.com/office/drawing/2014/chart" uri="{C3380CC4-5D6E-409C-BE32-E72D297353CC}">
                  <c16:uniqueId val="{00000011-9BD7-43A4-9F6C-CF365818410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{33CA1C9C-826D-414E-88BD-B4A23DA316BB}</c15:txfldGUID>
                      <c15:f>Diagramm!$I$64</c15:f>
                      <c15:dlblFieldTableCache>
                        <c:ptCount val="1"/>
                      </c15:dlblFieldTableCache>
                    </c15:dlblFTEntry>
                  </c15:dlblFieldTable>
                  <c15:showDataLabelsRange val="0"/>
                </c:ext>
                <c:ext xmlns:c16="http://schemas.microsoft.com/office/drawing/2014/chart" uri="{C3380CC4-5D6E-409C-BE32-E72D297353CC}">
                  <c16:uniqueId val="{00000012-9BD7-43A4-9F6C-CF365818410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{997A686C-959F-41D2-B39E-877A88272E3C}</c15:txfldGUID>
                      <c15:f>Diagramm!$I$65</c15:f>
                      <c15:dlblFieldTableCache>
                        <c:ptCount val="1"/>
                      </c15:dlblFieldTableCache>
                    </c15:dlblFTEntry>
                  </c15:dlblFieldTable>
                  <c15:showDataLabelsRange val="0"/>
                </c:ext>
                <c:ext xmlns:c16="http://schemas.microsoft.com/office/drawing/2014/chart" uri="{C3380CC4-5D6E-409C-BE32-E72D297353CC}">
                  <c16:uniqueId val="{00000013-9BD7-43A4-9F6C-CF365818410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{81749E9C-4E98-47CC-AB24-8E039F9EB971}</c15:txfldGUID>
                      <c15:f>Diagramm!$I$66</c15:f>
                      <c15:dlblFieldTableCache>
                        <c:ptCount val="1"/>
                      </c15:dlblFieldTableCache>
                    </c15:dlblFTEntry>
                  </c15:dlblFieldTable>
                  <c15:showDataLabelsRange val="0"/>
                </c:ext>
                <c:ext xmlns:c16="http://schemas.microsoft.com/office/drawing/2014/chart" uri="{C3380CC4-5D6E-409C-BE32-E72D297353CC}">
                  <c16:uniqueId val="{00000014-9BD7-43A4-9F6C-CF365818410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{7AF005EF-4788-4F58-B4F5-DE428EC40DA0}</c15:txfldGUID>
                      <c15:f>Diagramm!$I$67</c15:f>
                      <c15:dlblFieldTableCache>
                        <c:ptCount val="1"/>
                      </c15:dlblFieldTableCache>
                    </c15:dlblFTEntry>
                  </c15:dlblFieldTable>
                  <c15:showDataLabelsRange val="0"/>
                </c:ext>
                <c:ext xmlns:c16="http://schemas.microsoft.com/office/drawing/2014/chart" uri="{C3380CC4-5D6E-409C-BE32-E72D297353CC}">
                  <c16:uniqueId val="{00000015-9BD7-43A4-9F6C-CF36581841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BD7-43A4-9F6C-CF365818410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{01AEB8FF-3C80-4940-B115-2689C4149C01}</c15:txfldGUID>
                      <c15:f>Diagramm!$K$46</c15:f>
                      <c15:dlblFieldTableCache>
                        <c:ptCount val="1"/>
                      </c15:dlblFieldTableCache>
                    </c15:dlblFTEntry>
                  </c15:dlblFieldTable>
                  <c15:showDataLabelsRange val="0"/>
                </c:ext>
                <c:ext xmlns:c16="http://schemas.microsoft.com/office/drawing/2014/chart" uri="{C3380CC4-5D6E-409C-BE32-E72D297353CC}">
                  <c16:uniqueId val="{00000017-9BD7-43A4-9F6C-CF365818410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{1395FB32-AF48-4CBA-B26A-4CC5FA08CDCA}</c15:txfldGUID>
                      <c15:f>Diagramm!$K$47</c15:f>
                      <c15:dlblFieldTableCache>
                        <c:ptCount val="1"/>
                      </c15:dlblFieldTableCache>
                    </c15:dlblFTEntry>
                  </c15:dlblFieldTable>
                  <c15:showDataLabelsRange val="0"/>
                </c:ext>
                <c:ext xmlns:c16="http://schemas.microsoft.com/office/drawing/2014/chart" uri="{C3380CC4-5D6E-409C-BE32-E72D297353CC}">
                  <c16:uniqueId val="{00000018-9BD7-43A4-9F6C-CF365818410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{95193DE0-9BA2-4FE4-938E-A7361507DD65}</c15:txfldGUID>
                      <c15:f>Diagramm!$K$48</c15:f>
                      <c15:dlblFieldTableCache>
                        <c:ptCount val="1"/>
                      </c15:dlblFieldTableCache>
                    </c15:dlblFTEntry>
                  </c15:dlblFieldTable>
                  <c15:showDataLabelsRange val="0"/>
                </c:ext>
                <c:ext xmlns:c16="http://schemas.microsoft.com/office/drawing/2014/chart" uri="{C3380CC4-5D6E-409C-BE32-E72D297353CC}">
                  <c16:uniqueId val="{00000019-9BD7-43A4-9F6C-CF365818410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{647C68D3-E75B-4330-AB5E-45B623380754}</c15:txfldGUID>
                      <c15:f>Diagramm!$K$49</c15:f>
                      <c15:dlblFieldTableCache>
                        <c:ptCount val="1"/>
                      </c15:dlblFieldTableCache>
                    </c15:dlblFTEntry>
                  </c15:dlblFieldTable>
                  <c15:showDataLabelsRange val="0"/>
                </c:ext>
                <c:ext xmlns:c16="http://schemas.microsoft.com/office/drawing/2014/chart" uri="{C3380CC4-5D6E-409C-BE32-E72D297353CC}">
                  <c16:uniqueId val="{0000001A-9BD7-43A4-9F6C-CF365818410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{134B2455-D2A8-4BF0-A347-627B4482B0E6}</c15:txfldGUID>
                      <c15:f>Diagramm!$K$50</c15:f>
                      <c15:dlblFieldTableCache>
                        <c:ptCount val="1"/>
                      </c15:dlblFieldTableCache>
                    </c15:dlblFTEntry>
                  </c15:dlblFieldTable>
                  <c15:showDataLabelsRange val="0"/>
                </c:ext>
                <c:ext xmlns:c16="http://schemas.microsoft.com/office/drawing/2014/chart" uri="{C3380CC4-5D6E-409C-BE32-E72D297353CC}">
                  <c16:uniqueId val="{0000001B-9BD7-43A4-9F6C-CF365818410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{C6F581A0-F4AA-46C9-8733-D87F318FAD06}</c15:txfldGUID>
                      <c15:f>Diagramm!$K$51</c15:f>
                      <c15:dlblFieldTableCache>
                        <c:ptCount val="1"/>
                      </c15:dlblFieldTableCache>
                    </c15:dlblFTEntry>
                  </c15:dlblFieldTable>
                  <c15:showDataLabelsRange val="0"/>
                </c:ext>
                <c:ext xmlns:c16="http://schemas.microsoft.com/office/drawing/2014/chart" uri="{C3380CC4-5D6E-409C-BE32-E72D297353CC}">
                  <c16:uniqueId val="{0000001C-9BD7-43A4-9F6C-CF365818410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{49EBE328-2C1A-4964-A540-75EDE21BD0EE}</c15:txfldGUID>
                      <c15:f>Diagramm!$K$52</c15:f>
                      <c15:dlblFieldTableCache>
                        <c:ptCount val="1"/>
                      </c15:dlblFieldTableCache>
                    </c15:dlblFTEntry>
                  </c15:dlblFieldTable>
                  <c15:showDataLabelsRange val="0"/>
                </c:ext>
                <c:ext xmlns:c16="http://schemas.microsoft.com/office/drawing/2014/chart" uri="{C3380CC4-5D6E-409C-BE32-E72D297353CC}">
                  <c16:uniqueId val="{0000001D-9BD7-43A4-9F6C-CF365818410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{0E84657E-BE09-4B1E-90FB-78AEF6B61185}</c15:txfldGUID>
                      <c15:f>Diagramm!$K$53</c15:f>
                      <c15:dlblFieldTableCache>
                        <c:ptCount val="1"/>
                      </c15:dlblFieldTableCache>
                    </c15:dlblFTEntry>
                  </c15:dlblFieldTable>
                  <c15:showDataLabelsRange val="0"/>
                </c:ext>
                <c:ext xmlns:c16="http://schemas.microsoft.com/office/drawing/2014/chart" uri="{C3380CC4-5D6E-409C-BE32-E72D297353CC}">
                  <c16:uniqueId val="{0000001E-9BD7-43A4-9F6C-CF365818410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{83C0B667-5400-4BE9-BEBA-326E65E96CF4}</c15:txfldGUID>
                      <c15:f>Diagramm!$K$54</c15:f>
                      <c15:dlblFieldTableCache>
                        <c:ptCount val="1"/>
                      </c15:dlblFieldTableCache>
                    </c15:dlblFTEntry>
                  </c15:dlblFieldTable>
                  <c15:showDataLabelsRange val="0"/>
                </c:ext>
                <c:ext xmlns:c16="http://schemas.microsoft.com/office/drawing/2014/chart" uri="{C3380CC4-5D6E-409C-BE32-E72D297353CC}">
                  <c16:uniqueId val="{0000001F-9BD7-43A4-9F6C-CF365818410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{2E5559BD-FCE9-4425-B33D-97F7035EA97A}</c15:txfldGUID>
                      <c15:f>Diagramm!$K$55</c15:f>
                      <c15:dlblFieldTableCache>
                        <c:ptCount val="1"/>
                      </c15:dlblFieldTableCache>
                    </c15:dlblFTEntry>
                  </c15:dlblFieldTable>
                  <c15:showDataLabelsRange val="0"/>
                </c:ext>
                <c:ext xmlns:c16="http://schemas.microsoft.com/office/drawing/2014/chart" uri="{C3380CC4-5D6E-409C-BE32-E72D297353CC}">
                  <c16:uniqueId val="{00000020-9BD7-43A4-9F6C-CF365818410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{3E4F07C8-2955-4DD1-9929-5E9EB9D9897E}</c15:txfldGUID>
                      <c15:f>Diagramm!$K$56</c15:f>
                      <c15:dlblFieldTableCache>
                        <c:ptCount val="1"/>
                      </c15:dlblFieldTableCache>
                    </c15:dlblFTEntry>
                  </c15:dlblFieldTable>
                  <c15:showDataLabelsRange val="0"/>
                </c:ext>
                <c:ext xmlns:c16="http://schemas.microsoft.com/office/drawing/2014/chart" uri="{C3380CC4-5D6E-409C-BE32-E72D297353CC}">
                  <c16:uniqueId val="{00000021-9BD7-43A4-9F6C-CF365818410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{BC48C553-F218-4894-B63A-7E397D98A9B0}</c15:txfldGUID>
                      <c15:f>Diagramm!$K$57</c15:f>
                      <c15:dlblFieldTableCache>
                        <c:ptCount val="1"/>
                      </c15:dlblFieldTableCache>
                    </c15:dlblFTEntry>
                  </c15:dlblFieldTable>
                  <c15:showDataLabelsRange val="0"/>
                </c:ext>
                <c:ext xmlns:c16="http://schemas.microsoft.com/office/drawing/2014/chart" uri="{C3380CC4-5D6E-409C-BE32-E72D297353CC}">
                  <c16:uniqueId val="{00000022-9BD7-43A4-9F6C-CF365818410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{6CA34B77-46B7-4DA3-9FCB-CC5C04581730}</c15:txfldGUID>
                      <c15:f>Diagramm!$K$58</c15:f>
                      <c15:dlblFieldTableCache>
                        <c:ptCount val="1"/>
                      </c15:dlblFieldTableCache>
                    </c15:dlblFTEntry>
                  </c15:dlblFieldTable>
                  <c15:showDataLabelsRange val="0"/>
                </c:ext>
                <c:ext xmlns:c16="http://schemas.microsoft.com/office/drawing/2014/chart" uri="{C3380CC4-5D6E-409C-BE32-E72D297353CC}">
                  <c16:uniqueId val="{00000023-9BD7-43A4-9F6C-CF365818410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{DE48986E-C861-487C-B71E-C02CA412F1D5}</c15:txfldGUID>
                      <c15:f>Diagramm!$K$59</c15:f>
                      <c15:dlblFieldTableCache>
                        <c:ptCount val="1"/>
                      </c15:dlblFieldTableCache>
                    </c15:dlblFTEntry>
                  </c15:dlblFieldTable>
                  <c15:showDataLabelsRange val="0"/>
                </c:ext>
                <c:ext xmlns:c16="http://schemas.microsoft.com/office/drawing/2014/chart" uri="{C3380CC4-5D6E-409C-BE32-E72D297353CC}">
                  <c16:uniqueId val="{00000024-9BD7-43A4-9F6C-CF365818410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{9990F0A0-250D-43E9-9DA0-6E283CA50E57}</c15:txfldGUID>
                      <c15:f>Diagramm!$K$60</c15:f>
                      <c15:dlblFieldTableCache>
                        <c:ptCount val="1"/>
                      </c15:dlblFieldTableCache>
                    </c15:dlblFTEntry>
                  </c15:dlblFieldTable>
                  <c15:showDataLabelsRange val="0"/>
                </c:ext>
                <c:ext xmlns:c16="http://schemas.microsoft.com/office/drawing/2014/chart" uri="{C3380CC4-5D6E-409C-BE32-E72D297353CC}">
                  <c16:uniqueId val="{00000025-9BD7-43A4-9F6C-CF365818410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{4DDFF0A7-59BA-4E78-8E1F-D5C8152E6146}</c15:txfldGUID>
                      <c15:f>Diagramm!$K$61</c15:f>
                      <c15:dlblFieldTableCache>
                        <c:ptCount val="1"/>
                      </c15:dlblFieldTableCache>
                    </c15:dlblFTEntry>
                  </c15:dlblFieldTable>
                  <c15:showDataLabelsRange val="0"/>
                </c:ext>
                <c:ext xmlns:c16="http://schemas.microsoft.com/office/drawing/2014/chart" uri="{C3380CC4-5D6E-409C-BE32-E72D297353CC}">
                  <c16:uniqueId val="{00000026-9BD7-43A4-9F6C-CF365818410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{3C1336E8-0480-4F58-8A74-15773BEE6857}</c15:txfldGUID>
                      <c15:f>Diagramm!$K$62</c15:f>
                      <c15:dlblFieldTableCache>
                        <c:ptCount val="1"/>
                      </c15:dlblFieldTableCache>
                    </c15:dlblFTEntry>
                  </c15:dlblFieldTable>
                  <c15:showDataLabelsRange val="0"/>
                </c:ext>
                <c:ext xmlns:c16="http://schemas.microsoft.com/office/drawing/2014/chart" uri="{C3380CC4-5D6E-409C-BE32-E72D297353CC}">
                  <c16:uniqueId val="{00000027-9BD7-43A4-9F6C-CF365818410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{B65B3BE0-45A1-4AFB-B461-46F8733BF5E3}</c15:txfldGUID>
                      <c15:f>Diagramm!$K$63</c15:f>
                      <c15:dlblFieldTableCache>
                        <c:ptCount val="1"/>
                      </c15:dlblFieldTableCache>
                    </c15:dlblFTEntry>
                  </c15:dlblFieldTable>
                  <c15:showDataLabelsRange val="0"/>
                </c:ext>
                <c:ext xmlns:c16="http://schemas.microsoft.com/office/drawing/2014/chart" uri="{C3380CC4-5D6E-409C-BE32-E72D297353CC}">
                  <c16:uniqueId val="{00000028-9BD7-43A4-9F6C-CF365818410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{F9418C5A-665F-4E6D-A905-916529C04A7B}</c15:txfldGUID>
                      <c15:f>Diagramm!$K$64</c15:f>
                      <c15:dlblFieldTableCache>
                        <c:ptCount val="1"/>
                      </c15:dlblFieldTableCache>
                    </c15:dlblFTEntry>
                  </c15:dlblFieldTable>
                  <c15:showDataLabelsRange val="0"/>
                </c:ext>
                <c:ext xmlns:c16="http://schemas.microsoft.com/office/drawing/2014/chart" uri="{C3380CC4-5D6E-409C-BE32-E72D297353CC}">
                  <c16:uniqueId val="{00000029-9BD7-43A4-9F6C-CF365818410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{BA3AE43C-564E-41EB-BFDC-20E4A14ADB1D}</c15:txfldGUID>
                      <c15:f>Diagramm!$K$65</c15:f>
                      <c15:dlblFieldTableCache>
                        <c:ptCount val="1"/>
                      </c15:dlblFieldTableCache>
                    </c15:dlblFTEntry>
                  </c15:dlblFieldTable>
                  <c15:showDataLabelsRange val="0"/>
                </c:ext>
                <c:ext xmlns:c16="http://schemas.microsoft.com/office/drawing/2014/chart" uri="{C3380CC4-5D6E-409C-BE32-E72D297353CC}">
                  <c16:uniqueId val="{0000002A-9BD7-43A4-9F6C-CF365818410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{1CC0514E-2370-4BFB-A0DA-922D7FFB7414}</c15:txfldGUID>
                      <c15:f>Diagramm!$K$66</c15:f>
                      <c15:dlblFieldTableCache>
                        <c:ptCount val="1"/>
                      </c15:dlblFieldTableCache>
                    </c15:dlblFTEntry>
                  </c15:dlblFieldTable>
                  <c15:showDataLabelsRange val="0"/>
                </c:ext>
                <c:ext xmlns:c16="http://schemas.microsoft.com/office/drawing/2014/chart" uri="{C3380CC4-5D6E-409C-BE32-E72D297353CC}">
                  <c16:uniqueId val="{0000002B-9BD7-43A4-9F6C-CF365818410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{13261A68-6F10-4EBF-A79D-BF02D9B55F6F}</c15:txfldGUID>
                      <c15:f>Diagramm!$K$67</c15:f>
                      <c15:dlblFieldTableCache>
                        <c:ptCount val="1"/>
                      </c15:dlblFieldTableCache>
                    </c15:dlblFTEntry>
                  </c15:dlblFieldTable>
                  <c15:showDataLabelsRange val="0"/>
                </c:ext>
                <c:ext xmlns:c16="http://schemas.microsoft.com/office/drawing/2014/chart" uri="{C3380CC4-5D6E-409C-BE32-E72D297353CC}">
                  <c16:uniqueId val="{0000002C-9BD7-43A4-9F6C-CF365818410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BD7-43A4-9F6C-CF365818410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{FFBAD71D-3260-47C1-BB85-7245F1C9409C}</c15:txfldGUID>
                      <c15:f>Diagramm!$J$46</c15:f>
                      <c15:dlblFieldTableCache>
                        <c:ptCount val="1"/>
                      </c15:dlblFieldTableCache>
                    </c15:dlblFTEntry>
                  </c15:dlblFieldTable>
                  <c15:showDataLabelsRange val="0"/>
                </c:ext>
                <c:ext xmlns:c16="http://schemas.microsoft.com/office/drawing/2014/chart" uri="{C3380CC4-5D6E-409C-BE32-E72D297353CC}">
                  <c16:uniqueId val="{0000002E-9BD7-43A4-9F6C-CF365818410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{E046A909-F2F4-405B-9B5A-8A8DAB8B3D76}</c15:txfldGUID>
                      <c15:f>Diagramm!$J$47</c15:f>
                      <c15:dlblFieldTableCache>
                        <c:ptCount val="1"/>
                      </c15:dlblFieldTableCache>
                    </c15:dlblFTEntry>
                  </c15:dlblFieldTable>
                  <c15:showDataLabelsRange val="0"/>
                </c:ext>
                <c:ext xmlns:c16="http://schemas.microsoft.com/office/drawing/2014/chart" uri="{C3380CC4-5D6E-409C-BE32-E72D297353CC}">
                  <c16:uniqueId val="{0000002F-9BD7-43A4-9F6C-CF365818410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{56830A93-0F6B-44BB-8484-7D790D7D094A}</c15:txfldGUID>
                      <c15:f>Diagramm!$J$48</c15:f>
                      <c15:dlblFieldTableCache>
                        <c:ptCount val="1"/>
                      </c15:dlblFieldTableCache>
                    </c15:dlblFTEntry>
                  </c15:dlblFieldTable>
                  <c15:showDataLabelsRange val="0"/>
                </c:ext>
                <c:ext xmlns:c16="http://schemas.microsoft.com/office/drawing/2014/chart" uri="{C3380CC4-5D6E-409C-BE32-E72D297353CC}">
                  <c16:uniqueId val="{00000030-9BD7-43A4-9F6C-CF365818410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{618DA09C-0F87-4C8D-AF87-4D0E3F0FB895}</c15:txfldGUID>
                      <c15:f>Diagramm!$J$49</c15:f>
                      <c15:dlblFieldTableCache>
                        <c:ptCount val="1"/>
                      </c15:dlblFieldTableCache>
                    </c15:dlblFTEntry>
                  </c15:dlblFieldTable>
                  <c15:showDataLabelsRange val="0"/>
                </c:ext>
                <c:ext xmlns:c16="http://schemas.microsoft.com/office/drawing/2014/chart" uri="{C3380CC4-5D6E-409C-BE32-E72D297353CC}">
                  <c16:uniqueId val="{00000031-9BD7-43A4-9F6C-CF365818410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{55A9EDFC-1AB8-4C78-B145-C49139AF51F9}</c15:txfldGUID>
                      <c15:f>Diagramm!$J$50</c15:f>
                      <c15:dlblFieldTableCache>
                        <c:ptCount val="1"/>
                      </c15:dlblFieldTableCache>
                    </c15:dlblFTEntry>
                  </c15:dlblFieldTable>
                  <c15:showDataLabelsRange val="0"/>
                </c:ext>
                <c:ext xmlns:c16="http://schemas.microsoft.com/office/drawing/2014/chart" uri="{C3380CC4-5D6E-409C-BE32-E72D297353CC}">
                  <c16:uniqueId val="{00000032-9BD7-43A4-9F6C-CF365818410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{798B7913-6188-4FD9-93A7-368F615E8D87}</c15:txfldGUID>
                      <c15:f>Diagramm!$J$51</c15:f>
                      <c15:dlblFieldTableCache>
                        <c:ptCount val="1"/>
                      </c15:dlblFieldTableCache>
                    </c15:dlblFTEntry>
                  </c15:dlblFieldTable>
                  <c15:showDataLabelsRange val="0"/>
                </c:ext>
                <c:ext xmlns:c16="http://schemas.microsoft.com/office/drawing/2014/chart" uri="{C3380CC4-5D6E-409C-BE32-E72D297353CC}">
                  <c16:uniqueId val="{00000033-9BD7-43A4-9F6C-CF365818410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{C420FED3-9136-4402-A4AE-729B9B22E29C}</c15:txfldGUID>
                      <c15:f>Diagramm!$J$52</c15:f>
                      <c15:dlblFieldTableCache>
                        <c:ptCount val="1"/>
                      </c15:dlblFieldTableCache>
                    </c15:dlblFTEntry>
                  </c15:dlblFieldTable>
                  <c15:showDataLabelsRange val="0"/>
                </c:ext>
                <c:ext xmlns:c16="http://schemas.microsoft.com/office/drawing/2014/chart" uri="{C3380CC4-5D6E-409C-BE32-E72D297353CC}">
                  <c16:uniqueId val="{00000034-9BD7-43A4-9F6C-CF365818410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{5590E8F5-4500-45D4-A7CB-DB423A69A427}</c15:txfldGUID>
                      <c15:f>Diagramm!$J$53</c15:f>
                      <c15:dlblFieldTableCache>
                        <c:ptCount val="1"/>
                      </c15:dlblFieldTableCache>
                    </c15:dlblFTEntry>
                  </c15:dlblFieldTable>
                  <c15:showDataLabelsRange val="0"/>
                </c:ext>
                <c:ext xmlns:c16="http://schemas.microsoft.com/office/drawing/2014/chart" uri="{C3380CC4-5D6E-409C-BE32-E72D297353CC}">
                  <c16:uniqueId val="{00000035-9BD7-43A4-9F6C-CF365818410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{53E0FAE4-9CC7-4D36-89A1-9B6119C0E572}</c15:txfldGUID>
                      <c15:f>Diagramm!$J$54</c15:f>
                      <c15:dlblFieldTableCache>
                        <c:ptCount val="1"/>
                      </c15:dlblFieldTableCache>
                    </c15:dlblFTEntry>
                  </c15:dlblFieldTable>
                  <c15:showDataLabelsRange val="0"/>
                </c:ext>
                <c:ext xmlns:c16="http://schemas.microsoft.com/office/drawing/2014/chart" uri="{C3380CC4-5D6E-409C-BE32-E72D297353CC}">
                  <c16:uniqueId val="{00000036-9BD7-43A4-9F6C-CF365818410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{CB2AC5B6-94A4-48F5-8A26-36B10F69B5B8}</c15:txfldGUID>
                      <c15:f>Diagramm!$J$55</c15:f>
                      <c15:dlblFieldTableCache>
                        <c:ptCount val="1"/>
                      </c15:dlblFieldTableCache>
                    </c15:dlblFTEntry>
                  </c15:dlblFieldTable>
                  <c15:showDataLabelsRange val="0"/>
                </c:ext>
                <c:ext xmlns:c16="http://schemas.microsoft.com/office/drawing/2014/chart" uri="{C3380CC4-5D6E-409C-BE32-E72D297353CC}">
                  <c16:uniqueId val="{00000037-9BD7-43A4-9F6C-CF365818410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{C68E0963-E1E2-469F-8623-F9D4FCBFB8DA}</c15:txfldGUID>
                      <c15:f>Diagramm!$J$56</c15:f>
                      <c15:dlblFieldTableCache>
                        <c:ptCount val="1"/>
                      </c15:dlblFieldTableCache>
                    </c15:dlblFTEntry>
                  </c15:dlblFieldTable>
                  <c15:showDataLabelsRange val="0"/>
                </c:ext>
                <c:ext xmlns:c16="http://schemas.microsoft.com/office/drawing/2014/chart" uri="{C3380CC4-5D6E-409C-BE32-E72D297353CC}">
                  <c16:uniqueId val="{00000038-9BD7-43A4-9F6C-CF365818410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{7B39E8F9-79DE-4F33-9C4C-7F8749100701}</c15:txfldGUID>
                      <c15:f>Diagramm!$J$57</c15:f>
                      <c15:dlblFieldTableCache>
                        <c:ptCount val="1"/>
                      </c15:dlblFieldTableCache>
                    </c15:dlblFTEntry>
                  </c15:dlblFieldTable>
                  <c15:showDataLabelsRange val="0"/>
                </c:ext>
                <c:ext xmlns:c16="http://schemas.microsoft.com/office/drawing/2014/chart" uri="{C3380CC4-5D6E-409C-BE32-E72D297353CC}">
                  <c16:uniqueId val="{00000039-9BD7-43A4-9F6C-CF365818410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{FAFF7E22-790F-4D35-900B-E5C36C8E90B0}</c15:txfldGUID>
                      <c15:f>Diagramm!$J$58</c15:f>
                      <c15:dlblFieldTableCache>
                        <c:ptCount val="1"/>
                      </c15:dlblFieldTableCache>
                    </c15:dlblFTEntry>
                  </c15:dlblFieldTable>
                  <c15:showDataLabelsRange val="0"/>
                </c:ext>
                <c:ext xmlns:c16="http://schemas.microsoft.com/office/drawing/2014/chart" uri="{C3380CC4-5D6E-409C-BE32-E72D297353CC}">
                  <c16:uniqueId val="{0000003A-9BD7-43A4-9F6C-CF365818410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{766EF428-0B88-469D-98BC-9DE2EE00AB35}</c15:txfldGUID>
                      <c15:f>Diagramm!$J$59</c15:f>
                      <c15:dlblFieldTableCache>
                        <c:ptCount val="1"/>
                      </c15:dlblFieldTableCache>
                    </c15:dlblFTEntry>
                  </c15:dlblFieldTable>
                  <c15:showDataLabelsRange val="0"/>
                </c:ext>
                <c:ext xmlns:c16="http://schemas.microsoft.com/office/drawing/2014/chart" uri="{C3380CC4-5D6E-409C-BE32-E72D297353CC}">
                  <c16:uniqueId val="{0000003B-9BD7-43A4-9F6C-CF365818410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{062447B3-2A5F-4F33-B89F-E8168F01627B}</c15:txfldGUID>
                      <c15:f>Diagramm!$J$60</c15:f>
                      <c15:dlblFieldTableCache>
                        <c:ptCount val="1"/>
                      </c15:dlblFieldTableCache>
                    </c15:dlblFTEntry>
                  </c15:dlblFieldTable>
                  <c15:showDataLabelsRange val="0"/>
                </c:ext>
                <c:ext xmlns:c16="http://schemas.microsoft.com/office/drawing/2014/chart" uri="{C3380CC4-5D6E-409C-BE32-E72D297353CC}">
                  <c16:uniqueId val="{0000003C-9BD7-43A4-9F6C-CF365818410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{83E7D151-0AB6-4B7C-8526-ADAD7A15BD3E}</c15:txfldGUID>
                      <c15:f>Diagramm!$J$61</c15:f>
                      <c15:dlblFieldTableCache>
                        <c:ptCount val="1"/>
                      </c15:dlblFieldTableCache>
                    </c15:dlblFTEntry>
                  </c15:dlblFieldTable>
                  <c15:showDataLabelsRange val="0"/>
                </c:ext>
                <c:ext xmlns:c16="http://schemas.microsoft.com/office/drawing/2014/chart" uri="{C3380CC4-5D6E-409C-BE32-E72D297353CC}">
                  <c16:uniqueId val="{0000003D-9BD7-43A4-9F6C-CF365818410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{33AAB8F4-FCA9-4256-A533-8B99F5558E28}</c15:txfldGUID>
                      <c15:f>Diagramm!$J$62</c15:f>
                      <c15:dlblFieldTableCache>
                        <c:ptCount val="1"/>
                      </c15:dlblFieldTableCache>
                    </c15:dlblFTEntry>
                  </c15:dlblFieldTable>
                  <c15:showDataLabelsRange val="0"/>
                </c:ext>
                <c:ext xmlns:c16="http://schemas.microsoft.com/office/drawing/2014/chart" uri="{C3380CC4-5D6E-409C-BE32-E72D297353CC}">
                  <c16:uniqueId val="{0000003E-9BD7-43A4-9F6C-CF365818410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{0946E55B-3D7A-4CBE-BA96-30E1CB602887}</c15:txfldGUID>
                      <c15:f>Diagramm!$J$63</c15:f>
                      <c15:dlblFieldTableCache>
                        <c:ptCount val="1"/>
                      </c15:dlblFieldTableCache>
                    </c15:dlblFTEntry>
                  </c15:dlblFieldTable>
                  <c15:showDataLabelsRange val="0"/>
                </c:ext>
                <c:ext xmlns:c16="http://schemas.microsoft.com/office/drawing/2014/chart" uri="{C3380CC4-5D6E-409C-BE32-E72D297353CC}">
                  <c16:uniqueId val="{0000003F-9BD7-43A4-9F6C-CF365818410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{EB16B0FD-E1F4-4149-A4AA-6E5FEFD437E7}</c15:txfldGUID>
                      <c15:f>Diagramm!$J$64</c15:f>
                      <c15:dlblFieldTableCache>
                        <c:ptCount val="1"/>
                      </c15:dlblFieldTableCache>
                    </c15:dlblFTEntry>
                  </c15:dlblFieldTable>
                  <c15:showDataLabelsRange val="0"/>
                </c:ext>
                <c:ext xmlns:c16="http://schemas.microsoft.com/office/drawing/2014/chart" uri="{C3380CC4-5D6E-409C-BE32-E72D297353CC}">
                  <c16:uniqueId val="{00000040-9BD7-43A4-9F6C-CF365818410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{8C221CCA-24A7-461D-8157-721AAFD8318D}</c15:txfldGUID>
                      <c15:f>Diagramm!$J$65</c15:f>
                      <c15:dlblFieldTableCache>
                        <c:ptCount val="1"/>
                      </c15:dlblFieldTableCache>
                    </c15:dlblFTEntry>
                  </c15:dlblFieldTable>
                  <c15:showDataLabelsRange val="0"/>
                </c:ext>
                <c:ext xmlns:c16="http://schemas.microsoft.com/office/drawing/2014/chart" uri="{C3380CC4-5D6E-409C-BE32-E72D297353CC}">
                  <c16:uniqueId val="{00000041-9BD7-43A4-9F6C-CF365818410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{0875C411-4C50-4C7D-95A2-AE01D0C0FF1E}</c15:txfldGUID>
                      <c15:f>Diagramm!$J$66</c15:f>
                      <c15:dlblFieldTableCache>
                        <c:ptCount val="1"/>
                      </c15:dlblFieldTableCache>
                    </c15:dlblFTEntry>
                  </c15:dlblFieldTable>
                  <c15:showDataLabelsRange val="0"/>
                </c:ext>
                <c:ext xmlns:c16="http://schemas.microsoft.com/office/drawing/2014/chart" uri="{C3380CC4-5D6E-409C-BE32-E72D297353CC}">
                  <c16:uniqueId val="{00000042-9BD7-43A4-9F6C-CF365818410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{9BE177D7-B0AA-47D3-A09E-B98AB5BEF3D9}</c15:txfldGUID>
                      <c15:f>Diagramm!$J$67</c15:f>
                      <c15:dlblFieldTableCache>
                        <c:ptCount val="1"/>
                      </c15:dlblFieldTableCache>
                    </c15:dlblFTEntry>
                  </c15:dlblFieldTable>
                  <c15:showDataLabelsRange val="0"/>
                </c:ext>
                <c:ext xmlns:c16="http://schemas.microsoft.com/office/drawing/2014/chart" uri="{C3380CC4-5D6E-409C-BE32-E72D297353CC}">
                  <c16:uniqueId val="{00000043-9BD7-43A4-9F6C-CF36581841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BD7-43A4-9F6C-CF365818410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3A1-4B98-9228-3392B348F7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A1-4B98-9228-3392B348F7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A1-4B98-9228-3392B348F7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A1-4B98-9228-3392B348F7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A1-4B98-9228-3392B348F7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A1-4B98-9228-3392B348F7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A1-4B98-9228-3392B348F7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3A1-4B98-9228-3392B348F7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3A1-4B98-9228-3392B348F7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3A1-4B98-9228-3392B348F7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3A1-4B98-9228-3392B348F7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3A1-4B98-9228-3392B348F7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3A1-4B98-9228-3392B348F7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3A1-4B98-9228-3392B348F7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3A1-4B98-9228-3392B348F7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3A1-4B98-9228-3392B348F7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3A1-4B98-9228-3392B348F7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3A1-4B98-9228-3392B348F7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3A1-4B98-9228-3392B348F7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3A1-4B98-9228-3392B348F7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3A1-4B98-9228-3392B348F7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3A1-4B98-9228-3392B348F7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3A1-4B98-9228-3392B348F79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3A1-4B98-9228-3392B348F7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3A1-4B98-9228-3392B348F7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3A1-4B98-9228-3392B348F7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3A1-4B98-9228-3392B348F7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3A1-4B98-9228-3392B348F7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3A1-4B98-9228-3392B348F7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3A1-4B98-9228-3392B348F7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3A1-4B98-9228-3392B348F7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3A1-4B98-9228-3392B348F7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3A1-4B98-9228-3392B348F7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3A1-4B98-9228-3392B348F7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3A1-4B98-9228-3392B348F7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3A1-4B98-9228-3392B348F7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3A1-4B98-9228-3392B348F7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3A1-4B98-9228-3392B348F7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3A1-4B98-9228-3392B348F7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3A1-4B98-9228-3392B348F7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3A1-4B98-9228-3392B348F7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3A1-4B98-9228-3392B348F7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3A1-4B98-9228-3392B348F7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3A1-4B98-9228-3392B348F7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3A1-4B98-9228-3392B348F79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3A1-4B98-9228-3392B348F79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3A1-4B98-9228-3392B348F7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3A1-4B98-9228-3392B348F7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3A1-4B98-9228-3392B348F7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3A1-4B98-9228-3392B348F7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3A1-4B98-9228-3392B348F7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3A1-4B98-9228-3392B348F7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3A1-4B98-9228-3392B348F7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3A1-4B98-9228-3392B348F7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3A1-4B98-9228-3392B348F7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3A1-4B98-9228-3392B348F7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3A1-4B98-9228-3392B348F7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3A1-4B98-9228-3392B348F7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3A1-4B98-9228-3392B348F7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3A1-4B98-9228-3392B348F7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3A1-4B98-9228-3392B348F7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3A1-4B98-9228-3392B348F7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3A1-4B98-9228-3392B348F7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3A1-4B98-9228-3392B348F7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3A1-4B98-9228-3392B348F7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3A1-4B98-9228-3392B348F7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3A1-4B98-9228-3392B348F7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3A1-4B98-9228-3392B348F7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3A1-4B98-9228-3392B348F79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100.70224325107769</c:v>
                </c:pt>
                <c:pt idx="2">
                  <c:v>102.14506793338506</c:v>
                </c:pt>
                <c:pt idx="3">
                  <c:v>101.45872100090702</c:v>
                </c:pt>
                <c:pt idx="4">
                  <c:v>101.89446714604978</c:v>
                </c:pt>
                <c:pt idx="5">
                  <c:v>102.482630934236</c:v>
                </c:pt>
                <c:pt idx="6">
                  <c:v>104.55756805026977</c:v>
                </c:pt>
                <c:pt idx="7">
                  <c:v>104.20223857568985</c:v>
                </c:pt>
                <c:pt idx="8">
                  <c:v>104.42946242390806</c:v>
                </c:pt>
                <c:pt idx="9">
                  <c:v>104.8474420953218</c:v>
                </c:pt>
                <c:pt idx="10">
                  <c:v>106.48569798864816</c:v>
                </c:pt>
                <c:pt idx="11">
                  <c:v>106.11634235059799</c:v>
                </c:pt>
                <c:pt idx="12">
                  <c:v>106.09390048904557</c:v>
                </c:pt>
                <c:pt idx="13">
                  <c:v>106.65588210542066</c:v>
                </c:pt>
                <c:pt idx="14">
                  <c:v>108.49424459758936</c:v>
                </c:pt>
                <c:pt idx="15">
                  <c:v>108.24177365512469</c:v>
                </c:pt>
                <c:pt idx="16">
                  <c:v>108.30722908465258</c:v>
                </c:pt>
                <c:pt idx="17">
                  <c:v>108.74858569518342</c:v>
                </c:pt>
                <c:pt idx="18">
                  <c:v>110.7169239688432</c:v>
                </c:pt>
                <c:pt idx="19">
                  <c:v>110.61687066942203</c:v>
                </c:pt>
                <c:pt idx="20">
                  <c:v>110.76367784707742</c:v>
                </c:pt>
                <c:pt idx="21">
                  <c:v>110.93012165359117</c:v>
                </c:pt>
                <c:pt idx="22">
                  <c:v>112.76941922332458</c:v>
                </c:pt>
                <c:pt idx="23">
                  <c:v>111.85771859775768</c:v>
                </c:pt>
                <c:pt idx="24">
                  <c:v>111.39766043593315</c:v>
                </c:pt>
              </c:numCache>
            </c:numRef>
          </c:val>
          <c:smooth val="0"/>
          <c:extLst>
            <c:ext xmlns:c16="http://schemas.microsoft.com/office/drawing/2014/chart" uri="{C3380CC4-5D6E-409C-BE32-E72D297353CC}">
              <c16:uniqueId val="{00000000-3590-4A20-86C2-EC129D06372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103.27795240233498</c:v>
                </c:pt>
                <c:pt idx="2">
                  <c:v>106.15925759616825</c:v>
                </c:pt>
                <c:pt idx="3">
                  <c:v>105.08905852417303</c:v>
                </c:pt>
                <c:pt idx="4">
                  <c:v>103.57730878610987</c:v>
                </c:pt>
                <c:pt idx="5">
                  <c:v>106.20416105373447</c:v>
                </c:pt>
                <c:pt idx="6">
                  <c:v>109.63927555755126</c:v>
                </c:pt>
                <c:pt idx="7">
                  <c:v>108.35204310731928</c:v>
                </c:pt>
                <c:pt idx="8">
                  <c:v>107.49887741356083</c:v>
                </c:pt>
                <c:pt idx="9">
                  <c:v>109.57192037120191</c:v>
                </c:pt>
                <c:pt idx="10">
                  <c:v>112.24367609639276</c:v>
                </c:pt>
                <c:pt idx="11">
                  <c:v>111.41296213141744</c:v>
                </c:pt>
                <c:pt idx="12">
                  <c:v>110.297859601856</c:v>
                </c:pt>
                <c:pt idx="13">
                  <c:v>113.12677742852865</c:v>
                </c:pt>
                <c:pt idx="14">
                  <c:v>115.52162849872774</c:v>
                </c:pt>
                <c:pt idx="15">
                  <c:v>115.81350097290826</c:v>
                </c:pt>
                <c:pt idx="16">
                  <c:v>113.84523274958838</c:v>
                </c:pt>
                <c:pt idx="17">
                  <c:v>116.31492291573117</c:v>
                </c:pt>
                <c:pt idx="18">
                  <c:v>119.0166142792995</c:v>
                </c:pt>
                <c:pt idx="19">
                  <c:v>119.0989372848376</c:v>
                </c:pt>
                <c:pt idx="20">
                  <c:v>118.25325550067356</c:v>
                </c:pt>
                <c:pt idx="21">
                  <c:v>120.42358928304147</c:v>
                </c:pt>
                <c:pt idx="22">
                  <c:v>122.76605298607993</c:v>
                </c:pt>
                <c:pt idx="23">
                  <c:v>122.70618170932495</c:v>
                </c:pt>
                <c:pt idx="24">
                  <c:v>119.02409818889387</c:v>
                </c:pt>
              </c:numCache>
            </c:numRef>
          </c:val>
          <c:smooth val="0"/>
          <c:extLst>
            <c:ext xmlns:c16="http://schemas.microsoft.com/office/drawing/2014/chart" uri="{C3380CC4-5D6E-409C-BE32-E72D297353CC}">
              <c16:uniqueId val="{00000001-3590-4A20-86C2-EC129D06372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102.06711816435863</c:v>
                </c:pt>
                <c:pt idx="2">
                  <c:v>100.38410997675125</c:v>
                </c:pt>
                <c:pt idx="3">
                  <c:v>100.91478823410492</c:v>
                </c:pt>
                <c:pt idx="4">
                  <c:v>97.988476700697461</c:v>
                </c:pt>
                <c:pt idx="5">
                  <c:v>99.54513292226828</c:v>
                </c:pt>
                <c:pt idx="6">
                  <c:v>97.42747397149499</c:v>
                </c:pt>
                <c:pt idx="7">
                  <c:v>97.963206307490154</c:v>
                </c:pt>
                <c:pt idx="8">
                  <c:v>97.296067926816946</c:v>
                </c:pt>
                <c:pt idx="9">
                  <c:v>98.943697563934094</c:v>
                </c:pt>
                <c:pt idx="10">
                  <c:v>97.200040432629137</c:v>
                </c:pt>
                <c:pt idx="11">
                  <c:v>97.831800262812081</c:v>
                </c:pt>
                <c:pt idx="12">
                  <c:v>96.563226523804715</c:v>
                </c:pt>
                <c:pt idx="13">
                  <c:v>98.559587587182861</c:v>
                </c:pt>
                <c:pt idx="14">
                  <c:v>96.669362175275452</c:v>
                </c:pt>
                <c:pt idx="15">
                  <c:v>96.795714141312033</c:v>
                </c:pt>
                <c:pt idx="16">
                  <c:v>95.42100475083393</c:v>
                </c:pt>
                <c:pt idx="17">
                  <c:v>97.594258566663299</c:v>
                </c:pt>
                <c:pt idx="18">
                  <c:v>94.81451531385828</c:v>
                </c:pt>
                <c:pt idx="19">
                  <c:v>95.09248963913879</c:v>
                </c:pt>
                <c:pt idx="20">
                  <c:v>94.491054280804605</c:v>
                </c:pt>
                <c:pt idx="21">
                  <c:v>96.300414434448598</c:v>
                </c:pt>
                <c:pt idx="22">
                  <c:v>93.475184473870414</c:v>
                </c:pt>
                <c:pt idx="23">
                  <c:v>93.672293540887495</c:v>
                </c:pt>
                <c:pt idx="24">
                  <c:v>91.438390781360553</c:v>
                </c:pt>
              </c:numCache>
            </c:numRef>
          </c:val>
          <c:smooth val="0"/>
          <c:extLst>
            <c:ext xmlns:c16="http://schemas.microsoft.com/office/drawing/2014/chart" uri="{C3380CC4-5D6E-409C-BE32-E72D297353CC}">
              <c16:uniqueId val="{00000002-3590-4A20-86C2-EC129D06372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590-4A20-86C2-EC129D06372E}"/>
                </c:ext>
              </c:extLst>
            </c:dLbl>
            <c:dLbl>
              <c:idx val="1"/>
              <c:delete val="1"/>
              <c:extLst>
                <c:ext xmlns:c15="http://schemas.microsoft.com/office/drawing/2012/chart" uri="{CE6537A1-D6FC-4f65-9D91-7224C49458BB}"/>
                <c:ext xmlns:c16="http://schemas.microsoft.com/office/drawing/2014/chart" uri="{C3380CC4-5D6E-409C-BE32-E72D297353CC}">
                  <c16:uniqueId val="{00000004-3590-4A20-86C2-EC129D06372E}"/>
                </c:ext>
              </c:extLst>
            </c:dLbl>
            <c:dLbl>
              <c:idx val="2"/>
              <c:delete val="1"/>
              <c:extLst>
                <c:ext xmlns:c15="http://schemas.microsoft.com/office/drawing/2012/chart" uri="{CE6537A1-D6FC-4f65-9D91-7224C49458BB}"/>
                <c:ext xmlns:c16="http://schemas.microsoft.com/office/drawing/2014/chart" uri="{C3380CC4-5D6E-409C-BE32-E72D297353CC}">
                  <c16:uniqueId val="{00000005-3590-4A20-86C2-EC129D06372E}"/>
                </c:ext>
              </c:extLst>
            </c:dLbl>
            <c:dLbl>
              <c:idx val="3"/>
              <c:delete val="1"/>
              <c:extLst>
                <c:ext xmlns:c15="http://schemas.microsoft.com/office/drawing/2012/chart" uri="{CE6537A1-D6FC-4f65-9D91-7224C49458BB}"/>
                <c:ext xmlns:c16="http://schemas.microsoft.com/office/drawing/2014/chart" uri="{C3380CC4-5D6E-409C-BE32-E72D297353CC}">
                  <c16:uniqueId val="{00000006-3590-4A20-86C2-EC129D06372E}"/>
                </c:ext>
              </c:extLst>
            </c:dLbl>
            <c:dLbl>
              <c:idx val="4"/>
              <c:delete val="1"/>
              <c:extLst>
                <c:ext xmlns:c15="http://schemas.microsoft.com/office/drawing/2012/chart" uri="{CE6537A1-D6FC-4f65-9D91-7224C49458BB}"/>
                <c:ext xmlns:c16="http://schemas.microsoft.com/office/drawing/2014/chart" uri="{C3380CC4-5D6E-409C-BE32-E72D297353CC}">
                  <c16:uniqueId val="{00000007-3590-4A20-86C2-EC129D06372E}"/>
                </c:ext>
              </c:extLst>
            </c:dLbl>
            <c:dLbl>
              <c:idx val="5"/>
              <c:delete val="1"/>
              <c:extLst>
                <c:ext xmlns:c15="http://schemas.microsoft.com/office/drawing/2012/chart" uri="{CE6537A1-D6FC-4f65-9D91-7224C49458BB}"/>
                <c:ext xmlns:c16="http://schemas.microsoft.com/office/drawing/2014/chart" uri="{C3380CC4-5D6E-409C-BE32-E72D297353CC}">
                  <c16:uniqueId val="{00000008-3590-4A20-86C2-EC129D06372E}"/>
                </c:ext>
              </c:extLst>
            </c:dLbl>
            <c:dLbl>
              <c:idx val="6"/>
              <c:delete val="1"/>
              <c:extLst>
                <c:ext xmlns:c15="http://schemas.microsoft.com/office/drawing/2012/chart" uri="{CE6537A1-D6FC-4f65-9D91-7224C49458BB}"/>
                <c:ext xmlns:c16="http://schemas.microsoft.com/office/drawing/2014/chart" uri="{C3380CC4-5D6E-409C-BE32-E72D297353CC}">
                  <c16:uniqueId val="{00000009-3590-4A20-86C2-EC129D06372E}"/>
                </c:ext>
              </c:extLst>
            </c:dLbl>
            <c:dLbl>
              <c:idx val="7"/>
              <c:delete val="1"/>
              <c:extLst>
                <c:ext xmlns:c15="http://schemas.microsoft.com/office/drawing/2012/chart" uri="{CE6537A1-D6FC-4f65-9D91-7224C49458BB}"/>
                <c:ext xmlns:c16="http://schemas.microsoft.com/office/drawing/2014/chart" uri="{C3380CC4-5D6E-409C-BE32-E72D297353CC}">
                  <c16:uniqueId val="{0000000A-3590-4A20-86C2-EC129D06372E}"/>
                </c:ext>
              </c:extLst>
            </c:dLbl>
            <c:dLbl>
              <c:idx val="8"/>
              <c:delete val="1"/>
              <c:extLst>
                <c:ext xmlns:c15="http://schemas.microsoft.com/office/drawing/2012/chart" uri="{CE6537A1-D6FC-4f65-9D91-7224C49458BB}"/>
                <c:ext xmlns:c16="http://schemas.microsoft.com/office/drawing/2014/chart" uri="{C3380CC4-5D6E-409C-BE32-E72D297353CC}">
                  <c16:uniqueId val="{0000000B-3590-4A20-86C2-EC129D06372E}"/>
                </c:ext>
              </c:extLst>
            </c:dLbl>
            <c:dLbl>
              <c:idx val="9"/>
              <c:delete val="1"/>
              <c:extLst>
                <c:ext xmlns:c15="http://schemas.microsoft.com/office/drawing/2012/chart" uri="{CE6537A1-D6FC-4f65-9D91-7224C49458BB}"/>
                <c:ext xmlns:c16="http://schemas.microsoft.com/office/drawing/2014/chart" uri="{C3380CC4-5D6E-409C-BE32-E72D297353CC}">
                  <c16:uniqueId val="{0000000C-3590-4A20-86C2-EC129D06372E}"/>
                </c:ext>
              </c:extLst>
            </c:dLbl>
            <c:dLbl>
              <c:idx val="10"/>
              <c:delete val="1"/>
              <c:extLst>
                <c:ext xmlns:c15="http://schemas.microsoft.com/office/drawing/2012/chart" uri="{CE6537A1-D6FC-4f65-9D91-7224C49458BB}"/>
                <c:ext xmlns:c16="http://schemas.microsoft.com/office/drawing/2014/chart" uri="{C3380CC4-5D6E-409C-BE32-E72D297353CC}">
                  <c16:uniqueId val="{0000000D-3590-4A20-86C2-EC129D06372E}"/>
                </c:ext>
              </c:extLst>
            </c:dLbl>
            <c:dLbl>
              <c:idx val="11"/>
              <c:delete val="1"/>
              <c:extLst>
                <c:ext xmlns:c15="http://schemas.microsoft.com/office/drawing/2012/chart" uri="{CE6537A1-D6FC-4f65-9D91-7224C49458BB}"/>
                <c:ext xmlns:c16="http://schemas.microsoft.com/office/drawing/2014/chart" uri="{C3380CC4-5D6E-409C-BE32-E72D297353CC}">
                  <c16:uniqueId val="{0000000E-3590-4A20-86C2-EC129D06372E}"/>
                </c:ext>
              </c:extLst>
            </c:dLbl>
            <c:dLbl>
              <c:idx val="12"/>
              <c:delete val="1"/>
              <c:extLst>
                <c:ext xmlns:c15="http://schemas.microsoft.com/office/drawing/2012/chart" uri="{CE6537A1-D6FC-4f65-9D91-7224C49458BB}"/>
                <c:ext xmlns:c16="http://schemas.microsoft.com/office/drawing/2014/chart" uri="{C3380CC4-5D6E-409C-BE32-E72D297353CC}">
                  <c16:uniqueId val="{0000000F-3590-4A20-86C2-EC129D06372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590-4A20-86C2-EC129D06372E}"/>
                </c:ext>
              </c:extLst>
            </c:dLbl>
            <c:dLbl>
              <c:idx val="14"/>
              <c:delete val="1"/>
              <c:extLst>
                <c:ext xmlns:c15="http://schemas.microsoft.com/office/drawing/2012/chart" uri="{CE6537A1-D6FC-4f65-9D91-7224C49458BB}"/>
                <c:ext xmlns:c16="http://schemas.microsoft.com/office/drawing/2014/chart" uri="{C3380CC4-5D6E-409C-BE32-E72D297353CC}">
                  <c16:uniqueId val="{00000011-3590-4A20-86C2-EC129D06372E}"/>
                </c:ext>
              </c:extLst>
            </c:dLbl>
            <c:dLbl>
              <c:idx val="15"/>
              <c:delete val="1"/>
              <c:extLst>
                <c:ext xmlns:c15="http://schemas.microsoft.com/office/drawing/2012/chart" uri="{CE6537A1-D6FC-4f65-9D91-7224C49458BB}"/>
                <c:ext xmlns:c16="http://schemas.microsoft.com/office/drawing/2014/chart" uri="{C3380CC4-5D6E-409C-BE32-E72D297353CC}">
                  <c16:uniqueId val="{00000012-3590-4A20-86C2-EC129D06372E}"/>
                </c:ext>
              </c:extLst>
            </c:dLbl>
            <c:dLbl>
              <c:idx val="16"/>
              <c:delete val="1"/>
              <c:extLst>
                <c:ext xmlns:c15="http://schemas.microsoft.com/office/drawing/2012/chart" uri="{CE6537A1-D6FC-4f65-9D91-7224C49458BB}"/>
                <c:ext xmlns:c16="http://schemas.microsoft.com/office/drawing/2014/chart" uri="{C3380CC4-5D6E-409C-BE32-E72D297353CC}">
                  <c16:uniqueId val="{00000013-3590-4A20-86C2-EC129D06372E}"/>
                </c:ext>
              </c:extLst>
            </c:dLbl>
            <c:dLbl>
              <c:idx val="17"/>
              <c:delete val="1"/>
              <c:extLst>
                <c:ext xmlns:c15="http://schemas.microsoft.com/office/drawing/2012/chart" uri="{CE6537A1-D6FC-4f65-9D91-7224C49458BB}"/>
                <c:ext xmlns:c16="http://schemas.microsoft.com/office/drawing/2014/chart" uri="{C3380CC4-5D6E-409C-BE32-E72D297353CC}">
                  <c16:uniqueId val="{00000014-3590-4A20-86C2-EC129D06372E}"/>
                </c:ext>
              </c:extLst>
            </c:dLbl>
            <c:dLbl>
              <c:idx val="18"/>
              <c:delete val="1"/>
              <c:extLst>
                <c:ext xmlns:c15="http://schemas.microsoft.com/office/drawing/2012/chart" uri="{CE6537A1-D6FC-4f65-9D91-7224C49458BB}"/>
                <c:ext xmlns:c16="http://schemas.microsoft.com/office/drawing/2014/chart" uri="{C3380CC4-5D6E-409C-BE32-E72D297353CC}">
                  <c16:uniqueId val="{00000015-3590-4A20-86C2-EC129D06372E}"/>
                </c:ext>
              </c:extLst>
            </c:dLbl>
            <c:dLbl>
              <c:idx val="19"/>
              <c:delete val="1"/>
              <c:extLst>
                <c:ext xmlns:c15="http://schemas.microsoft.com/office/drawing/2012/chart" uri="{CE6537A1-D6FC-4f65-9D91-7224C49458BB}"/>
                <c:ext xmlns:c16="http://schemas.microsoft.com/office/drawing/2014/chart" uri="{C3380CC4-5D6E-409C-BE32-E72D297353CC}">
                  <c16:uniqueId val="{00000016-3590-4A20-86C2-EC129D06372E}"/>
                </c:ext>
              </c:extLst>
            </c:dLbl>
            <c:dLbl>
              <c:idx val="20"/>
              <c:delete val="1"/>
              <c:extLst>
                <c:ext xmlns:c15="http://schemas.microsoft.com/office/drawing/2012/chart" uri="{CE6537A1-D6FC-4f65-9D91-7224C49458BB}"/>
                <c:ext xmlns:c16="http://schemas.microsoft.com/office/drawing/2014/chart" uri="{C3380CC4-5D6E-409C-BE32-E72D297353CC}">
                  <c16:uniqueId val="{00000017-3590-4A20-86C2-EC129D06372E}"/>
                </c:ext>
              </c:extLst>
            </c:dLbl>
            <c:dLbl>
              <c:idx val="21"/>
              <c:delete val="1"/>
              <c:extLst>
                <c:ext xmlns:c15="http://schemas.microsoft.com/office/drawing/2012/chart" uri="{CE6537A1-D6FC-4f65-9D91-7224C49458BB}"/>
                <c:ext xmlns:c16="http://schemas.microsoft.com/office/drawing/2014/chart" uri="{C3380CC4-5D6E-409C-BE32-E72D297353CC}">
                  <c16:uniqueId val="{00000018-3590-4A20-86C2-EC129D06372E}"/>
                </c:ext>
              </c:extLst>
            </c:dLbl>
            <c:dLbl>
              <c:idx val="22"/>
              <c:delete val="1"/>
              <c:extLst>
                <c:ext xmlns:c15="http://schemas.microsoft.com/office/drawing/2012/chart" uri="{CE6537A1-D6FC-4f65-9D91-7224C49458BB}"/>
                <c:ext xmlns:c16="http://schemas.microsoft.com/office/drawing/2014/chart" uri="{C3380CC4-5D6E-409C-BE32-E72D297353CC}">
                  <c16:uniqueId val="{00000019-3590-4A20-86C2-EC129D06372E}"/>
                </c:ext>
              </c:extLst>
            </c:dLbl>
            <c:dLbl>
              <c:idx val="23"/>
              <c:delete val="1"/>
              <c:extLst>
                <c:ext xmlns:c15="http://schemas.microsoft.com/office/drawing/2012/chart" uri="{CE6537A1-D6FC-4f65-9D91-7224C49458BB}"/>
                <c:ext xmlns:c16="http://schemas.microsoft.com/office/drawing/2014/chart" uri="{C3380CC4-5D6E-409C-BE32-E72D297353CC}">
                  <c16:uniqueId val="{0000001A-3590-4A20-86C2-EC129D06372E}"/>
                </c:ext>
              </c:extLst>
            </c:dLbl>
            <c:dLbl>
              <c:idx val="24"/>
              <c:delete val="1"/>
              <c:extLst>
                <c:ext xmlns:c15="http://schemas.microsoft.com/office/drawing/2012/chart" uri="{CE6537A1-D6FC-4f65-9D91-7224C49458BB}"/>
                <c:ext xmlns:c16="http://schemas.microsoft.com/office/drawing/2014/chart" uri="{C3380CC4-5D6E-409C-BE32-E72D297353CC}">
                  <c16:uniqueId val="{0000001B-3590-4A20-86C2-EC129D06372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590-4A20-86C2-EC129D06372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Balingen (614)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119132</v>
      </c>
      <c r="F11" s="238">
        <v>119624</v>
      </c>
      <c r="G11" s="238">
        <v>120599</v>
      </c>
      <c r="H11" s="238">
        <v>118632</v>
      </c>
      <c r="I11" s="265">
        <v>118454</v>
      </c>
      <c r="J11" s="263">
        <v>678</v>
      </c>
      <c r="K11" s="266">
        <v>0.57237408614314422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17.767686263976096</v>
      </c>
      <c r="E13" s="115">
        <v>21167</v>
      </c>
      <c r="F13" s="114">
        <v>21165</v>
      </c>
      <c r="G13" s="114">
        <v>21490</v>
      </c>
      <c r="H13" s="114">
        <v>21439</v>
      </c>
      <c r="I13" s="140">
        <v>21263</v>
      </c>
      <c r="J13" s="115">
        <v>-96</v>
      </c>
      <c r="K13" s="116">
        <v>-0.45148850115223627</v>
      </c>
    </row>
    <row r="14" spans="1:255" ht="14.1" customHeight="1" x14ac:dyDescent="0.2">
      <c r="A14" s="306" t="s">
        <v>230</v>
      </c>
      <c r="B14" s="307"/>
      <c r="C14" s="308"/>
      <c r="D14" s="113">
        <v>61.653460027532482</v>
      </c>
      <c r="E14" s="115">
        <v>73449</v>
      </c>
      <c r="F14" s="114">
        <v>74033</v>
      </c>
      <c r="G14" s="114">
        <v>74612</v>
      </c>
      <c r="H14" s="114">
        <v>73087</v>
      </c>
      <c r="I14" s="140">
        <v>73132</v>
      </c>
      <c r="J14" s="115">
        <v>317</v>
      </c>
      <c r="K14" s="116">
        <v>0.43346277963135155</v>
      </c>
    </row>
    <row r="15" spans="1:255" ht="14.1" customHeight="1" x14ac:dyDescent="0.2">
      <c r="A15" s="306" t="s">
        <v>231</v>
      </c>
      <c r="B15" s="307"/>
      <c r="C15" s="308"/>
      <c r="D15" s="113">
        <v>11.415908404123158</v>
      </c>
      <c r="E15" s="115">
        <v>13600</v>
      </c>
      <c r="F15" s="114">
        <v>13592</v>
      </c>
      <c r="G15" s="114">
        <v>13678</v>
      </c>
      <c r="H15" s="114">
        <v>13444</v>
      </c>
      <c r="I15" s="140">
        <v>13483</v>
      </c>
      <c r="J15" s="115">
        <v>117</v>
      </c>
      <c r="K15" s="116">
        <v>0.86775940072684121</v>
      </c>
    </row>
    <row r="16" spans="1:255" ht="14.1" customHeight="1" x14ac:dyDescent="0.2">
      <c r="A16" s="306" t="s">
        <v>232</v>
      </c>
      <c r="B16" s="307"/>
      <c r="C16" s="308"/>
      <c r="D16" s="113">
        <v>8.2647819225732793</v>
      </c>
      <c r="E16" s="115">
        <v>9846</v>
      </c>
      <c r="F16" s="114">
        <v>9753</v>
      </c>
      <c r="G16" s="114">
        <v>9736</v>
      </c>
      <c r="H16" s="114">
        <v>9607</v>
      </c>
      <c r="I16" s="140">
        <v>9526</v>
      </c>
      <c r="J16" s="115">
        <v>320</v>
      </c>
      <c r="K16" s="116">
        <v>3.3592273777031281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0.68327569418795953</v>
      </c>
      <c r="E18" s="115">
        <v>814</v>
      </c>
      <c r="F18" s="114">
        <v>768</v>
      </c>
      <c r="G18" s="114">
        <v>797</v>
      </c>
      <c r="H18" s="114">
        <v>787</v>
      </c>
      <c r="I18" s="140">
        <v>773</v>
      </c>
      <c r="J18" s="115">
        <v>41</v>
      </c>
      <c r="K18" s="116">
        <v>5.304010349288486</v>
      </c>
    </row>
    <row r="19" spans="1:255" ht="14.1" customHeight="1" x14ac:dyDescent="0.2">
      <c r="A19" s="306" t="s">
        <v>235</v>
      </c>
      <c r="B19" s="307" t="s">
        <v>236</v>
      </c>
      <c r="C19" s="308"/>
      <c r="D19" s="113">
        <v>0.31309807608367191</v>
      </c>
      <c r="E19" s="115">
        <v>373</v>
      </c>
      <c r="F19" s="114">
        <v>344</v>
      </c>
      <c r="G19" s="114">
        <v>364</v>
      </c>
      <c r="H19" s="114">
        <v>365</v>
      </c>
      <c r="I19" s="140">
        <v>354</v>
      </c>
      <c r="J19" s="115">
        <v>19</v>
      </c>
      <c r="K19" s="116">
        <v>5.3672316384180787</v>
      </c>
    </row>
    <row r="20" spans="1:255" ht="14.1" customHeight="1" x14ac:dyDescent="0.2">
      <c r="A20" s="306">
        <v>12</v>
      </c>
      <c r="B20" s="307" t="s">
        <v>237</v>
      </c>
      <c r="C20" s="308"/>
      <c r="D20" s="113">
        <v>0.69502736460396874</v>
      </c>
      <c r="E20" s="115">
        <v>828</v>
      </c>
      <c r="F20" s="114">
        <v>771</v>
      </c>
      <c r="G20" s="114">
        <v>851</v>
      </c>
      <c r="H20" s="114">
        <v>824</v>
      </c>
      <c r="I20" s="140">
        <v>848</v>
      </c>
      <c r="J20" s="115">
        <v>-20</v>
      </c>
      <c r="K20" s="116">
        <v>-2.358490566037736</v>
      </c>
    </row>
    <row r="21" spans="1:255" ht="14.1" customHeight="1" x14ac:dyDescent="0.2">
      <c r="A21" s="306">
        <v>21</v>
      </c>
      <c r="B21" s="307" t="s">
        <v>238</v>
      </c>
      <c r="C21" s="308"/>
      <c r="D21" s="113">
        <v>0.4834972971158043</v>
      </c>
      <c r="E21" s="115">
        <v>576</v>
      </c>
      <c r="F21" s="114">
        <v>577</v>
      </c>
      <c r="G21" s="114">
        <v>583</v>
      </c>
      <c r="H21" s="114">
        <v>571</v>
      </c>
      <c r="I21" s="140">
        <v>571</v>
      </c>
      <c r="J21" s="115">
        <v>5</v>
      </c>
      <c r="K21" s="116">
        <v>0.87565674255691772</v>
      </c>
    </row>
    <row r="22" spans="1:255" ht="14.1" customHeight="1" x14ac:dyDescent="0.2">
      <c r="A22" s="306">
        <v>22</v>
      </c>
      <c r="B22" s="307" t="s">
        <v>239</v>
      </c>
      <c r="C22" s="308"/>
      <c r="D22" s="113">
        <v>3.0436826377463655</v>
      </c>
      <c r="E22" s="115">
        <v>3626</v>
      </c>
      <c r="F22" s="114">
        <v>3635</v>
      </c>
      <c r="G22" s="114">
        <v>3669</v>
      </c>
      <c r="H22" s="114">
        <v>3732</v>
      </c>
      <c r="I22" s="140">
        <v>3721</v>
      </c>
      <c r="J22" s="115">
        <v>-95</v>
      </c>
      <c r="K22" s="116">
        <v>-2.5530771298038162</v>
      </c>
    </row>
    <row r="23" spans="1:255" ht="14.1" customHeight="1" x14ac:dyDescent="0.2">
      <c r="A23" s="306">
        <v>23</v>
      </c>
      <c r="B23" s="307" t="s">
        <v>240</v>
      </c>
      <c r="C23" s="308"/>
      <c r="D23" s="113">
        <v>0.52462814357183629</v>
      </c>
      <c r="E23" s="115">
        <v>625</v>
      </c>
      <c r="F23" s="114">
        <v>632</v>
      </c>
      <c r="G23" s="114">
        <v>640</v>
      </c>
      <c r="H23" s="114">
        <v>640</v>
      </c>
      <c r="I23" s="140">
        <v>649</v>
      </c>
      <c r="J23" s="115">
        <v>-24</v>
      </c>
      <c r="K23" s="116">
        <v>-3.6979969183359014</v>
      </c>
    </row>
    <row r="24" spans="1:255" ht="14.1" customHeight="1" x14ac:dyDescent="0.2">
      <c r="A24" s="306">
        <v>24</v>
      </c>
      <c r="B24" s="307" t="s">
        <v>241</v>
      </c>
      <c r="C24" s="308"/>
      <c r="D24" s="113">
        <v>8.6433535909747174</v>
      </c>
      <c r="E24" s="115">
        <v>10297</v>
      </c>
      <c r="F24" s="114">
        <v>10471</v>
      </c>
      <c r="G24" s="114">
        <v>10705</v>
      </c>
      <c r="H24" s="114">
        <v>10620</v>
      </c>
      <c r="I24" s="140">
        <v>10731</v>
      </c>
      <c r="J24" s="115">
        <v>-434</v>
      </c>
      <c r="K24" s="116">
        <v>-4.0443574690150035</v>
      </c>
    </row>
    <row r="25" spans="1:255" ht="14.1" customHeight="1" x14ac:dyDescent="0.2">
      <c r="A25" s="306">
        <v>25</v>
      </c>
      <c r="B25" s="307" t="s">
        <v>242</v>
      </c>
      <c r="C25" s="308"/>
      <c r="D25" s="113">
        <v>8.6878420575496094</v>
      </c>
      <c r="E25" s="115">
        <v>10350</v>
      </c>
      <c r="F25" s="114">
        <v>10474</v>
      </c>
      <c r="G25" s="114">
        <v>10621</v>
      </c>
      <c r="H25" s="114">
        <v>10419</v>
      </c>
      <c r="I25" s="140">
        <v>10395</v>
      </c>
      <c r="J25" s="115">
        <v>-45</v>
      </c>
      <c r="K25" s="116">
        <v>-0.4329004329004329</v>
      </c>
    </row>
    <row r="26" spans="1:255" ht="14.1" customHeight="1" x14ac:dyDescent="0.2">
      <c r="A26" s="306">
        <v>26</v>
      </c>
      <c r="B26" s="307" t="s">
        <v>243</v>
      </c>
      <c r="C26" s="308"/>
      <c r="D26" s="113">
        <v>2.6793808548500824</v>
      </c>
      <c r="E26" s="115">
        <v>3192</v>
      </c>
      <c r="F26" s="114">
        <v>3223</v>
      </c>
      <c r="G26" s="114">
        <v>3269</v>
      </c>
      <c r="H26" s="114">
        <v>3221</v>
      </c>
      <c r="I26" s="140">
        <v>3206</v>
      </c>
      <c r="J26" s="115">
        <v>-14</v>
      </c>
      <c r="K26" s="116">
        <v>-0.4366812227074236</v>
      </c>
    </row>
    <row r="27" spans="1:255" ht="14.1" customHeight="1" x14ac:dyDescent="0.2">
      <c r="A27" s="306">
        <v>27</v>
      </c>
      <c r="B27" s="307" t="s">
        <v>244</v>
      </c>
      <c r="C27" s="308"/>
      <c r="D27" s="113">
        <v>4.0811872544740284</v>
      </c>
      <c r="E27" s="115">
        <v>4862</v>
      </c>
      <c r="F27" s="114">
        <v>4869</v>
      </c>
      <c r="G27" s="114">
        <v>4920</v>
      </c>
      <c r="H27" s="114">
        <v>4862</v>
      </c>
      <c r="I27" s="140">
        <v>4846</v>
      </c>
      <c r="J27" s="115">
        <v>16</v>
      </c>
      <c r="K27" s="116">
        <v>0.33016921172100699</v>
      </c>
    </row>
    <row r="28" spans="1:255" ht="14.1" customHeight="1" x14ac:dyDescent="0.2">
      <c r="A28" s="306">
        <v>28</v>
      </c>
      <c r="B28" s="307" t="s">
        <v>245</v>
      </c>
      <c r="C28" s="308"/>
      <c r="D28" s="113">
        <v>1.7719840177282342</v>
      </c>
      <c r="E28" s="115">
        <v>2111</v>
      </c>
      <c r="F28" s="114">
        <v>2155</v>
      </c>
      <c r="G28" s="114">
        <v>2159</v>
      </c>
      <c r="H28" s="114">
        <v>2152</v>
      </c>
      <c r="I28" s="140">
        <v>2195</v>
      </c>
      <c r="J28" s="115">
        <v>-84</v>
      </c>
      <c r="K28" s="116">
        <v>-3.8268792710706152</v>
      </c>
    </row>
    <row r="29" spans="1:255" ht="14.1" customHeight="1" x14ac:dyDescent="0.2">
      <c r="A29" s="306">
        <v>29</v>
      </c>
      <c r="B29" s="307" t="s">
        <v>246</v>
      </c>
      <c r="C29" s="308"/>
      <c r="D29" s="113">
        <v>1.9751200349192493</v>
      </c>
      <c r="E29" s="115">
        <v>2353</v>
      </c>
      <c r="F29" s="114">
        <v>2380</v>
      </c>
      <c r="G29" s="114">
        <v>2357</v>
      </c>
      <c r="H29" s="114">
        <v>2302</v>
      </c>
      <c r="I29" s="140">
        <v>2278</v>
      </c>
      <c r="J29" s="115">
        <v>75</v>
      </c>
      <c r="K29" s="116">
        <v>3.292361720807726</v>
      </c>
    </row>
    <row r="30" spans="1:255" ht="14.1" customHeight="1" x14ac:dyDescent="0.2">
      <c r="A30" s="306" t="s">
        <v>247</v>
      </c>
      <c r="B30" s="307" t="s">
        <v>248</v>
      </c>
      <c r="C30" s="308"/>
      <c r="D30" s="113">
        <v>0.69083033945539407</v>
      </c>
      <c r="E30" s="115">
        <v>823</v>
      </c>
      <c r="F30" s="114">
        <v>794</v>
      </c>
      <c r="G30" s="114">
        <v>782</v>
      </c>
      <c r="H30" s="114">
        <v>764</v>
      </c>
      <c r="I30" s="140">
        <v>755</v>
      </c>
      <c r="J30" s="115">
        <v>68</v>
      </c>
      <c r="K30" s="116">
        <v>9.0066225165562912</v>
      </c>
    </row>
    <row r="31" spans="1:255" ht="14.1" customHeight="1" x14ac:dyDescent="0.2">
      <c r="A31" s="306" t="s">
        <v>249</v>
      </c>
      <c r="B31" s="307" t="s">
        <v>250</v>
      </c>
      <c r="C31" s="308"/>
      <c r="D31" s="113">
        <v>1.2557499244535473</v>
      </c>
      <c r="E31" s="115">
        <v>1496</v>
      </c>
      <c r="F31" s="114">
        <v>1550</v>
      </c>
      <c r="G31" s="114">
        <v>1538</v>
      </c>
      <c r="H31" s="114">
        <v>1504</v>
      </c>
      <c r="I31" s="140">
        <v>1486</v>
      </c>
      <c r="J31" s="115">
        <v>10</v>
      </c>
      <c r="K31" s="116">
        <v>0.67294751009421261</v>
      </c>
    </row>
    <row r="32" spans="1:255" ht="14.1" customHeight="1" x14ac:dyDescent="0.2">
      <c r="A32" s="306">
        <v>31</v>
      </c>
      <c r="B32" s="307" t="s">
        <v>251</v>
      </c>
      <c r="C32" s="308"/>
      <c r="D32" s="113">
        <v>0.64634187288050227</v>
      </c>
      <c r="E32" s="115">
        <v>770</v>
      </c>
      <c r="F32" s="114">
        <v>768</v>
      </c>
      <c r="G32" s="114">
        <v>786</v>
      </c>
      <c r="H32" s="114">
        <v>743</v>
      </c>
      <c r="I32" s="140">
        <v>752</v>
      </c>
      <c r="J32" s="115">
        <v>18</v>
      </c>
      <c r="K32" s="116">
        <v>2.3936170212765959</v>
      </c>
    </row>
    <row r="33" spans="1:11" ht="14.1" customHeight="1" x14ac:dyDescent="0.2">
      <c r="A33" s="306">
        <v>32</v>
      </c>
      <c r="B33" s="307" t="s">
        <v>252</v>
      </c>
      <c r="C33" s="308"/>
      <c r="D33" s="113">
        <v>2.2193868985662961</v>
      </c>
      <c r="E33" s="115">
        <v>2644</v>
      </c>
      <c r="F33" s="114">
        <v>2632</v>
      </c>
      <c r="G33" s="114">
        <v>2851</v>
      </c>
      <c r="H33" s="114">
        <v>2668</v>
      </c>
      <c r="I33" s="140">
        <v>2597</v>
      </c>
      <c r="J33" s="115">
        <v>47</v>
      </c>
      <c r="K33" s="116">
        <v>1.8097805159799769</v>
      </c>
    </row>
    <row r="34" spans="1:11" ht="14.1" customHeight="1" x14ac:dyDescent="0.2">
      <c r="A34" s="306">
        <v>33</v>
      </c>
      <c r="B34" s="307" t="s">
        <v>253</v>
      </c>
      <c r="C34" s="308"/>
      <c r="D34" s="113">
        <v>1.7048316153510392</v>
      </c>
      <c r="E34" s="115">
        <v>2031</v>
      </c>
      <c r="F34" s="114">
        <v>1993</v>
      </c>
      <c r="G34" s="114">
        <v>2073</v>
      </c>
      <c r="H34" s="114">
        <v>2040</v>
      </c>
      <c r="I34" s="140">
        <v>2013</v>
      </c>
      <c r="J34" s="115">
        <v>18</v>
      </c>
      <c r="K34" s="116">
        <v>0.89418777943368111</v>
      </c>
    </row>
    <row r="35" spans="1:11" ht="14.1" customHeight="1" x14ac:dyDescent="0.2">
      <c r="A35" s="306">
        <v>34</v>
      </c>
      <c r="B35" s="307" t="s">
        <v>254</v>
      </c>
      <c r="C35" s="308"/>
      <c r="D35" s="113">
        <v>2.0917973340496254</v>
      </c>
      <c r="E35" s="115">
        <v>2492</v>
      </c>
      <c r="F35" s="114">
        <v>2522</v>
      </c>
      <c r="G35" s="114">
        <v>2541</v>
      </c>
      <c r="H35" s="114">
        <v>2539</v>
      </c>
      <c r="I35" s="140">
        <v>2525</v>
      </c>
      <c r="J35" s="115">
        <v>-33</v>
      </c>
      <c r="K35" s="116">
        <v>-1.306930693069307</v>
      </c>
    </row>
    <row r="36" spans="1:11" ht="14.1" customHeight="1" x14ac:dyDescent="0.2">
      <c r="A36" s="306">
        <v>41</v>
      </c>
      <c r="B36" s="307" t="s">
        <v>255</v>
      </c>
      <c r="C36" s="308"/>
      <c r="D36" s="113">
        <v>0.5363798139878454</v>
      </c>
      <c r="E36" s="115">
        <v>639</v>
      </c>
      <c r="F36" s="114">
        <v>621</v>
      </c>
      <c r="G36" s="114">
        <v>579</v>
      </c>
      <c r="H36" s="114">
        <v>555</v>
      </c>
      <c r="I36" s="140">
        <v>518</v>
      </c>
      <c r="J36" s="115">
        <v>121</v>
      </c>
      <c r="K36" s="116">
        <v>23.35907335907336</v>
      </c>
    </row>
    <row r="37" spans="1:11" ht="14.1" customHeight="1" x14ac:dyDescent="0.2">
      <c r="A37" s="306">
        <v>42</v>
      </c>
      <c r="B37" s="307" t="s">
        <v>256</v>
      </c>
      <c r="C37" s="308"/>
      <c r="D37" s="113">
        <v>8.4779908001208742E-2</v>
      </c>
      <c r="E37" s="115">
        <v>101</v>
      </c>
      <c r="F37" s="114">
        <v>105</v>
      </c>
      <c r="G37" s="114">
        <v>106</v>
      </c>
      <c r="H37" s="114">
        <v>103</v>
      </c>
      <c r="I37" s="140">
        <v>103</v>
      </c>
      <c r="J37" s="115">
        <v>-2</v>
      </c>
      <c r="K37" s="116">
        <v>-1.941747572815534</v>
      </c>
    </row>
    <row r="38" spans="1:11" ht="14.1" customHeight="1" x14ac:dyDescent="0.2">
      <c r="A38" s="306">
        <v>43</v>
      </c>
      <c r="B38" s="307" t="s">
        <v>257</v>
      </c>
      <c r="C38" s="308"/>
      <c r="D38" s="113">
        <v>1.4370614108719739</v>
      </c>
      <c r="E38" s="115">
        <v>1712</v>
      </c>
      <c r="F38" s="114">
        <v>1706</v>
      </c>
      <c r="G38" s="114">
        <v>1692</v>
      </c>
      <c r="H38" s="114">
        <v>1616</v>
      </c>
      <c r="I38" s="140">
        <v>1608</v>
      </c>
      <c r="J38" s="115">
        <v>104</v>
      </c>
      <c r="K38" s="116">
        <v>6.4676616915422889</v>
      </c>
    </row>
    <row r="39" spans="1:11" ht="14.1" customHeight="1" x14ac:dyDescent="0.2">
      <c r="A39" s="306">
        <v>51</v>
      </c>
      <c r="B39" s="307" t="s">
        <v>258</v>
      </c>
      <c r="C39" s="308"/>
      <c r="D39" s="113">
        <v>6.3668871503878055</v>
      </c>
      <c r="E39" s="115">
        <v>7585</v>
      </c>
      <c r="F39" s="114">
        <v>7702</v>
      </c>
      <c r="G39" s="114">
        <v>7699</v>
      </c>
      <c r="H39" s="114">
        <v>7504</v>
      </c>
      <c r="I39" s="140">
        <v>7522</v>
      </c>
      <c r="J39" s="115">
        <v>63</v>
      </c>
      <c r="K39" s="116">
        <v>0.83754320659399095</v>
      </c>
    </row>
    <row r="40" spans="1:11" ht="14.1" customHeight="1" x14ac:dyDescent="0.2">
      <c r="A40" s="306" t="s">
        <v>259</v>
      </c>
      <c r="B40" s="307" t="s">
        <v>260</v>
      </c>
      <c r="C40" s="308"/>
      <c r="D40" s="113">
        <v>5.6449988248329586</v>
      </c>
      <c r="E40" s="115">
        <v>6725</v>
      </c>
      <c r="F40" s="114">
        <v>6838</v>
      </c>
      <c r="G40" s="114">
        <v>6840</v>
      </c>
      <c r="H40" s="114">
        <v>6734</v>
      </c>
      <c r="I40" s="140">
        <v>6775</v>
      </c>
      <c r="J40" s="115">
        <v>-50</v>
      </c>
      <c r="K40" s="116">
        <v>-0.73800738007380073</v>
      </c>
    </row>
    <row r="41" spans="1:11" ht="14.1" customHeight="1" x14ac:dyDescent="0.2">
      <c r="A41" s="306"/>
      <c r="B41" s="307" t="s">
        <v>261</v>
      </c>
      <c r="C41" s="308"/>
      <c r="D41" s="113">
        <v>4.9449350300506998</v>
      </c>
      <c r="E41" s="115">
        <v>5891</v>
      </c>
      <c r="F41" s="114">
        <v>5977</v>
      </c>
      <c r="G41" s="114">
        <v>6024</v>
      </c>
      <c r="H41" s="114">
        <v>5910</v>
      </c>
      <c r="I41" s="140">
        <v>5949</v>
      </c>
      <c r="J41" s="115">
        <v>-58</v>
      </c>
      <c r="K41" s="116">
        <v>-0.97495377374348635</v>
      </c>
    </row>
    <row r="42" spans="1:11" ht="14.1" customHeight="1" x14ac:dyDescent="0.2">
      <c r="A42" s="306">
        <v>52</v>
      </c>
      <c r="B42" s="307" t="s">
        <v>262</v>
      </c>
      <c r="C42" s="308"/>
      <c r="D42" s="113">
        <v>3.0411644226572205</v>
      </c>
      <c r="E42" s="115">
        <v>3623</v>
      </c>
      <c r="F42" s="114">
        <v>3582</v>
      </c>
      <c r="G42" s="114">
        <v>3683</v>
      </c>
      <c r="H42" s="114">
        <v>3557</v>
      </c>
      <c r="I42" s="140">
        <v>3525</v>
      </c>
      <c r="J42" s="115">
        <v>98</v>
      </c>
      <c r="K42" s="116">
        <v>2.7801418439716312</v>
      </c>
    </row>
    <row r="43" spans="1:11" ht="14.1" customHeight="1" x14ac:dyDescent="0.2">
      <c r="A43" s="306" t="s">
        <v>263</v>
      </c>
      <c r="B43" s="307" t="s">
        <v>264</v>
      </c>
      <c r="C43" s="308"/>
      <c r="D43" s="113">
        <v>2.5249303293825336</v>
      </c>
      <c r="E43" s="115">
        <v>3008</v>
      </c>
      <c r="F43" s="114">
        <v>2968</v>
      </c>
      <c r="G43" s="114">
        <v>3011</v>
      </c>
      <c r="H43" s="114">
        <v>2950</v>
      </c>
      <c r="I43" s="140">
        <v>2917</v>
      </c>
      <c r="J43" s="115">
        <v>91</v>
      </c>
      <c r="K43" s="116">
        <v>3.1196434693177921</v>
      </c>
    </row>
    <row r="44" spans="1:11" ht="14.1" customHeight="1" x14ac:dyDescent="0.2">
      <c r="A44" s="306">
        <v>53</v>
      </c>
      <c r="B44" s="307" t="s">
        <v>265</v>
      </c>
      <c r="C44" s="308"/>
      <c r="D44" s="113">
        <v>0.45159990598663668</v>
      </c>
      <c r="E44" s="115">
        <v>538</v>
      </c>
      <c r="F44" s="114">
        <v>529</v>
      </c>
      <c r="G44" s="114">
        <v>543</v>
      </c>
      <c r="H44" s="114">
        <v>531</v>
      </c>
      <c r="I44" s="140">
        <v>523</v>
      </c>
      <c r="J44" s="115">
        <v>15</v>
      </c>
      <c r="K44" s="116">
        <v>2.8680688336520075</v>
      </c>
    </row>
    <row r="45" spans="1:11" ht="14.1" customHeight="1" x14ac:dyDescent="0.2">
      <c r="A45" s="306" t="s">
        <v>266</v>
      </c>
      <c r="B45" s="307" t="s">
        <v>267</v>
      </c>
      <c r="C45" s="308"/>
      <c r="D45" s="113">
        <v>0.40543262935231505</v>
      </c>
      <c r="E45" s="115">
        <v>483</v>
      </c>
      <c r="F45" s="114">
        <v>473</v>
      </c>
      <c r="G45" s="114">
        <v>486</v>
      </c>
      <c r="H45" s="114">
        <v>472</v>
      </c>
      <c r="I45" s="140">
        <v>462</v>
      </c>
      <c r="J45" s="115">
        <v>21</v>
      </c>
      <c r="K45" s="116">
        <v>4.5454545454545459</v>
      </c>
    </row>
    <row r="46" spans="1:11" ht="14.1" customHeight="1" x14ac:dyDescent="0.2">
      <c r="A46" s="306">
        <v>54</v>
      </c>
      <c r="B46" s="307" t="s">
        <v>268</v>
      </c>
      <c r="C46" s="308"/>
      <c r="D46" s="113">
        <v>1.9818352751569688</v>
      </c>
      <c r="E46" s="115">
        <v>2361</v>
      </c>
      <c r="F46" s="114">
        <v>2358</v>
      </c>
      <c r="G46" s="114">
        <v>2379</v>
      </c>
      <c r="H46" s="114">
        <v>2384</v>
      </c>
      <c r="I46" s="140">
        <v>2351</v>
      </c>
      <c r="J46" s="115">
        <v>10</v>
      </c>
      <c r="K46" s="116">
        <v>0.42535091450446616</v>
      </c>
    </row>
    <row r="47" spans="1:11" ht="14.1" customHeight="1" x14ac:dyDescent="0.2">
      <c r="A47" s="306">
        <v>61</v>
      </c>
      <c r="B47" s="307" t="s">
        <v>269</v>
      </c>
      <c r="C47" s="308"/>
      <c r="D47" s="113">
        <v>3.72611892690461</v>
      </c>
      <c r="E47" s="115">
        <v>4439</v>
      </c>
      <c r="F47" s="114">
        <v>4438</v>
      </c>
      <c r="G47" s="114">
        <v>4461</v>
      </c>
      <c r="H47" s="114">
        <v>4345</v>
      </c>
      <c r="I47" s="140">
        <v>4376</v>
      </c>
      <c r="J47" s="115">
        <v>63</v>
      </c>
      <c r="K47" s="116">
        <v>1.4396709323583181</v>
      </c>
    </row>
    <row r="48" spans="1:11" ht="14.1" customHeight="1" x14ac:dyDescent="0.2">
      <c r="A48" s="306">
        <v>62</v>
      </c>
      <c r="B48" s="307" t="s">
        <v>270</v>
      </c>
      <c r="C48" s="308"/>
      <c r="D48" s="113">
        <v>7.0543598697243395</v>
      </c>
      <c r="E48" s="115">
        <v>8404</v>
      </c>
      <c r="F48" s="114">
        <v>8428</v>
      </c>
      <c r="G48" s="114">
        <v>8425</v>
      </c>
      <c r="H48" s="114">
        <v>8339</v>
      </c>
      <c r="I48" s="140">
        <v>8344</v>
      </c>
      <c r="J48" s="115">
        <v>60</v>
      </c>
      <c r="K48" s="116">
        <v>0.7190795781399808</v>
      </c>
    </row>
    <row r="49" spans="1:11" ht="14.1" customHeight="1" x14ac:dyDescent="0.2">
      <c r="A49" s="306">
        <v>63</v>
      </c>
      <c r="B49" s="307" t="s">
        <v>271</v>
      </c>
      <c r="C49" s="308"/>
      <c r="D49" s="113">
        <v>1.3396904274250412</v>
      </c>
      <c r="E49" s="115">
        <v>1596</v>
      </c>
      <c r="F49" s="114">
        <v>1596</v>
      </c>
      <c r="G49" s="114">
        <v>1619</v>
      </c>
      <c r="H49" s="114">
        <v>1625</v>
      </c>
      <c r="I49" s="140">
        <v>1565</v>
      </c>
      <c r="J49" s="115">
        <v>31</v>
      </c>
      <c r="K49" s="116">
        <v>1.9808306709265175</v>
      </c>
    </row>
    <row r="50" spans="1:11" ht="14.1" customHeight="1" x14ac:dyDescent="0.2">
      <c r="A50" s="306" t="s">
        <v>272</v>
      </c>
      <c r="B50" s="307" t="s">
        <v>273</v>
      </c>
      <c r="C50" s="308"/>
      <c r="D50" s="113">
        <v>0.20901185239901957</v>
      </c>
      <c r="E50" s="115">
        <v>249</v>
      </c>
      <c r="F50" s="114">
        <v>254</v>
      </c>
      <c r="G50" s="114">
        <v>270</v>
      </c>
      <c r="H50" s="114">
        <v>263</v>
      </c>
      <c r="I50" s="140">
        <v>254</v>
      </c>
      <c r="J50" s="115">
        <v>-5</v>
      </c>
      <c r="K50" s="116">
        <v>-1.9685039370078741</v>
      </c>
    </row>
    <row r="51" spans="1:11" ht="14.1" customHeight="1" x14ac:dyDescent="0.2">
      <c r="A51" s="306" t="s">
        <v>274</v>
      </c>
      <c r="B51" s="307" t="s">
        <v>275</v>
      </c>
      <c r="C51" s="308"/>
      <c r="D51" s="113">
        <v>0.90907564718127787</v>
      </c>
      <c r="E51" s="115">
        <v>1083</v>
      </c>
      <c r="F51" s="114">
        <v>1072</v>
      </c>
      <c r="G51" s="114">
        <v>1080</v>
      </c>
      <c r="H51" s="114">
        <v>1094</v>
      </c>
      <c r="I51" s="140">
        <v>1035</v>
      </c>
      <c r="J51" s="115">
        <v>48</v>
      </c>
      <c r="K51" s="116">
        <v>4.63768115942029</v>
      </c>
    </row>
    <row r="52" spans="1:11" ht="14.1" customHeight="1" x14ac:dyDescent="0.2">
      <c r="A52" s="306">
        <v>71</v>
      </c>
      <c r="B52" s="307" t="s">
        <v>276</v>
      </c>
      <c r="C52" s="308"/>
      <c r="D52" s="113">
        <v>10.64113756169627</v>
      </c>
      <c r="E52" s="115">
        <v>12677</v>
      </c>
      <c r="F52" s="114">
        <v>12763</v>
      </c>
      <c r="G52" s="114">
        <v>12821</v>
      </c>
      <c r="H52" s="114">
        <v>12625</v>
      </c>
      <c r="I52" s="140">
        <v>12608</v>
      </c>
      <c r="J52" s="115">
        <v>69</v>
      </c>
      <c r="K52" s="116">
        <v>0.54727157360406087</v>
      </c>
    </row>
    <row r="53" spans="1:11" ht="14.1" customHeight="1" x14ac:dyDescent="0.2">
      <c r="A53" s="306" t="s">
        <v>277</v>
      </c>
      <c r="B53" s="307" t="s">
        <v>278</v>
      </c>
      <c r="C53" s="308"/>
      <c r="D53" s="113">
        <v>4.4740288083806199</v>
      </c>
      <c r="E53" s="115">
        <v>5330</v>
      </c>
      <c r="F53" s="114">
        <v>5389</v>
      </c>
      <c r="G53" s="114">
        <v>5405</v>
      </c>
      <c r="H53" s="114">
        <v>5233</v>
      </c>
      <c r="I53" s="140">
        <v>5256</v>
      </c>
      <c r="J53" s="115">
        <v>74</v>
      </c>
      <c r="K53" s="116">
        <v>1.4079147640791476</v>
      </c>
    </row>
    <row r="54" spans="1:11" ht="14.1" customHeight="1" x14ac:dyDescent="0.2">
      <c r="A54" s="306" t="s">
        <v>279</v>
      </c>
      <c r="B54" s="307" t="s">
        <v>280</v>
      </c>
      <c r="C54" s="308"/>
      <c r="D54" s="113">
        <v>5.3377765839572913</v>
      </c>
      <c r="E54" s="115">
        <v>6359</v>
      </c>
      <c r="F54" s="114">
        <v>6384</v>
      </c>
      <c r="G54" s="114">
        <v>6422</v>
      </c>
      <c r="H54" s="114">
        <v>6421</v>
      </c>
      <c r="I54" s="140">
        <v>6394</v>
      </c>
      <c r="J54" s="115">
        <v>-35</v>
      </c>
      <c r="K54" s="116">
        <v>-0.54738817641538939</v>
      </c>
    </row>
    <row r="55" spans="1:11" ht="14.1" customHeight="1" x14ac:dyDescent="0.2">
      <c r="A55" s="306">
        <v>72</v>
      </c>
      <c r="B55" s="307" t="s">
        <v>281</v>
      </c>
      <c r="C55" s="308"/>
      <c r="D55" s="113">
        <v>3.3567807138300374</v>
      </c>
      <c r="E55" s="115">
        <v>3999</v>
      </c>
      <c r="F55" s="114">
        <v>4040</v>
      </c>
      <c r="G55" s="114">
        <v>4079</v>
      </c>
      <c r="H55" s="114">
        <v>3996</v>
      </c>
      <c r="I55" s="140">
        <v>4023</v>
      </c>
      <c r="J55" s="115">
        <v>-24</v>
      </c>
      <c r="K55" s="116">
        <v>-0.59656972408650266</v>
      </c>
    </row>
    <row r="56" spans="1:11" ht="14.1" customHeight="1" x14ac:dyDescent="0.2">
      <c r="A56" s="306" t="s">
        <v>282</v>
      </c>
      <c r="B56" s="307" t="s">
        <v>283</v>
      </c>
      <c r="C56" s="308"/>
      <c r="D56" s="113">
        <v>1.8525669005808683</v>
      </c>
      <c r="E56" s="115">
        <v>2207</v>
      </c>
      <c r="F56" s="114">
        <v>2248</v>
      </c>
      <c r="G56" s="114">
        <v>2256</v>
      </c>
      <c r="H56" s="114">
        <v>2206</v>
      </c>
      <c r="I56" s="140">
        <v>2240</v>
      </c>
      <c r="J56" s="115">
        <v>-33</v>
      </c>
      <c r="K56" s="116">
        <v>-1.4732142857142858</v>
      </c>
    </row>
    <row r="57" spans="1:11" ht="14.1" customHeight="1" x14ac:dyDescent="0.2">
      <c r="A57" s="306" t="s">
        <v>284</v>
      </c>
      <c r="B57" s="307" t="s">
        <v>285</v>
      </c>
      <c r="C57" s="308"/>
      <c r="D57" s="113">
        <v>1.0005707954202061</v>
      </c>
      <c r="E57" s="115">
        <v>1192</v>
      </c>
      <c r="F57" s="114">
        <v>1184</v>
      </c>
      <c r="G57" s="114">
        <v>1205</v>
      </c>
      <c r="H57" s="114">
        <v>1185</v>
      </c>
      <c r="I57" s="140">
        <v>1176</v>
      </c>
      <c r="J57" s="115">
        <v>16</v>
      </c>
      <c r="K57" s="116">
        <v>1.3605442176870748</v>
      </c>
    </row>
    <row r="58" spans="1:11" ht="14.1" customHeight="1" x14ac:dyDescent="0.2">
      <c r="A58" s="306">
        <v>73</v>
      </c>
      <c r="B58" s="307" t="s">
        <v>286</v>
      </c>
      <c r="C58" s="308"/>
      <c r="D58" s="113">
        <v>2.5316455696202533</v>
      </c>
      <c r="E58" s="115">
        <v>3016</v>
      </c>
      <c r="F58" s="114">
        <v>3014</v>
      </c>
      <c r="G58" s="114">
        <v>3008</v>
      </c>
      <c r="H58" s="114">
        <v>2926</v>
      </c>
      <c r="I58" s="140">
        <v>2939</v>
      </c>
      <c r="J58" s="115">
        <v>77</v>
      </c>
      <c r="K58" s="116">
        <v>2.6199387546784623</v>
      </c>
    </row>
    <row r="59" spans="1:11" ht="14.1" customHeight="1" x14ac:dyDescent="0.2">
      <c r="A59" s="306" t="s">
        <v>287</v>
      </c>
      <c r="B59" s="307" t="s">
        <v>288</v>
      </c>
      <c r="C59" s="308"/>
      <c r="D59" s="113">
        <v>2.1765772420508345</v>
      </c>
      <c r="E59" s="115">
        <v>2593</v>
      </c>
      <c r="F59" s="114">
        <v>2593</v>
      </c>
      <c r="G59" s="114">
        <v>2591</v>
      </c>
      <c r="H59" s="114">
        <v>2509</v>
      </c>
      <c r="I59" s="140">
        <v>2522</v>
      </c>
      <c r="J59" s="115">
        <v>71</v>
      </c>
      <c r="K59" s="116">
        <v>2.8152260111023</v>
      </c>
    </row>
    <row r="60" spans="1:11" ht="14.1" customHeight="1" x14ac:dyDescent="0.2">
      <c r="A60" s="306">
        <v>81</v>
      </c>
      <c r="B60" s="307" t="s">
        <v>289</v>
      </c>
      <c r="C60" s="308"/>
      <c r="D60" s="113">
        <v>6.0630225296309979</v>
      </c>
      <c r="E60" s="115">
        <v>7223</v>
      </c>
      <c r="F60" s="114">
        <v>7195</v>
      </c>
      <c r="G60" s="114">
        <v>7078</v>
      </c>
      <c r="H60" s="114">
        <v>7010</v>
      </c>
      <c r="I60" s="140">
        <v>6997</v>
      </c>
      <c r="J60" s="115">
        <v>226</v>
      </c>
      <c r="K60" s="116">
        <v>3.2299556952979849</v>
      </c>
    </row>
    <row r="61" spans="1:11" ht="14.1" customHeight="1" x14ac:dyDescent="0.2">
      <c r="A61" s="306" t="s">
        <v>290</v>
      </c>
      <c r="B61" s="307" t="s">
        <v>291</v>
      </c>
      <c r="C61" s="308"/>
      <c r="D61" s="113">
        <v>1.8601215458483027</v>
      </c>
      <c r="E61" s="115">
        <v>2216</v>
      </c>
      <c r="F61" s="114">
        <v>2224</v>
      </c>
      <c r="G61" s="114">
        <v>2223</v>
      </c>
      <c r="H61" s="114">
        <v>2175</v>
      </c>
      <c r="I61" s="140">
        <v>2170</v>
      </c>
      <c r="J61" s="115">
        <v>46</v>
      </c>
      <c r="K61" s="116">
        <v>2.1198156682027651</v>
      </c>
    </row>
    <row r="62" spans="1:11" ht="14.1" customHeight="1" x14ac:dyDescent="0.2">
      <c r="A62" s="306" t="s">
        <v>292</v>
      </c>
      <c r="B62" s="307" t="s">
        <v>293</v>
      </c>
      <c r="C62" s="308"/>
      <c r="D62" s="113">
        <v>2.3839102843904239</v>
      </c>
      <c r="E62" s="115">
        <v>2840</v>
      </c>
      <c r="F62" s="114">
        <v>2855</v>
      </c>
      <c r="G62" s="114">
        <v>2762</v>
      </c>
      <c r="H62" s="114">
        <v>2736</v>
      </c>
      <c r="I62" s="140">
        <v>2745</v>
      </c>
      <c r="J62" s="115">
        <v>95</v>
      </c>
      <c r="K62" s="116">
        <v>3.4608378870673953</v>
      </c>
    </row>
    <row r="63" spans="1:11" ht="14.1" customHeight="1" x14ac:dyDescent="0.2">
      <c r="A63" s="306"/>
      <c r="B63" s="307" t="s">
        <v>294</v>
      </c>
      <c r="C63" s="308"/>
      <c r="D63" s="113">
        <v>1.9616895544438102</v>
      </c>
      <c r="E63" s="115">
        <v>2337</v>
      </c>
      <c r="F63" s="114">
        <v>2358</v>
      </c>
      <c r="G63" s="114">
        <v>2291</v>
      </c>
      <c r="H63" s="114">
        <v>2300</v>
      </c>
      <c r="I63" s="140">
        <v>2310</v>
      </c>
      <c r="J63" s="115">
        <v>27</v>
      </c>
      <c r="K63" s="116">
        <v>1.1688311688311688</v>
      </c>
    </row>
    <row r="64" spans="1:11" ht="14.1" customHeight="1" x14ac:dyDescent="0.2">
      <c r="A64" s="306" t="s">
        <v>295</v>
      </c>
      <c r="B64" s="307" t="s">
        <v>296</v>
      </c>
      <c r="C64" s="308"/>
      <c r="D64" s="113">
        <v>0.55400731961185912</v>
      </c>
      <c r="E64" s="115">
        <v>660</v>
      </c>
      <c r="F64" s="114">
        <v>626</v>
      </c>
      <c r="G64" s="114">
        <v>624</v>
      </c>
      <c r="H64" s="114">
        <v>619</v>
      </c>
      <c r="I64" s="140">
        <v>602</v>
      </c>
      <c r="J64" s="115">
        <v>58</v>
      </c>
      <c r="K64" s="116">
        <v>9.6345514950166109</v>
      </c>
    </row>
    <row r="65" spans="1:11" ht="14.1" customHeight="1" x14ac:dyDescent="0.2">
      <c r="A65" s="306" t="s">
        <v>297</v>
      </c>
      <c r="B65" s="307" t="s">
        <v>298</v>
      </c>
      <c r="C65" s="308"/>
      <c r="D65" s="113">
        <v>0.60688983648390016</v>
      </c>
      <c r="E65" s="115">
        <v>723</v>
      </c>
      <c r="F65" s="114">
        <v>714</v>
      </c>
      <c r="G65" s="114">
        <v>695</v>
      </c>
      <c r="H65" s="114">
        <v>698</v>
      </c>
      <c r="I65" s="140">
        <v>704</v>
      </c>
      <c r="J65" s="115">
        <v>19</v>
      </c>
      <c r="K65" s="116">
        <v>2.6988636363636362</v>
      </c>
    </row>
    <row r="66" spans="1:11" ht="14.1" customHeight="1" x14ac:dyDescent="0.2">
      <c r="A66" s="306">
        <v>82</v>
      </c>
      <c r="B66" s="307" t="s">
        <v>299</v>
      </c>
      <c r="C66" s="308"/>
      <c r="D66" s="113">
        <v>2.7137964610683949</v>
      </c>
      <c r="E66" s="115">
        <v>3233</v>
      </c>
      <c r="F66" s="114">
        <v>3274</v>
      </c>
      <c r="G66" s="114">
        <v>3264</v>
      </c>
      <c r="H66" s="114">
        <v>3224</v>
      </c>
      <c r="I66" s="140">
        <v>3219</v>
      </c>
      <c r="J66" s="115">
        <v>14</v>
      </c>
      <c r="K66" s="116">
        <v>0.43491767629698663</v>
      </c>
    </row>
    <row r="67" spans="1:11" ht="14.1" customHeight="1" x14ac:dyDescent="0.2">
      <c r="A67" s="306" t="s">
        <v>300</v>
      </c>
      <c r="B67" s="307" t="s">
        <v>301</v>
      </c>
      <c r="C67" s="308"/>
      <c r="D67" s="113">
        <v>1.802202598797972</v>
      </c>
      <c r="E67" s="115">
        <v>2147</v>
      </c>
      <c r="F67" s="114">
        <v>2185</v>
      </c>
      <c r="G67" s="114">
        <v>2165</v>
      </c>
      <c r="H67" s="114">
        <v>2148</v>
      </c>
      <c r="I67" s="140">
        <v>2153</v>
      </c>
      <c r="J67" s="115">
        <v>-6</v>
      </c>
      <c r="K67" s="116">
        <v>-0.27868091035764048</v>
      </c>
    </row>
    <row r="68" spans="1:11" ht="14.1" customHeight="1" x14ac:dyDescent="0.2">
      <c r="A68" s="306" t="s">
        <v>302</v>
      </c>
      <c r="B68" s="307" t="s">
        <v>303</v>
      </c>
      <c r="C68" s="308"/>
      <c r="D68" s="113">
        <v>0.43145418527347817</v>
      </c>
      <c r="E68" s="115">
        <v>514</v>
      </c>
      <c r="F68" s="114">
        <v>516</v>
      </c>
      <c r="G68" s="114">
        <v>519</v>
      </c>
      <c r="H68" s="114">
        <v>508</v>
      </c>
      <c r="I68" s="140">
        <v>510</v>
      </c>
      <c r="J68" s="115">
        <v>4</v>
      </c>
      <c r="K68" s="116">
        <v>0.78431372549019607</v>
      </c>
    </row>
    <row r="69" spans="1:11" ht="14.1" customHeight="1" x14ac:dyDescent="0.2">
      <c r="A69" s="306">
        <v>83</v>
      </c>
      <c r="B69" s="307" t="s">
        <v>304</v>
      </c>
      <c r="C69" s="308"/>
      <c r="D69" s="113">
        <v>5.5862404727529125</v>
      </c>
      <c r="E69" s="115">
        <v>6655</v>
      </c>
      <c r="F69" s="114">
        <v>6668</v>
      </c>
      <c r="G69" s="114">
        <v>6628</v>
      </c>
      <c r="H69" s="114">
        <v>6513</v>
      </c>
      <c r="I69" s="140">
        <v>6507</v>
      </c>
      <c r="J69" s="115">
        <v>148</v>
      </c>
      <c r="K69" s="116">
        <v>2.2744736437682498</v>
      </c>
    </row>
    <row r="70" spans="1:11" ht="14.1" customHeight="1" x14ac:dyDescent="0.2">
      <c r="A70" s="306" t="s">
        <v>305</v>
      </c>
      <c r="B70" s="307" t="s">
        <v>306</v>
      </c>
      <c r="C70" s="308"/>
      <c r="D70" s="113">
        <v>4.690595306047074</v>
      </c>
      <c r="E70" s="115">
        <v>5588</v>
      </c>
      <c r="F70" s="114">
        <v>5588</v>
      </c>
      <c r="G70" s="114">
        <v>5557</v>
      </c>
      <c r="H70" s="114">
        <v>5418</v>
      </c>
      <c r="I70" s="140">
        <v>5416</v>
      </c>
      <c r="J70" s="115">
        <v>172</v>
      </c>
      <c r="K70" s="116">
        <v>3.1757754800590843</v>
      </c>
    </row>
    <row r="71" spans="1:11" ht="14.1" customHeight="1" x14ac:dyDescent="0.2">
      <c r="A71" s="306"/>
      <c r="B71" s="307" t="s">
        <v>307</v>
      </c>
      <c r="C71" s="308"/>
      <c r="D71" s="113">
        <v>2.5652217708088507</v>
      </c>
      <c r="E71" s="115">
        <v>3056</v>
      </c>
      <c r="F71" s="114">
        <v>3046</v>
      </c>
      <c r="G71" s="114">
        <v>3009</v>
      </c>
      <c r="H71" s="114">
        <v>2902</v>
      </c>
      <c r="I71" s="140">
        <v>2880</v>
      </c>
      <c r="J71" s="115">
        <v>176</v>
      </c>
      <c r="K71" s="116">
        <v>6.1111111111111107</v>
      </c>
    </row>
    <row r="72" spans="1:11" ht="14.1" customHeight="1" x14ac:dyDescent="0.2">
      <c r="A72" s="306">
        <v>84</v>
      </c>
      <c r="B72" s="307" t="s">
        <v>308</v>
      </c>
      <c r="C72" s="308"/>
      <c r="D72" s="113">
        <v>1.0274317563710842</v>
      </c>
      <c r="E72" s="115">
        <v>1224</v>
      </c>
      <c r="F72" s="114">
        <v>1192</v>
      </c>
      <c r="G72" s="114">
        <v>1164</v>
      </c>
      <c r="H72" s="114">
        <v>1186</v>
      </c>
      <c r="I72" s="140">
        <v>1163</v>
      </c>
      <c r="J72" s="115">
        <v>61</v>
      </c>
      <c r="K72" s="116">
        <v>5.2450558899398105</v>
      </c>
    </row>
    <row r="73" spans="1:11" ht="14.1" customHeight="1" x14ac:dyDescent="0.2">
      <c r="A73" s="306" t="s">
        <v>309</v>
      </c>
      <c r="B73" s="307" t="s">
        <v>310</v>
      </c>
      <c r="C73" s="308"/>
      <c r="D73" s="113">
        <v>0.31981331632139137</v>
      </c>
      <c r="E73" s="115">
        <v>381</v>
      </c>
      <c r="F73" s="114">
        <v>366</v>
      </c>
      <c r="G73" s="114">
        <v>358</v>
      </c>
      <c r="H73" s="114">
        <v>375</v>
      </c>
      <c r="I73" s="140">
        <v>365</v>
      </c>
      <c r="J73" s="115">
        <v>16</v>
      </c>
      <c r="K73" s="116">
        <v>4.3835616438356162</v>
      </c>
    </row>
    <row r="74" spans="1:11" ht="14.1" customHeight="1" x14ac:dyDescent="0.2">
      <c r="A74" s="306" t="s">
        <v>311</v>
      </c>
      <c r="B74" s="307" t="s">
        <v>312</v>
      </c>
      <c r="C74" s="308"/>
      <c r="D74" s="113">
        <v>0.20061780210187019</v>
      </c>
      <c r="E74" s="115">
        <v>239</v>
      </c>
      <c r="F74" s="114">
        <v>232</v>
      </c>
      <c r="G74" s="114">
        <v>230</v>
      </c>
      <c r="H74" s="114">
        <v>224</v>
      </c>
      <c r="I74" s="140">
        <v>218</v>
      </c>
      <c r="J74" s="115">
        <v>21</v>
      </c>
      <c r="K74" s="116">
        <v>9.6330275229357802</v>
      </c>
    </row>
    <row r="75" spans="1:11" ht="14.1" customHeight="1" x14ac:dyDescent="0.2">
      <c r="A75" s="306" t="s">
        <v>313</v>
      </c>
      <c r="B75" s="307" t="s">
        <v>314</v>
      </c>
      <c r="C75" s="308"/>
      <c r="D75" s="113">
        <v>0.10072860356579257</v>
      </c>
      <c r="E75" s="115">
        <v>120</v>
      </c>
      <c r="F75" s="114">
        <v>128</v>
      </c>
      <c r="G75" s="114">
        <v>121</v>
      </c>
      <c r="H75" s="114">
        <v>122</v>
      </c>
      <c r="I75" s="140">
        <v>120</v>
      </c>
      <c r="J75" s="115">
        <v>0</v>
      </c>
      <c r="K75" s="116">
        <v>0</v>
      </c>
    </row>
    <row r="76" spans="1:11" ht="14.1" customHeight="1" x14ac:dyDescent="0.2">
      <c r="A76" s="306">
        <v>91</v>
      </c>
      <c r="B76" s="307" t="s">
        <v>315</v>
      </c>
      <c r="C76" s="308"/>
      <c r="D76" s="113">
        <v>0.12171372930866602</v>
      </c>
      <c r="E76" s="115">
        <v>145</v>
      </c>
      <c r="F76" s="114">
        <v>149</v>
      </c>
      <c r="G76" s="114">
        <v>154</v>
      </c>
      <c r="H76" s="114">
        <v>137</v>
      </c>
      <c r="I76" s="140">
        <v>142</v>
      </c>
      <c r="J76" s="115">
        <v>3</v>
      </c>
      <c r="K76" s="116">
        <v>2.112676056338028</v>
      </c>
    </row>
    <row r="77" spans="1:11" ht="14.1" customHeight="1" x14ac:dyDescent="0.2">
      <c r="A77" s="306">
        <v>92</v>
      </c>
      <c r="B77" s="307" t="s">
        <v>316</v>
      </c>
      <c r="C77" s="308"/>
      <c r="D77" s="113">
        <v>0.81086525870463011</v>
      </c>
      <c r="E77" s="115">
        <v>966</v>
      </c>
      <c r="F77" s="114">
        <v>953</v>
      </c>
      <c r="G77" s="114">
        <v>943</v>
      </c>
      <c r="H77" s="114">
        <v>914</v>
      </c>
      <c r="I77" s="140">
        <v>918</v>
      </c>
      <c r="J77" s="115">
        <v>48</v>
      </c>
      <c r="K77" s="116">
        <v>5.2287581699346406</v>
      </c>
    </row>
    <row r="78" spans="1:11" ht="14.1" customHeight="1" x14ac:dyDescent="0.2">
      <c r="A78" s="306">
        <v>93</v>
      </c>
      <c r="B78" s="307" t="s">
        <v>317</v>
      </c>
      <c r="C78" s="308"/>
      <c r="D78" s="113">
        <v>0.16536279085384278</v>
      </c>
      <c r="E78" s="115">
        <v>197</v>
      </c>
      <c r="F78" s="114">
        <v>196</v>
      </c>
      <c r="G78" s="114">
        <v>199</v>
      </c>
      <c r="H78" s="114">
        <v>201</v>
      </c>
      <c r="I78" s="140">
        <v>204</v>
      </c>
      <c r="J78" s="115">
        <v>-7</v>
      </c>
      <c r="K78" s="116">
        <v>-3.4313725490196076</v>
      </c>
    </row>
    <row r="79" spans="1:11" ht="14.1" customHeight="1" x14ac:dyDescent="0.2">
      <c r="A79" s="306">
        <v>94</v>
      </c>
      <c r="B79" s="307" t="s">
        <v>318</v>
      </c>
      <c r="C79" s="308"/>
      <c r="D79" s="113">
        <v>0.11080146392237182</v>
      </c>
      <c r="E79" s="115">
        <v>132</v>
      </c>
      <c r="F79" s="114">
        <v>137</v>
      </c>
      <c r="G79" s="114">
        <v>143</v>
      </c>
      <c r="H79" s="114">
        <v>154</v>
      </c>
      <c r="I79" s="140">
        <v>143</v>
      </c>
      <c r="J79" s="115">
        <v>-11</v>
      </c>
      <c r="K79" s="116">
        <v>-7.6923076923076925</v>
      </c>
    </row>
    <row r="80" spans="1:11" ht="14.1" customHeight="1" x14ac:dyDescent="0.2">
      <c r="A80" s="306" t="s">
        <v>319</v>
      </c>
      <c r="B80" s="307" t="s">
        <v>320</v>
      </c>
      <c r="C80" s="308"/>
      <c r="D80" s="113">
        <v>2.1824530772588391E-2</v>
      </c>
      <c r="E80" s="115">
        <v>26</v>
      </c>
      <c r="F80" s="114">
        <v>27</v>
      </c>
      <c r="G80" s="114">
        <v>27</v>
      </c>
      <c r="H80" s="114">
        <v>12</v>
      </c>
      <c r="I80" s="140">
        <v>6</v>
      </c>
      <c r="J80" s="115">
        <v>20</v>
      </c>
      <c r="K80" s="116" t="s">
        <v>515</v>
      </c>
    </row>
    <row r="81" spans="1:11" ht="14.1" customHeight="1" x14ac:dyDescent="0.2">
      <c r="A81" s="310" t="s">
        <v>321</v>
      </c>
      <c r="B81" s="311" t="s">
        <v>224</v>
      </c>
      <c r="C81" s="312"/>
      <c r="D81" s="125">
        <v>0.89816338179498367</v>
      </c>
      <c r="E81" s="143">
        <v>1070</v>
      </c>
      <c r="F81" s="144">
        <v>1081</v>
      </c>
      <c r="G81" s="144">
        <v>1083</v>
      </c>
      <c r="H81" s="144">
        <v>1055</v>
      </c>
      <c r="I81" s="145">
        <v>1050</v>
      </c>
      <c r="J81" s="143">
        <v>20</v>
      </c>
      <c r="K81" s="146">
        <v>1.9047619047619047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33996</v>
      </c>
      <c r="E12" s="114">
        <v>34930</v>
      </c>
      <c r="F12" s="114">
        <v>34899</v>
      </c>
      <c r="G12" s="114">
        <v>35145</v>
      </c>
      <c r="H12" s="140">
        <v>34497</v>
      </c>
      <c r="I12" s="115">
        <v>-501</v>
      </c>
      <c r="J12" s="116">
        <v>-1.4523002000173928</v>
      </c>
      <c r="K12"/>
      <c r="L12"/>
      <c r="M12"/>
      <c r="N12"/>
      <c r="O12"/>
      <c r="P12"/>
    </row>
    <row r="13" spans="1:16" s="110" customFormat="1" ht="14.45" customHeight="1" x14ac:dyDescent="0.2">
      <c r="A13" s="120" t="s">
        <v>105</v>
      </c>
      <c r="B13" s="119" t="s">
        <v>106</v>
      </c>
      <c r="C13" s="113">
        <v>42.10789504647606</v>
      </c>
      <c r="D13" s="115">
        <v>14315</v>
      </c>
      <c r="E13" s="114">
        <v>14576</v>
      </c>
      <c r="F13" s="114">
        <v>14570</v>
      </c>
      <c r="G13" s="114">
        <v>14712</v>
      </c>
      <c r="H13" s="140">
        <v>14339</v>
      </c>
      <c r="I13" s="115">
        <v>-24</v>
      </c>
      <c r="J13" s="116">
        <v>-0.16737568868121905</v>
      </c>
      <c r="K13"/>
      <c r="L13"/>
      <c r="M13"/>
      <c r="N13"/>
      <c r="O13"/>
      <c r="P13"/>
    </row>
    <row r="14" spans="1:16" s="110" customFormat="1" ht="14.45" customHeight="1" x14ac:dyDescent="0.2">
      <c r="A14" s="120"/>
      <c r="B14" s="119" t="s">
        <v>107</v>
      </c>
      <c r="C14" s="113">
        <v>57.89210495352394</v>
      </c>
      <c r="D14" s="115">
        <v>19681</v>
      </c>
      <c r="E14" s="114">
        <v>20354</v>
      </c>
      <c r="F14" s="114">
        <v>20329</v>
      </c>
      <c r="G14" s="114">
        <v>20433</v>
      </c>
      <c r="H14" s="140">
        <v>20158</v>
      </c>
      <c r="I14" s="115">
        <v>-477</v>
      </c>
      <c r="J14" s="116">
        <v>-2.3663061811687669</v>
      </c>
      <c r="K14"/>
      <c r="L14"/>
      <c r="M14"/>
      <c r="N14"/>
      <c r="O14"/>
      <c r="P14"/>
    </row>
    <row r="15" spans="1:16" s="110" customFormat="1" ht="14.45" customHeight="1" x14ac:dyDescent="0.2">
      <c r="A15" s="118" t="s">
        <v>105</v>
      </c>
      <c r="B15" s="121" t="s">
        <v>108</v>
      </c>
      <c r="C15" s="113">
        <v>15.963642781503706</v>
      </c>
      <c r="D15" s="115">
        <v>5427</v>
      </c>
      <c r="E15" s="114">
        <v>5563</v>
      </c>
      <c r="F15" s="114">
        <v>5604</v>
      </c>
      <c r="G15" s="114">
        <v>5806</v>
      </c>
      <c r="H15" s="140">
        <v>5522</v>
      </c>
      <c r="I15" s="115">
        <v>-95</v>
      </c>
      <c r="J15" s="116">
        <v>-1.7203911626222383</v>
      </c>
      <c r="K15"/>
      <c r="L15"/>
      <c r="M15"/>
      <c r="N15"/>
      <c r="O15"/>
      <c r="P15"/>
    </row>
    <row r="16" spans="1:16" s="110" customFormat="1" ht="14.45" customHeight="1" x14ac:dyDescent="0.2">
      <c r="A16" s="118"/>
      <c r="B16" s="121" t="s">
        <v>109</v>
      </c>
      <c r="C16" s="113">
        <v>49.276385457112603</v>
      </c>
      <c r="D16" s="115">
        <v>16752</v>
      </c>
      <c r="E16" s="114">
        <v>17335</v>
      </c>
      <c r="F16" s="114">
        <v>17258</v>
      </c>
      <c r="G16" s="114">
        <v>17367</v>
      </c>
      <c r="H16" s="140">
        <v>17198</v>
      </c>
      <c r="I16" s="115">
        <v>-446</v>
      </c>
      <c r="J16" s="116">
        <v>-2.593324805209908</v>
      </c>
      <c r="K16"/>
      <c r="L16"/>
      <c r="M16"/>
      <c r="N16"/>
      <c r="O16"/>
      <c r="P16"/>
    </row>
    <row r="17" spans="1:16" s="110" customFormat="1" ht="14.45" customHeight="1" x14ac:dyDescent="0.2">
      <c r="A17" s="118"/>
      <c r="B17" s="121" t="s">
        <v>110</v>
      </c>
      <c r="C17" s="113">
        <v>18.581597835039418</v>
      </c>
      <c r="D17" s="115">
        <v>6317</v>
      </c>
      <c r="E17" s="114">
        <v>6400</v>
      </c>
      <c r="F17" s="114">
        <v>6453</v>
      </c>
      <c r="G17" s="114">
        <v>6436</v>
      </c>
      <c r="H17" s="140">
        <v>6371</v>
      </c>
      <c r="I17" s="115">
        <v>-54</v>
      </c>
      <c r="J17" s="116">
        <v>-0.84759064511065763</v>
      </c>
      <c r="K17"/>
      <c r="L17"/>
      <c r="M17"/>
      <c r="N17"/>
      <c r="O17"/>
      <c r="P17"/>
    </row>
    <row r="18" spans="1:16" s="110" customFormat="1" ht="14.45" customHeight="1" x14ac:dyDescent="0.2">
      <c r="A18" s="120"/>
      <c r="B18" s="121" t="s">
        <v>111</v>
      </c>
      <c r="C18" s="113">
        <v>16.178373926344275</v>
      </c>
      <c r="D18" s="115">
        <v>5500</v>
      </c>
      <c r="E18" s="114">
        <v>5632</v>
      </c>
      <c r="F18" s="114">
        <v>5584</v>
      </c>
      <c r="G18" s="114">
        <v>5536</v>
      </c>
      <c r="H18" s="140">
        <v>5406</v>
      </c>
      <c r="I18" s="115">
        <v>94</v>
      </c>
      <c r="J18" s="116">
        <v>1.7388087310395857</v>
      </c>
      <c r="K18"/>
      <c r="L18"/>
      <c r="M18"/>
      <c r="N18"/>
      <c r="O18"/>
      <c r="P18"/>
    </row>
    <row r="19" spans="1:16" s="110" customFormat="1" ht="14.45" customHeight="1" x14ac:dyDescent="0.2">
      <c r="A19" s="120"/>
      <c r="B19" s="121" t="s">
        <v>112</v>
      </c>
      <c r="C19" s="113">
        <v>1.4413460407106717</v>
      </c>
      <c r="D19" s="115">
        <v>490</v>
      </c>
      <c r="E19" s="114">
        <v>527</v>
      </c>
      <c r="F19" s="114">
        <v>566</v>
      </c>
      <c r="G19" s="114">
        <v>487</v>
      </c>
      <c r="H19" s="140">
        <v>466</v>
      </c>
      <c r="I19" s="115">
        <v>24</v>
      </c>
      <c r="J19" s="116">
        <v>5.1502145922746783</v>
      </c>
      <c r="K19"/>
      <c r="L19"/>
      <c r="M19"/>
      <c r="N19"/>
      <c r="O19"/>
      <c r="P19"/>
    </row>
    <row r="20" spans="1:16" s="110" customFormat="1" ht="14.45" customHeight="1" x14ac:dyDescent="0.2">
      <c r="A20" s="120" t="s">
        <v>113</v>
      </c>
      <c r="B20" s="119" t="s">
        <v>116</v>
      </c>
      <c r="C20" s="113">
        <v>88.616307800917753</v>
      </c>
      <c r="D20" s="115">
        <v>30126</v>
      </c>
      <c r="E20" s="114">
        <v>30902</v>
      </c>
      <c r="F20" s="114">
        <v>31004</v>
      </c>
      <c r="G20" s="114">
        <v>31218</v>
      </c>
      <c r="H20" s="140">
        <v>30762</v>
      </c>
      <c r="I20" s="115">
        <v>-636</v>
      </c>
      <c r="J20" s="116">
        <v>-2.0674858591769065</v>
      </c>
      <c r="K20"/>
      <c r="L20"/>
      <c r="M20"/>
      <c r="N20"/>
      <c r="O20"/>
      <c r="P20"/>
    </row>
    <row r="21" spans="1:16" s="110" customFormat="1" ht="14.45" customHeight="1" x14ac:dyDescent="0.2">
      <c r="A21" s="123"/>
      <c r="B21" s="124" t="s">
        <v>117</v>
      </c>
      <c r="C21" s="125">
        <v>11.26603129779974</v>
      </c>
      <c r="D21" s="143">
        <v>3830</v>
      </c>
      <c r="E21" s="144">
        <v>3984</v>
      </c>
      <c r="F21" s="144">
        <v>3854</v>
      </c>
      <c r="G21" s="144">
        <v>3885</v>
      </c>
      <c r="H21" s="145">
        <v>3694</v>
      </c>
      <c r="I21" s="143">
        <v>136</v>
      </c>
      <c r="J21" s="146">
        <v>3.6816459122902003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36777</v>
      </c>
      <c r="E56" s="114">
        <v>37738</v>
      </c>
      <c r="F56" s="114">
        <v>37785</v>
      </c>
      <c r="G56" s="114">
        <v>38088</v>
      </c>
      <c r="H56" s="140">
        <v>37443</v>
      </c>
      <c r="I56" s="115">
        <v>-666</v>
      </c>
      <c r="J56" s="116">
        <v>-1.7787036295168657</v>
      </c>
      <c r="K56"/>
      <c r="L56"/>
      <c r="M56"/>
      <c r="N56"/>
      <c r="O56"/>
      <c r="P56"/>
    </row>
    <row r="57" spans="1:16" s="110" customFormat="1" ht="14.45" customHeight="1" x14ac:dyDescent="0.2">
      <c r="A57" s="120" t="s">
        <v>105</v>
      </c>
      <c r="B57" s="119" t="s">
        <v>106</v>
      </c>
      <c r="C57" s="113">
        <v>42.325366397476685</v>
      </c>
      <c r="D57" s="115">
        <v>15566</v>
      </c>
      <c r="E57" s="114">
        <v>15818</v>
      </c>
      <c r="F57" s="114">
        <v>15825</v>
      </c>
      <c r="G57" s="114">
        <v>15992</v>
      </c>
      <c r="H57" s="140">
        <v>15622</v>
      </c>
      <c r="I57" s="115">
        <v>-56</v>
      </c>
      <c r="J57" s="116">
        <v>-0.35846882601459479</v>
      </c>
    </row>
    <row r="58" spans="1:16" s="110" customFormat="1" ht="14.45" customHeight="1" x14ac:dyDescent="0.2">
      <c r="A58" s="120"/>
      <c r="B58" s="119" t="s">
        <v>107</v>
      </c>
      <c r="C58" s="113">
        <v>57.674633602523315</v>
      </c>
      <c r="D58" s="115">
        <v>21211</v>
      </c>
      <c r="E58" s="114">
        <v>21920</v>
      </c>
      <c r="F58" s="114">
        <v>21960</v>
      </c>
      <c r="G58" s="114">
        <v>22096</v>
      </c>
      <c r="H58" s="140">
        <v>21821</v>
      </c>
      <c r="I58" s="115">
        <v>-610</v>
      </c>
      <c r="J58" s="116">
        <v>-2.7954722515008479</v>
      </c>
    </row>
    <row r="59" spans="1:16" s="110" customFormat="1" ht="14.45" customHeight="1" x14ac:dyDescent="0.2">
      <c r="A59" s="118" t="s">
        <v>105</v>
      </c>
      <c r="B59" s="121" t="s">
        <v>108</v>
      </c>
      <c r="C59" s="113">
        <v>16.306387144138998</v>
      </c>
      <c r="D59" s="115">
        <v>5997</v>
      </c>
      <c r="E59" s="114">
        <v>6174</v>
      </c>
      <c r="F59" s="114">
        <v>6268</v>
      </c>
      <c r="G59" s="114">
        <v>6476</v>
      </c>
      <c r="H59" s="140">
        <v>6147</v>
      </c>
      <c r="I59" s="115">
        <v>-150</v>
      </c>
      <c r="J59" s="116">
        <v>-2.4402147388970228</v>
      </c>
    </row>
    <row r="60" spans="1:16" s="110" customFormat="1" ht="14.45" customHeight="1" x14ac:dyDescent="0.2">
      <c r="A60" s="118"/>
      <c r="B60" s="121" t="s">
        <v>109</v>
      </c>
      <c r="C60" s="113">
        <v>48.747858716045357</v>
      </c>
      <c r="D60" s="115">
        <v>17928</v>
      </c>
      <c r="E60" s="114">
        <v>18480</v>
      </c>
      <c r="F60" s="114">
        <v>18425</v>
      </c>
      <c r="G60" s="114">
        <v>18558</v>
      </c>
      <c r="H60" s="140">
        <v>18421</v>
      </c>
      <c r="I60" s="115">
        <v>-493</v>
      </c>
      <c r="J60" s="116">
        <v>-2.6762933608381738</v>
      </c>
    </row>
    <row r="61" spans="1:16" s="110" customFormat="1" ht="14.45" customHeight="1" x14ac:dyDescent="0.2">
      <c r="A61" s="118"/>
      <c r="B61" s="121" t="s">
        <v>110</v>
      </c>
      <c r="C61" s="113">
        <v>18.729096989966557</v>
      </c>
      <c r="D61" s="115">
        <v>6888</v>
      </c>
      <c r="E61" s="114">
        <v>7018</v>
      </c>
      <c r="F61" s="114">
        <v>7075</v>
      </c>
      <c r="G61" s="114">
        <v>7056</v>
      </c>
      <c r="H61" s="140">
        <v>7003</v>
      </c>
      <c r="I61" s="115">
        <v>-115</v>
      </c>
      <c r="J61" s="116">
        <v>-1.6421533628444953</v>
      </c>
    </row>
    <row r="62" spans="1:16" s="110" customFormat="1" ht="14.45" customHeight="1" x14ac:dyDescent="0.2">
      <c r="A62" s="120"/>
      <c r="B62" s="121" t="s">
        <v>111</v>
      </c>
      <c r="C62" s="113">
        <v>16.216657149849091</v>
      </c>
      <c r="D62" s="115">
        <v>5964</v>
      </c>
      <c r="E62" s="114">
        <v>6066</v>
      </c>
      <c r="F62" s="114">
        <v>6017</v>
      </c>
      <c r="G62" s="114">
        <v>5998</v>
      </c>
      <c r="H62" s="140">
        <v>5872</v>
      </c>
      <c r="I62" s="115">
        <v>92</v>
      </c>
      <c r="J62" s="116">
        <v>1.5667574931880108</v>
      </c>
    </row>
    <row r="63" spans="1:16" s="110" customFormat="1" ht="14.45" customHeight="1" x14ac:dyDescent="0.2">
      <c r="A63" s="120"/>
      <c r="B63" s="121" t="s">
        <v>112</v>
      </c>
      <c r="C63" s="113">
        <v>1.4655899067351879</v>
      </c>
      <c r="D63" s="115">
        <v>539</v>
      </c>
      <c r="E63" s="114">
        <v>573</v>
      </c>
      <c r="F63" s="114">
        <v>602</v>
      </c>
      <c r="G63" s="114">
        <v>520</v>
      </c>
      <c r="H63" s="140">
        <v>495</v>
      </c>
      <c r="I63" s="115">
        <v>44</v>
      </c>
      <c r="J63" s="116">
        <v>8.8888888888888893</v>
      </c>
    </row>
    <row r="64" spans="1:16" s="110" customFormat="1" ht="14.45" customHeight="1" x14ac:dyDescent="0.2">
      <c r="A64" s="120" t="s">
        <v>113</v>
      </c>
      <c r="B64" s="119" t="s">
        <v>116</v>
      </c>
      <c r="C64" s="113">
        <v>87.973461674416072</v>
      </c>
      <c r="D64" s="115">
        <v>32354</v>
      </c>
      <c r="E64" s="114">
        <v>33201</v>
      </c>
      <c r="F64" s="114">
        <v>33415</v>
      </c>
      <c r="G64" s="114">
        <v>33665</v>
      </c>
      <c r="H64" s="140">
        <v>33228</v>
      </c>
      <c r="I64" s="115">
        <v>-874</v>
      </c>
      <c r="J64" s="116">
        <v>-2.6303117852413629</v>
      </c>
    </row>
    <row r="65" spans="1:10" s="110" customFormat="1" ht="14.45" customHeight="1" x14ac:dyDescent="0.2">
      <c r="A65" s="123"/>
      <c r="B65" s="124" t="s">
        <v>117</v>
      </c>
      <c r="C65" s="125">
        <v>11.91777469614161</v>
      </c>
      <c r="D65" s="143">
        <v>4383</v>
      </c>
      <c r="E65" s="144">
        <v>4497</v>
      </c>
      <c r="F65" s="144">
        <v>4336</v>
      </c>
      <c r="G65" s="144">
        <v>4382</v>
      </c>
      <c r="H65" s="145">
        <v>4179</v>
      </c>
      <c r="I65" s="143">
        <v>204</v>
      </c>
      <c r="J65" s="146">
        <v>4.881550610193826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33996</v>
      </c>
      <c r="G11" s="114">
        <v>34930</v>
      </c>
      <c r="H11" s="114">
        <v>34899</v>
      </c>
      <c r="I11" s="114">
        <v>35145</v>
      </c>
      <c r="J11" s="140">
        <v>34497</v>
      </c>
      <c r="K11" s="114">
        <v>-501</v>
      </c>
      <c r="L11" s="116">
        <v>-1.4523002000173928</v>
      </c>
    </row>
    <row r="12" spans="1:17" s="110" customFormat="1" ht="24" customHeight="1" x14ac:dyDescent="0.2">
      <c r="A12" s="604" t="s">
        <v>185</v>
      </c>
      <c r="B12" s="605"/>
      <c r="C12" s="605"/>
      <c r="D12" s="606"/>
      <c r="E12" s="113">
        <v>42.10789504647606</v>
      </c>
      <c r="F12" s="115">
        <v>14315</v>
      </c>
      <c r="G12" s="114">
        <v>14576</v>
      </c>
      <c r="H12" s="114">
        <v>14570</v>
      </c>
      <c r="I12" s="114">
        <v>14712</v>
      </c>
      <c r="J12" s="140">
        <v>14339</v>
      </c>
      <c r="K12" s="114">
        <v>-24</v>
      </c>
      <c r="L12" s="116">
        <v>-0.16737568868121905</v>
      </c>
    </row>
    <row r="13" spans="1:17" s="110" customFormat="1" ht="15" customHeight="1" x14ac:dyDescent="0.2">
      <c r="A13" s="120"/>
      <c r="B13" s="612" t="s">
        <v>107</v>
      </c>
      <c r="C13" s="612"/>
      <c r="E13" s="113">
        <v>57.89210495352394</v>
      </c>
      <c r="F13" s="115">
        <v>19681</v>
      </c>
      <c r="G13" s="114">
        <v>20354</v>
      </c>
      <c r="H13" s="114">
        <v>20329</v>
      </c>
      <c r="I13" s="114">
        <v>20433</v>
      </c>
      <c r="J13" s="140">
        <v>20158</v>
      </c>
      <c r="K13" s="114">
        <v>-477</v>
      </c>
      <c r="L13" s="116">
        <v>-2.3663061811687669</v>
      </c>
    </row>
    <row r="14" spans="1:17" s="110" customFormat="1" ht="22.5" customHeight="1" x14ac:dyDescent="0.2">
      <c r="A14" s="604" t="s">
        <v>186</v>
      </c>
      <c r="B14" s="605"/>
      <c r="C14" s="605"/>
      <c r="D14" s="606"/>
      <c r="E14" s="113">
        <v>15.963642781503706</v>
      </c>
      <c r="F14" s="115">
        <v>5427</v>
      </c>
      <c r="G14" s="114">
        <v>5563</v>
      </c>
      <c r="H14" s="114">
        <v>5604</v>
      </c>
      <c r="I14" s="114">
        <v>5806</v>
      </c>
      <c r="J14" s="140">
        <v>5522</v>
      </c>
      <c r="K14" s="114">
        <v>-95</v>
      </c>
      <c r="L14" s="116">
        <v>-1.7203911626222383</v>
      </c>
    </row>
    <row r="15" spans="1:17" s="110" customFormat="1" ht="15" customHeight="1" x14ac:dyDescent="0.2">
      <c r="A15" s="120"/>
      <c r="B15" s="119"/>
      <c r="C15" s="258" t="s">
        <v>106</v>
      </c>
      <c r="E15" s="113">
        <v>47.798046803021926</v>
      </c>
      <c r="F15" s="115">
        <v>2594</v>
      </c>
      <c r="G15" s="114">
        <v>2622</v>
      </c>
      <c r="H15" s="114">
        <v>2655</v>
      </c>
      <c r="I15" s="114">
        <v>2757</v>
      </c>
      <c r="J15" s="140">
        <v>2604</v>
      </c>
      <c r="K15" s="114">
        <v>-10</v>
      </c>
      <c r="L15" s="116">
        <v>-0.38402457757296465</v>
      </c>
    </row>
    <row r="16" spans="1:17" s="110" customFormat="1" ht="15" customHeight="1" x14ac:dyDescent="0.2">
      <c r="A16" s="120"/>
      <c r="B16" s="119"/>
      <c r="C16" s="258" t="s">
        <v>107</v>
      </c>
      <c r="E16" s="113">
        <v>52.201953196978074</v>
      </c>
      <c r="F16" s="115">
        <v>2833</v>
      </c>
      <c r="G16" s="114">
        <v>2941</v>
      </c>
      <c r="H16" s="114">
        <v>2949</v>
      </c>
      <c r="I16" s="114">
        <v>3049</v>
      </c>
      <c r="J16" s="140">
        <v>2918</v>
      </c>
      <c r="K16" s="114">
        <v>-85</v>
      </c>
      <c r="L16" s="116">
        <v>-2.9129540781357095</v>
      </c>
    </row>
    <row r="17" spans="1:12" s="110" customFormat="1" ht="15" customHeight="1" x14ac:dyDescent="0.2">
      <c r="A17" s="120"/>
      <c r="B17" s="121" t="s">
        <v>109</v>
      </c>
      <c r="C17" s="258"/>
      <c r="E17" s="113">
        <v>49.276385457112603</v>
      </c>
      <c r="F17" s="115">
        <v>16752</v>
      </c>
      <c r="G17" s="114">
        <v>17335</v>
      </c>
      <c r="H17" s="114">
        <v>17258</v>
      </c>
      <c r="I17" s="114">
        <v>17367</v>
      </c>
      <c r="J17" s="140">
        <v>17198</v>
      </c>
      <c r="K17" s="114">
        <v>-446</v>
      </c>
      <c r="L17" s="116">
        <v>-2.593324805209908</v>
      </c>
    </row>
    <row r="18" spans="1:12" s="110" customFormat="1" ht="15" customHeight="1" x14ac:dyDescent="0.2">
      <c r="A18" s="120"/>
      <c r="B18" s="119"/>
      <c r="C18" s="258" t="s">
        <v>106</v>
      </c>
      <c r="E18" s="113">
        <v>38.568529130850045</v>
      </c>
      <c r="F18" s="115">
        <v>6461</v>
      </c>
      <c r="G18" s="114">
        <v>6616</v>
      </c>
      <c r="H18" s="114">
        <v>6546</v>
      </c>
      <c r="I18" s="114">
        <v>6574</v>
      </c>
      <c r="J18" s="140">
        <v>6441</v>
      </c>
      <c r="K18" s="114">
        <v>20</v>
      </c>
      <c r="L18" s="116">
        <v>0.3105107902499612</v>
      </c>
    </row>
    <row r="19" spans="1:12" s="110" customFormat="1" ht="15" customHeight="1" x14ac:dyDescent="0.2">
      <c r="A19" s="120"/>
      <c r="B19" s="119"/>
      <c r="C19" s="258" t="s">
        <v>107</v>
      </c>
      <c r="E19" s="113">
        <v>61.431470869149955</v>
      </c>
      <c r="F19" s="115">
        <v>10291</v>
      </c>
      <c r="G19" s="114">
        <v>10719</v>
      </c>
      <c r="H19" s="114">
        <v>10712</v>
      </c>
      <c r="I19" s="114">
        <v>10793</v>
      </c>
      <c r="J19" s="140">
        <v>10757</v>
      </c>
      <c r="K19" s="114">
        <v>-466</v>
      </c>
      <c r="L19" s="116">
        <v>-4.3320628428000374</v>
      </c>
    </row>
    <row r="20" spans="1:12" s="110" customFormat="1" ht="15" customHeight="1" x14ac:dyDescent="0.2">
      <c r="A20" s="120"/>
      <c r="B20" s="121" t="s">
        <v>110</v>
      </c>
      <c r="C20" s="258"/>
      <c r="E20" s="113">
        <v>18.581597835039418</v>
      </c>
      <c r="F20" s="115">
        <v>6317</v>
      </c>
      <c r="G20" s="114">
        <v>6400</v>
      </c>
      <c r="H20" s="114">
        <v>6453</v>
      </c>
      <c r="I20" s="114">
        <v>6436</v>
      </c>
      <c r="J20" s="140">
        <v>6371</v>
      </c>
      <c r="K20" s="114">
        <v>-54</v>
      </c>
      <c r="L20" s="116">
        <v>-0.84759064511065763</v>
      </c>
    </row>
    <row r="21" spans="1:12" s="110" customFormat="1" ht="15" customHeight="1" x14ac:dyDescent="0.2">
      <c r="A21" s="120"/>
      <c r="B21" s="119"/>
      <c r="C21" s="258" t="s">
        <v>106</v>
      </c>
      <c r="E21" s="113">
        <v>35.998100364096878</v>
      </c>
      <c r="F21" s="115">
        <v>2274</v>
      </c>
      <c r="G21" s="114">
        <v>2296</v>
      </c>
      <c r="H21" s="114">
        <v>2348</v>
      </c>
      <c r="I21" s="114">
        <v>2362</v>
      </c>
      <c r="J21" s="140">
        <v>2340</v>
      </c>
      <c r="K21" s="114">
        <v>-66</v>
      </c>
      <c r="L21" s="116">
        <v>-2.8205128205128207</v>
      </c>
    </row>
    <row r="22" spans="1:12" s="110" customFormat="1" ht="15" customHeight="1" x14ac:dyDescent="0.2">
      <c r="A22" s="120"/>
      <c r="B22" s="119"/>
      <c r="C22" s="258" t="s">
        <v>107</v>
      </c>
      <c r="E22" s="113">
        <v>64.001899635903115</v>
      </c>
      <c r="F22" s="115">
        <v>4043</v>
      </c>
      <c r="G22" s="114">
        <v>4104</v>
      </c>
      <c r="H22" s="114">
        <v>4105</v>
      </c>
      <c r="I22" s="114">
        <v>4074</v>
      </c>
      <c r="J22" s="140">
        <v>4031</v>
      </c>
      <c r="K22" s="114">
        <v>12</v>
      </c>
      <c r="L22" s="116">
        <v>0.29769288017861573</v>
      </c>
    </row>
    <row r="23" spans="1:12" s="110" customFormat="1" ht="15" customHeight="1" x14ac:dyDescent="0.2">
      <c r="A23" s="120"/>
      <c r="B23" s="121" t="s">
        <v>111</v>
      </c>
      <c r="C23" s="258"/>
      <c r="E23" s="113">
        <v>16.178373926344275</v>
      </c>
      <c r="F23" s="115">
        <v>5500</v>
      </c>
      <c r="G23" s="114">
        <v>5632</v>
      </c>
      <c r="H23" s="114">
        <v>5584</v>
      </c>
      <c r="I23" s="114">
        <v>5536</v>
      </c>
      <c r="J23" s="140">
        <v>5406</v>
      </c>
      <c r="K23" s="114">
        <v>94</v>
      </c>
      <c r="L23" s="116">
        <v>1.7388087310395857</v>
      </c>
    </row>
    <row r="24" spans="1:12" s="110" customFormat="1" ht="15" customHeight="1" x14ac:dyDescent="0.2">
      <c r="A24" s="120"/>
      <c r="B24" s="119"/>
      <c r="C24" s="258" t="s">
        <v>106</v>
      </c>
      <c r="E24" s="113">
        <v>54.290909090909089</v>
      </c>
      <c r="F24" s="115">
        <v>2986</v>
      </c>
      <c r="G24" s="114">
        <v>3042</v>
      </c>
      <c r="H24" s="114">
        <v>3021</v>
      </c>
      <c r="I24" s="114">
        <v>3019</v>
      </c>
      <c r="J24" s="140">
        <v>2954</v>
      </c>
      <c r="K24" s="114">
        <v>32</v>
      </c>
      <c r="L24" s="116">
        <v>1.0832769126607988</v>
      </c>
    </row>
    <row r="25" spans="1:12" s="110" customFormat="1" ht="15" customHeight="1" x14ac:dyDescent="0.2">
      <c r="A25" s="120"/>
      <c r="B25" s="119"/>
      <c r="C25" s="258" t="s">
        <v>107</v>
      </c>
      <c r="E25" s="113">
        <v>45.709090909090911</v>
      </c>
      <c r="F25" s="115">
        <v>2514</v>
      </c>
      <c r="G25" s="114">
        <v>2590</v>
      </c>
      <c r="H25" s="114">
        <v>2563</v>
      </c>
      <c r="I25" s="114">
        <v>2517</v>
      </c>
      <c r="J25" s="140">
        <v>2452</v>
      </c>
      <c r="K25" s="114">
        <v>62</v>
      </c>
      <c r="L25" s="116">
        <v>2.5285481239804239</v>
      </c>
    </row>
    <row r="26" spans="1:12" s="110" customFormat="1" ht="15" customHeight="1" x14ac:dyDescent="0.2">
      <c r="A26" s="120"/>
      <c r="C26" s="121" t="s">
        <v>187</v>
      </c>
      <c r="D26" s="110" t="s">
        <v>188</v>
      </c>
      <c r="E26" s="113">
        <v>1.4413460407106717</v>
      </c>
      <c r="F26" s="115">
        <v>490</v>
      </c>
      <c r="G26" s="114">
        <v>527</v>
      </c>
      <c r="H26" s="114">
        <v>566</v>
      </c>
      <c r="I26" s="114">
        <v>487</v>
      </c>
      <c r="J26" s="140">
        <v>466</v>
      </c>
      <c r="K26" s="114">
        <v>24</v>
      </c>
      <c r="L26" s="116">
        <v>5.1502145922746783</v>
      </c>
    </row>
    <row r="27" spans="1:12" s="110" customFormat="1" ht="15" customHeight="1" x14ac:dyDescent="0.2">
      <c r="A27" s="120"/>
      <c r="B27" s="119"/>
      <c r="D27" s="259" t="s">
        <v>106</v>
      </c>
      <c r="E27" s="113">
        <v>49.591836734693878</v>
      </c>
      <c r="F27" s="115">
        <v>243</v>
      </c>
      <c r="G27" s="114">
        <v>260</v>
      </c>
      <c r="H27" s="114">
        <v>273</v>
      </c>
      <c r="I27" s="114">
        <v>230</v>
      </c>
      <c r="J27" s="140">
        <v>211</v>
      </c>
      <c r="K27" s="114">
        <v>32</v>
      </c>
      <c r="L27" s="116">
        <v>15.165876777251185</v>
      </c>
    </row>
    <row r="28" spans="1:12" s="110" customFormat="1" ht="15" customHeight="1" x14ac:dyDescent="0.2">
      <c r="A28" s="120"/>
      <c r="B28" s="119"/>
      <c r="D28" s="259" t="s">
        <v>107</v>
      </c>
      <c r="E28" s="113">
        <v>50.408163265306122</v>
      </c>
      <c r="F28" s="115">
        <v>247</v>
      </c>
      <c r="G28" s="114">
        <v>267</v>
      </c>
      <c r="H28" s="114">
        <v>293</v>
      </c>
      <c r="I28" s="114">
        <v>257</v>
      </c>
      <c r="J28" s="140">
        <v>255</v>
      </c>
      <c r="K28" s="114">
        <v>-8</v>
      </c>
      <c r="L28" s="116">
        <v>-3.1372549019607843</v>
      </c>
    </row>
    <row r="29" spans="1:12" s="110" customFormat="1" ht="24" customHeight="1" x14ac:dyDescent="0.2">
      <c r="A29" s="604" t="s">
        <v>189</v>
      </c>
      <c r="B29" s="605"/>
      <c r="C29" s="605"/>
      <c r="D29" s="606"/>
      <c r="E29" s="113">
        <v>88.616307800917753</v>
      </c>
      <c r="F29" s="115">
        <v>30126</v>
      </c>
      <c r="G29" s="114">
        <v>30902</v>
      </c>
      <c r="H29" s="114">
        <v>31004</v>
      </c>
      <c r="I29" s="114">
        <v>31218</v>
      </c>
      <c r="J29" s="140">
        <v>30762</v>
      </c>
      <c r="K29" s="114">
        <v>-636</v>
      </c>
      <c r="L29" s="116">
        <v>-2.0674858591769065</v>
      </c>
    </row>
    <row r="30" spans="1:12" s="110" customFormat="1" ht="15" customHeight="1" x14ac:dyDescent="0.2">
      <c r="A30" s="120"/>
      <c r="B30" s="119"/>
      <c r="C30" s="258" t="s">
        <v>106</v>
      </c>
      <c r="E30" s="113">
        <v>42.093208524198367</v>
      </c>
      <c r="F30" s="115">
        <v>12681</v>
      </c>
      <c r="G30" s="114">
        <v>12884</v>
      </c>
      <c r="H30" s="114">
        <v>12940</v>
      </c>
      <c r="I30" s="114">
        <v>13057</v>
      </c>
      <c r="J30" s="140">
        <v>12776</v>
      </c>
      <c r="K30" s="114">
        <v>-95</v>
      </c>
      <c r="L30" s="116">
        <v>-0.74358171571696929</v>
      </c>
    </row>
    <row r="31" spans="1:12" s="110" customFormat="1" ht="15" customHeight="1" x14ac:dyDescent="0.2">
      <c r="A31" s="120"/>
      <c r="B31" s="119"/>
      <c r="C31" s="258" t="s">
        <v>107</v>
      </c>
      <c r="E31" s="113">
        <v>57.906791475801633</v>
      </c>
      <c r="F31" s="115">
        <v>17445</v>
      </c>
      <c r="G31" s="114">
        <v>18018</v>
      </c>
      <c r="H31" s="114">
        <v>18064</v>
      </c>
      <c r="I31" s="114">
        <v>18161</v>
      </c>
      <c r="J31" s="140">
        <v>17986</v>
      </c>
      <c r="K31" s="114">
        <v>-541</v>
      </c>
      <c r="L31" s="116">
        <v>-3.0078950294673636</v>
      </c>
    </row>
    <row r="32" spans="1:12" s="110" customFormat="1" ht="15" customHeight="1" x14ac:dyDescent="0.2">
      <c r="A32" s="120"/>
      <c r="B32" s="119" t="s">
        <v>117</v>
      </c>
      <c r="C32" s="258"/>
      <c r="E32" s="113">
        <v>11.26603129779974</v>
      </c>
      <c r="F32" s="114">
        <v>3830</v>
      </c>
      <c r="G32" s="114">
        <v>3984</v>
      </c>
      <c r="H32" s="114">
        <v>3854</v>
      </c>
      <c r="I32" s="114">
        <v>3885</v>
      </c>
      <c r="J32" s="140">
        <v>3694</v>
      </c>
      <c r="K32" s="114">
        <v>136</v>
      </c>
      <c r="L32" s="116">
        <v>3.6816459122902003</v>
      </c>
    </row>
    <row r="33" spans="1:12" s="110" customFormat="1" ht="15" customHeight="1" x14ac:dyDescent="0.2">
      <c r="A33" s="120"/>
      <c r="B33" s="119"/>
      <c r="C33" s="258" t="s">
        <v>106</v>
      </c>
      <c r="E33" s="113">
        <v>42.375979112271537</v>
      </c>
      <c r="F33" s="114">
        <v>1623</v>
      </c>
      <c r="G33" s="114">
        <v>1679</v>
      </c>
      <c r="H33" s="114">
        <v>1616</v>
      </c>
      <c r="I33" s="114">
        <v>1641</v>
      </c>
      <c r="J33" s="140">
        <v>1553</v>
      </c>
      <c r="K33" s="114">
        <v>70</v>
      </c>
      <c r="L33" s="116">
        <v>4.507405022537025</v>
      </c>
    </row>
    <row r="34" spans="1:12" s="110" customFormat="1" ht="15" customHeight="1" x14ac:dyDescent="0.2">
      <c r="A34" s="120"/>
      <c r="B34" s="119"/>
      <c r="C34" s="258" t="s">
        <v>107</v>
      </c>
      <c r="E34" s="113">
        <v>57.624020887728463</v>
      </c>
      <c r="F34" s="114">
        <v>2207</v>
      </c>
      <c r="G34" s="114">
        <v>2305</v>
      </c>
      <c r="H34" s="114">
        <v>2238</v>
      </c>
      <c r="I34" s="114">
        <v>2244</v>
      </c>
      <c r="J34" s="140">
        <v>2141</v>
      </c>
      <c r="K34" s="114">
        <v>66</v>
      </c>
      <c r="L34" s="116">
        <v>3.0826716487622607</v>
      </c>
    </row>
    <row r="35" spans="1:12" s="110" customFormat="1" ht="24" customHeight="1" x14ac:dyDescent="0.2">
      <c r="A35" s="604" t="s">
        <v>192</v>
      </c>
      <c r="B35" s="605"/>
      <c r="C35" s="605"/>
      <c r="D35" s="606"/>
      <c r="E35" s="113">
        <v>19.993528650429461</v>
      </c>
      <c r="F35" s="114">
        <v>6797</v>
      </c>
      <c r="G35" s="114">
        <v>7073</v>
      </c>
      <c r="H35" s="114">
        <v>7125</v>
      </c>
      <c r="I35" s="114">
        <v>7355</v>
      </c>
      <c r="J35" s="114">
        <v>6972</v>
      </c>
      <c r="K35" s="318">
        <v>-175</v>
      </c>
      <c r="L35" s="319">
        <v>-2.5100401606425704</v>
      </c>
    </row>
    <row r="36" spans="1:12" s="110" customFormat="1" ht="15" customHeight="1" x14ac:dyDescent="0.2">
      <c r="A36" s="120"/>
      <c r="B36" s="119"/>
      <c r="C36" s="258" t="s">
        <v>106</v>
      </c>
      <c r="E36" s="113">
        <v>39.090775342062678</v>
      </c>
      <c r="F36" s="114">
        <v>2657</v>
      </c>
      <c r="G36" s="114">
        <v>2714</v>
      </c>
      <c r="H36" s="114">
        <v>2728</v>
      </c>
      <c r="I36" s="114">
        <v>2861</v>
      </c>
      <c r="J36" s="114">
        <v>2658</v>
      </c>
      <c r="K36" s="318">
        <v>-1</v>
      </c>
      <c r="L36" s="116">
        <v>-3.7622272385252072E-2</v>
      </c>
    </row>
    <row r="37" spans="1:12" s="110" customFormat="1" ht="15" customHeight="1" x14ac:dyDescent="0.2">
      <c r="A37" s="120"/>
      <c r="B37" s="119"/>
      <c r="C37" s="258" t="s">
        <v>107</v>
      </c>
      <c r="E37" s="113">
        <v>60.909224657937322</v>
      </c>
      <c r="F37" s="114">
        <v>4140</v>
      </c>
      <c r="G37" s="114">
        <v>4359</v>
      </c>
      <c r="H37" s="114">
        <v>4397</v>
      </c>
      <c r="I37" s="114">
        <v>4494</v>
      </c>
      <c r="J37" s="140">
        <v>4314</v>
      </c>
      <c r="K37" s="114">
        <v>-174</v>
      </c>
      <c r="L37" s="116">
        <v>-4.0333796940194713</v>
      </c>
    </row>
    <row r="38" spans="1:12" s="110" customFormat="1" ht="15" customHeight="1" x14ac:dyDescent="0.2">
      <c r="A38" s="120"/>
      <c r="B38" s="119" t="s">
        <v>329</v>
      </c>
      <c r="C38" s="258"/>
      <c r="E38" s="113">
        <v>60.757147899752916</v>
      </c>
      <c r="F38" s="114">
        <v>20655</v>
      </c>
      <c r="G38" s="114">
        <v>21090</v>
      </c>
      <c r="H38" s="114">
        <v>21067</v>
      </c>
      <c r="I38" s="114">
        <v>21078</v>
      </c>
      <c r="J38" s="140">
        <v>20800</v>
      </c>
      <c r="K38" s="114">
        <v>-145</v>
      </c>
      <c r="L38" s="116">
        <v>-0.69711538461538458</v>
      </c>
    </row>
    <row r="39" spans="1:12" s="110" customFormat="1" ht="15" customHeight="1" x14ac:dyDescent="0.2">
      <c r="A39" s="120"/>
      <c r="B39" s="119"/>
      <c r="C39" s="258" t="s">
        <v>106</v>
      </c>
      <c r="E39" s="113">
        <v>44.328249818445897</v>
      </c>
      <c r="F39" s="115">
        <v>9156</v>
      </c>
      <c r="G39" s="114">
        <v>9261</v>
      </c>
      <c r="H39" s="114">
        <v>9263</v>
      </c>
      <c r="I39" s="114">
        <v>9278</v>
      </c>
      <c r="J39" s="140">
        <v>9133</v>
      </c>
      <c r="K39" s="114">
        <v>23</v>
      </c>
      <c r="L39" s="116">
        <v>0.25183400854045768</v>
      </c>
    </row>
    <row r="40" spans="1:12" s="110" customFormat="1" ht="15" customHeight="1" x14ac:dyDescent="0.2">
      <c r="A40" s="120"/>
      <c r="B40" s="119"/>
      <c r="C40" s="258" t="s">
        <v>107</v>
      </c>
      <c r="E40" s="113">
        <v>55.671750181554103</v>
      </c>
      <c r="F40" s="115">
        <v>11499</v>
      </c>
      <c r="G40" s="114">
        <v>11829</v>
      </c>
      <c r="H40" s="114">
        <v>11804</v>
      </c>
      <c r="I40" s="114">
        <v>11800</v>
      </c>
      <c r="J40" s="140">
        <v>11667</v>
      </c>
      <c r="K40" s="114">
        <v>-168</v>
      </c>
      <c r="L40" s="116">
        <v>-1.4399588583183338</v>
      </c>
    </row>
    <row r="41" spans="1:12" s="110" customFormat="1" ht="15" customHeight="1" x14ac:dyDescent="0.2">
      <c r="A41" s="120"/>
      <c r="B41" s="320" t="s">
        <v>518</v>
      </c>
      <c r="C41" s="258"/>
      <c r="E41" s="113">
        <v>6.22132015531239</v>
      </c>
      <c r="F41" s="115">
        <v>2115</v>
      </c>
      <c r="G41" s="114">
        <v>2204</v>
      </c>
      <c r="H41" s="114">
        <v>2130</v>
      </c>
      <c r="I41" s="114">
        <v>2119</v>
      </c>
      <c r="J41" s="140">
        <v>2031</v>
      </c>
      <c r="K41" s="114">
        <v>84</v>
      </c>
      <c r="L41" s="116">
        <v>4.1358936484490396</v>
      </c>
    </row>
    <row r="42" spans="1:12" s="110" customFormat="1" ht="15" customHeight="1" x14ac:dyDescent="0.2">
      <c r="A42" s="120"/>
      <c r="B42" s="119"/>
      <c r="C42" s="268" t="s">
        <v>106</v>
      </c>
      <c r="D42" s="182"/>
      <c r="E42" s="113">
        <v>45.248226950354606</v>
      </c>
      <c r="F42" s="115">
        <v>957</v>
      </c>
      <c r="G42" s="114">
        <v>1009</v>
      </c>
      <c r="H42" s="114">
        <v>976</v>
      </c>
      <c r="I42" s="114">
        <v>963</v>
      </c>
      <c r="J42" s="140">
        <v>922</v>
      </c>
      <c r="K42" s="114">
        <v>35</v>
      </c>
      <c r="L42" s="116">
        <v>3.7960954446854664</v>
      </c>
    </row>
    <row r="43" spans="1:12" s="110" customFormat="1" ht="15" customHeight="1" x14ac:dyDescent="0.2">
      <c r="A43" s="120"/>
      <c r="B43" s="119"/>
      <c r="C43" s="268" t="s">
        <v>107</v>
      </c>
      <c r="D43" s="182"/>
      <c r="E43" s="113">
        <v>54.751773049645394</v>
      </c>
      <c r="F43" s="115">
        <v>1158</v>
      </c>
      <c r="G43" s="114">
        <v>1195</v>
      </c>
      <c r="H43" s="114">
        <v>1154</v>
      </c>
      <c r="I43" s="114">
        <v>1156</v>
      </c>
      <c r="J43" s="140">
        <v>1109</v>
      </c>
      <c r="K43" s="114">
        <v>49</v>
      </c>
      <c r="L43" s="116">
        <v>4.4183949504057711</v>
      </c>
    </row>
    <row r="44" spans="1:12" s="110" customFormat="1" ht="15" customHeight="1" x14ac:dyDescent="0.2">
      <c r="A44" s="120"/>
      <c r="B44" s="119" t="s">
        <v>205</v>
      </c>
      <c r="C44" s="268"/>
      <c r="D44" s="182"/>
      <c r="E44" s="113">
        <v>13.028003294505236</v>
      </c>
      <c r="F44" s="115">
        <v>4429</v>
      </c>
      <c r="G44" s="114">
        <v>4563</v>
      </c>
      <c r="H44" s="114">
        <v>4577</v>
      </c>
      <c r="I44" s="114">
        <v>4593</v>
      </c>
      <c r="J44" s="140">
        <v>4694</v>
      </c>
      <c r="K44" s="114">
        <v>-265</v>
      </c>
      <c r="L44" s="116">
        <v>-5.6455048998721775</v>
      </c>
    </row>
    <row r="45" spans="1:12" s="110" customFormat="1" ht="15" customHeight="1" x14ac:dyDescent="0.2">
      <c r="A45" s="120"/>
      <c r="B45" s="119"/>
      <c r="C45" s="268" t="s">
        <v>106</v>
      </c>
      <c r="D45" s="182"/>
      <c r="E45" s="113">
        <v>34.883720930232556</v>
      </c>
      <c r="F45" s="115">
        <v>1545</v>
      </c>
      <c r="G45" s="114">
        <v>1592</v>
      </c>
      <c r="H45" s="114">
        <v>1603</v>
      </c>
      <c r="I45" s="114">
        <v>1610</v>
      </c>
      <c r="J45" s="140">
        <v>1626</v>
      </c>
      <c r="K45" s="114">
        <v>-81</v>
      </c>
      <c r="L45" s="116">
        <v>-4.9815498154981546</v>
      </c>
    </row>
    <row r="46" spans="1:12" s="110" customFormat="1" ht="15" customHeight="1" x14ac:dyDescent="0.2">
      <c r="A46" s="123"/>
      <c r="B46" s="124"/>
      <c r="C46" s="260" t="s">
        <v>107</v>
      </c>
      <c r="D46" s="261"/>
      <c r="E46" s="125">
        <v>65.116279069767444</v>
      </c>
      <c r="F46" s="143">
        <v>2884</v>
      </c>
      <c r="G46" s="144">
        <v>2971</v>
      </c>
      <c r="H46" s="144">
        <v>2974</v>
      </c>
      <c r="I46" s="144">
        <v>2983</v>
      </c>
      <c r="J46" s="145">
        <v>3068</v>
      </c>
      <c r="K46" s="144">
        <v>-184</v>
      </c>
      <c r="L46" s="146">
        <v>-5.9973924380704045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519</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33996</v>
      </c>
      <c r="E11" s="114">
        <v>34930</v>
      </c>
      <c r="F11" s="114">
        <v>34899</v>
      </c>
      <c r="G11" s="114">
        <v>35145</v>
      </c>
      <c r="H11" s="140">
        <v>34497</v>
      </c>
      <c r="I11" s="115">
        <v>-501</v>
      </c>
      <c r="J11" s="116">
        <v>-1.4523002000173928</v>
      </c>
    </row>
    <row r="12" spans="1:15" s="110" customFormat="1" ht="24.95" customHeight="1" x14ac:dyDescent="0.2">
      <c r="A12" s="193" t="s">
        <v>132</v>
      </c>
      <c r="B12" s="194" t="s">
        <v>133</v>
      </c>
      <c r="C12" s="113">
        <v>2.0796564301682552</v>
      </c>
      <c r="D12" s="115">
        <v>707</v>
      </c>
      <c r="E12" s="114">
        <v>684</v>
      </c>
      <c r="F12" s="114">
        <v>669</v>
      </c>
      <c r="G12" s="114">
        <v>646</v>
      </c>
      <c r="H12" s="140">
        <v>614</v>
      </c>
      <c r="I12" s="115">
        <v>93</v>
      </c>
      <c r="J12" s="116">
        <v>15.146579804560261</v>
      </c>
    </row>
    <row r="13" spans="1:15" s="110" customFormat="1" ht="24.95" customHeight="1" x14ac:dyDescent="0.2">
      <c r="A13" s="193" t="s">
        <v>134</v>
      </c>
      <c r="B13" s="199" t="s">
        <v>214</v>
      </c>
      <c r="C13" s="113">
        <v>0.77950347099658779</v>
      </c>
      <c r="D13" s="115">
        <v>265</v>
      </c>
      <c r="E13" s="114">
        <v>273</v>
      </c>
      <c r="F13" s="114">
        <v>267</v>
      </c>
      <c r="G13" s="114">
        <v>269</v>
      </c>
      <c r="H13" s="140">
        <v>253</v>
      </c>
      <c r="I13" s="115">
        <v>12</v>
      </c>
      <c r="J13" s="116">
        <v>4.7430830039525693</v>
      </c>
    </row>
    <row r="14" spans="1:15" s="287" customFormat="1" ht="24.95" customHeight="1" x14ac:dyDescent="0.2">
      <c r="A14" s="193" t="s">
        <v>215</v>
      </c>
      <c r="B14" s="199" t="s">
        <v>137</v>
      </c>
      <c r="C14" s="113">
        <v>14.942934462877986</v>
      </c>
      <c r="D14" s="115">
        <v>5080</v>
      </c>
      <c r="E14" s="114">
        <v>5233</v>
      </c>
      <c r="F14" s="114">
        <v>5421</v>
      </c>
      <c r="G14" s="114">
        <v>5573</v>
      </c>
      <c r="H14" s="140">
        <v>5606</v>
      </c>
      <c r="I14" s="115">
        <v>-526</v>
      </c>
      <c r="J14" s="116">
        <v>-9.3828041384231184</v>
      </c>
      <c r="K14" s="110"/>
      <c r="L14" s="110"/>
      <c r="M14" s="110"/>
      <c r="N14" s="110"/>
      <c r="O14" s="110"/>
    </row>
    <row r="15" spans="1:15" s="110" customFormat="1" ht="24.95" customHeight="1" x14ac:dyDescent="0.2">
      <c r="A15" s="193" t="s">
        <v>216</v>
      </c>
      <c r="B15" s="199" t="s">
        <v>217</v>
      </c>
      <c r="C15" s="113">
        <v>5.3976938463348629</v>
      </c>
      <c r="D15" s="115">
        <v>1835</v>
      </c>
      <c r="E15" s="114">
        <v>1852</v>
      </c>
      <c r="F15" s="114">
        <v>1918</v>
      </c>
      <c r="G15" s="114">
        <v>1923</v>
      </c>
      <c r="H15" s="140">
        <v>1933</v>
      </c>
      <c r="I15" s="115">
        <v>-98</v>
      </c>
      <c r="J15" s="116">
        <v>-5.0698396275219864</v>
      </c>
    </row>
    <row r="16" spans="1:15" s="287" customFormat="1" ht="24.95" customHeight="1" x14ac:dyDescent="0.2">
      <c r="A16" s="193" t="s">
        <v>218</v>
      </c>
      <c r="B16" s="199" t="s">
        <v>141</v>
      </c>
      <c r="C16" s="113">
        <v>7.5420637722084951</v>
      </c>
      <c r="D16" s="115">
        <v>2564</v>
      </c>
      <c r="E16" s="114">
        <v>2659</v>
      </c>
      <c r="F16" s="114">
        <v>2754</v>
      </c>
      <c r="G16" s="114">
        <v>2865</v>
      </c>
      <c r="H16" s="140">
        <v>2894</v>
      </c>
      <c r="I16" s="115">
        <v>-330</v>
      </c>
      <c r="J16" s="116">
        <v>-11.402902557014512</v>
      </c>
      <c r="K16" s="110"/>
      <c r="L16" s="110"/>
      <c r="M16" s="110"/>
      <c r="N16" s="110"/>
      <c r="O16" s="110"/>
    </row>
    <row r="17" spans="1:15" s="110" customFormat="1" ht="24.95" customHeight="1" x14ac:dyDescent="0.2">
      <c r="A17" s="193" t="s">
        <v>142</v>
      </c>
      <c r="B17" s="199" t="s">
        <v>220</v>
      </c>
      <c r="C17" s="113">
        <v>2.0031768443346274</v>
      </c>
      <c r="D17" s="115">
        <v>681</v>
      </c>
      <c r="E17" s="114">
        <v>722</v>
      </c>
      <c r="F17" s="114">
        <v>749</v>
      </c>
      <c r="G17" s="114">
        <v>785</v>
      </c>
      <c r="H17" s="140">
        <v>779</v>
      </c>
      <c r="I17" s="115">
        <v>-98</v>
      </c>
      <c r="J17" s="116">
        <v>-12.580231065468549</v>
      </c>
    </row>
    <row r="18" spans="1:15" s="287" customFormat="1" ht="24.95" customHeight="1" x14ac:dyDescent="0.2">
      <c r="A18" s="201" t="s">
        <v>144</v>
      </c>
      <c r="B18" s="202" t="s">
        <v>145</v>
      </c>
      <c r="C18" s="113">
        <v>6.4184021649605834</v>
      </c>
      <c r="D18" s="115">
        <v>2182</v>
      </c>
      <c r="E18" s="114">
        <v>2165</v>
      </c>
      <c r="F18" s="114">
        <v>2173</v>
      </c>
      <c r="G18" s="114">
        <v>2143</v>
      </c>
      <c r="H18" s="140">
        <v>2066</v>
      </c>
      <c r="I18" s="115">
        <v>116</v>
      </c>
      <c r="J18" s="116">
        <v>5.6147144240077447</v>
      </c>
      <c r="K18" s="110"/>
      <c r="L18" s="110"/>
      <c r="M18" s="110"/>
      <c r="N18" s="110"/>
      <c r="O18" s="110"/>
    </row>
    <row r="19" spans="1:15" s="110" customFormat="1" ht="24.95" customHeight="1" x14ac:dyDescent="0.2">
      <c r="A19" s="193" t="s">
        <v>146</v>
      </c>
      <c r="B19" s="199" t="s">
        <v>147</v>
      </c>
      <c r="C19" s="113">
        <v>20.105306506647842</v>
      </c>
      <c r="D19" s="115">
        <v>6835</v>
      </c>
      <c r="E19" s="114">
        <v>6962</v>
      </c>
      <c r="F19" s="114">
        <v>6758</v>
      </c>
      <c r="G19" s="114">
        <v>6782</v>
      </c>
      <c r="H19" s="140">
        <v>6754</v>
      </c>
      <c r="I19" s="115">
        <v>81</v>
      </c>
      <c r="J19" s="116">
        <v>1.1992893100384958</v>
      </c>
    </row>
    <row r="20" spans="1:15" s="287" customFormat="1" ht="24.95" customHeight="1" x14ac:dyDescent="0.2">
      <c r="A20" s="193" t="s">
        <v>148</v>
      </c>
      <c r="B20" s="199" t="s">
        <v>149</v>
      </c>
      <c r="C20" s="113">
        <v>6.2183786327803272</v>
      </c>
      <c r="D20" s="115">
        <v>2114</v>
      </c>
      <c r="E20" s="114">
        <v>2155</v>
      </c>
      <c r="F20" s="114">
        <v>2174</v>
      </c>
      <c r="G20" s="114">
        <v>2203</v>
      </c>
      <c r="H20" s="140">
        <v>2170</v>
      </c>
      <c r="I20" s="115">
        <v>-56</v>
      </c>
      <c r="J20" s="116">
        <v>-2.5806451612903225</v>
      </c>
      <c r="K20" s="110"/>
      <c r="L20" s="110"/>
      <c r="M20" s="110"/>
      <c r="N20" s="110"/>
      <c r="O20" s="110"/>
    </row>
    <row r="21" spans="1:15" s="110" customFormat="1" ht="24.95" customHeight="1" x14ac:dyDescent="0.2">
      <c r="A21" s="201" t="s">
        <v>150</v>
      </c>
      <c r="B21" s="202" t="s">
        <v>151</v>
      </c>
      <c r="C21" s="113">
        <v>10.671843746323097</v>
      </c>
      <c r="D21" s="115">
        <v>3628</v>
      </c>
      <c r="E21" s="114">
        <v>3916</v>
      </c>
      <c r="F21" s="114">
        <v>3949</v>
      </c>
      <c r="G21" s="114">
        <v>4059</v>
      </c>
      <c r="H21" s="140">
        <v>3901</v>
      </c>
      <c r="I21" s="115">
        <v>-273</v>
      </c>
      <c r="J21" s="116">
        <v>-6.9982055883106895</v>
      </c>
    </row>
    <row r="22" spans="1:15" s="110" customFormat="1" ht="24.95" customHeight="1" x14ac:dyDescent="0.2">
      <c r="A22" s="201" t="s">
        <v>152</v>
      </c>
      <c r="B22" s="199" t="s">
        <v>153</v>
      </c>
      <c r="C22" s="113">
        <v>0.98835157077303215</v>
      </c>
      <c r="D22" s="115">
        <v>336</v>
      </c>
      <c r="E22" s="114">
        <v>360</v>
      </c>
      <c r="F22" s="114">
        <v>367</v>
      </c>
      <c r="G22" s="114">
        <v>377</v>
      </c>
      <c r="H22" s="140">
        <v>386</v>
      </c>
      <c r="I22" s="115">
        <v>-50</v>
      </c>
      <c r="J22" s="116">
        <v>-12.953367875647668</v>
      </c>
    </row>
    <row r="23" spans="1:15" s="110" customFormat="1" ht="24.95" customHeight="1" x14ac:dyDescent="0.2">
      <c r="A23" s="193" t="s">
        <v>154</v>
      </c>
      <c r="B23" s="199" t="s">
        <v>155</v>
      </c>
      <c r="C23" s="113">
        <v>1.0883633368631604</v>
      </c>
      <c r="D23" s="115">
        <v>370</v>
      </c>
      <c r="E23" s="114">
        <v>372</v>
      </c>
      <c r="F23" s="114">
        <v>368</v>
      </c>
      <c r="G23" s="114">
        <v>370</v>
      </c>
      <c r="H23" s="140">
        <v>354</v>
      </c>
      <c r="I23" s="115">
        <v>16</v>
      </c>
      <c r="J23" s="116">
        <v>4.5197740112994351</v>
      </c>
    </row>
    <row r="24" spans="1:15" s="110" customFormat="1" ht="24.95" customHeight="1" x14ac:dyDescent="0.2">
      <c r="A24" s="193" t="s">
        <v>156</v>
      </c>
      <c r="B24" s="199" t="s">
        <v>221</v>
      </c>
      <c r="C24" s="113">
        <v>7.1420167078479819</v>
      </c>
      <c r="D24" s="115">
        <v>2428</v>
      </c>
      <c r="E24" s="114">
        <v>2463</v>
      </c>
      <c r="F24" s="114">
        <v>2448</v>
      </c>
      <c r="G24" s="114">
        <v>2413</v>
      </c>
      <c r="H24" s="140">
        <v>2388</v>
      </c>
      <c r="I24" s="115">
        <v>40</v>
      </c>
      <c r="J24" s="116">
        <v>1.6750418760469012</v>
      </c>
    </row>
    <row r="25" spans="1:15" s="110" customFormat="1" ht="24.95" customHeight="1" x14ac:dyDescent="0.2">
      <c r="A25" s="193" t="s">
        <v>222</v>
      </c>
      <c r="B25" s="204" t="s">
        <v>159</v>
      </c>
      <c r="C25" s="113">
        <v>6.7772679138722198</v>
      </c>
      <c r="D25" s="115">
        <v>2304</v>
      </c>
      <c r="E25" s="114">
        <v>2326</v>
      </c>
      <c r="F25" s="114">
        <v>2352</v>
      </c>
      <c r="G25" s="114">
        <v>2298</v>
      </c>
      <c r="H25" s="140">
        <v>2220</v>
      </c>
      <c r="I25" s="115">
        <v>84</v>
      </c>
      <c r="J25" s="116">
        <v>3.7837837837837838</v>
      </c>
    </row>
    <row r="26" spans="1:15" s="110" customFormat="1" ht="24.95" customHeight="1" x14ac:dyDescent="0.2">
      <c r="A26" s="201">
        <v>782.78300000000002</v>
      </c>
      <c r="B26" s="203" t="s">
        <v>160</v>
      </c>
      <c r="C26" s="113">
        <v>0.1294269914107542</v>
      </c>
      <c r="D26" s="115">
        <v>44</v>
      </c>
      <c r="E26" s="114">
        <v>41</v>
      </c>
      <c r="F26" s="114">
        <v>40</v>
      </c>
      <c r="G26" s="114">
        <v>42</v>
      </c>
      <c r="H26" s="140">
        <v>45</v>
      </c>
      <c r="I26" s="115">
        <v>-1</v>
      </c>
      <c r="J26" s="116">
        <v>-2.2222222222222223</v>
      </c>
    </row>
    <row r="27" spans="1:15" s="110" customFormat="1" ht="24.95" customHeight="1" x14ac:dyDescent="0.2">
      <c r="A27" s="193" t="s">
        <v>161</v>
      </c>
      <c r="B27" s="199" t="s">
        <v>162</v>
      </c>
      <c r="C27" s="113">
        <v>3.3827509118719847</v>
      </c>
      <c r="D27" s="115">
        <v>1150</v>
      </c>
      <c r="E27" s="114">
        <v>1138</v>
      </c>
      <c r="F27" s="114">
        <v>1171</v>
      </c>
      <c r="G27" s="114">
        <v>1179</v>
      </c>
      <c r="H27" s="140">
        <v>1130</v>
      </c>
      <c r="I27" s="115">
        <v>20</v>
      </c>
      <c r="J27" s="116">
        <v>1.7699115044247788</v>
      </c>
    </row>
    <row r="28" spans="1:15" s="110" customFormat="1" ht="24.95" customHeight="1" x14ac:dyDescent="0.2">
      <c r="A28" s="193" t="s">
        <v>163</v>
      </c>
      <c r="B28" s="199" t="s">
        <v>164</v>
      </c>
      <c r="C28" s="113">
        <v>1.5854806447817391</v>
      </c>
      <c r="D28" s="115">
        <v>539</v>
      </c>
      <c r="E28" s="114">
        <v>589</v>
      </c>
      <c r="F28" s="114">
        <v>526</v>
      </c>
      <c r="G28" s="114">
        <v>603</v>
      </c>
      <c r="H28" s="140">
        <v>555</v>
      </c>
      <c r="I28" s="115">
        <v>-16</v>
      </c>
      <c r="J28" s="116">
        <v>-2.8828828828828827</v>
      </c>
    </row>
    <row r="29" spans="1:15" s="110" customFormat="1" ht="24.95" customHeight="1" x14ac:dyDescent="0.2">
      <c r="A29" s="193">
        <v>86</v>
      </c>
      <c r="B29" s="199" t="s">
        <v>165</v>
      </c>
      <c r="C29" s="113">
        <v>4.6770208259795272</v>
      </c>
      <c r="D29" s="115">
        <v>1590</v>
      </c>
      <c r="E29" s="114">
        <v>1657</v>
      </c>
      <c r="F29" s="114">
        <v>1631</v>
      </c>
      <c r="G29" s="114">
        <v>1614</v>
      </c>
      <c r="H29" s="140">
        <v>1623</v>
      </c>
      <c r="I29" s="115">
        <v>-33</v>
      </c>
      <c r="J29" s="116">
        <v>-2.033271719038817</v>
      </c>
    </row>
    <row r="30" spans="1:15" s="110" customFormat="1" ht="24.95" customHeight="1" x14ac:dyDescent="0.2">
      <c r="A30" s="193">
        <v>87.88</v>
      </c>
      <c r="B30" s="204" t="s">
        <v>166</v>
      </c>
      <c r="C30" s="113">
        <v>3.4798211554300504</v>
      </c>
      <c r="D30" s="115">
        <v>1183</v>
      </c>
      <c r="E30" s="114">
        <v>1198</v>
      </c>
      <c r="F30" s="114">
        <v>1188</v>
      </c>
      <c r="G30" s="114">
        <v>1189</v>
      </c>
      <c r="H30" s="140">
        <v>1168</v>
      </c>
      <c r="I30" s="115">
        <v>15</v>
      </c>
      <c r="J30" s="116">
        <v>1.2842465753424657</v>
      </c>
    </row>
    <row r="31" spans="1:15" s="110" customFormat="1" ht="24.95" customHeight="1" x14ac:dyDescent="0.2">
      <c r="A31" s="193" t="s">
        <v>167</v>
      </c>
      <c r="B31" s="199" t="s">
        <v>168</v>
      </c>
      <c r="C31" s="113">
        <v>9.5305330038828089</v>
      </c>
      <c r="D31" s="115">
        <v>3240</v>
      </c>
      <c r="E31" s="114">
        <v>3397</v>
      </c>
      <c r="F31" s="114">
        <v>3396</v>
      </c>
      <c r="G31" s="114">
        <v>3384</v>
      </c>
      <c r="H31" s="140">
        <v>3263</v>
      </c>
      <c r="I31" s="115">
        <v>-23</v>
      </c>
      <c r="J31" s="116">
        <v>-0.70487281642660127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2.0796564301682552</v>
      </c>
      <c r="D34" s="115">
        <v>707</v>
      </c>
      <c r="E34" s="114">
        <v>684</v>
      </c>
      <c r="F34" s="114">
        <v>669</v>
      </c>
      <c r="G34" s="114">
        <v>646</v>
      </c>
      <c r="H34" s="140">
        <v>614</v>
      </c>
      <c r="I34" s="115">
        <v>93</v>
      </c>
      <c r="J34" s="116">
        <v>15.146579804560261</v>
      </c>
    </row>
    <row r="35" spans="1:10" s="110" customFormat="1" ht="24.95" customHeight="1" x14ac:dyDescent="0.2">
      <c r="A35" s="292" t="s">
        <v>171</v>
      </c>
      <c r="B35" s="293" t="s">
        <v>172</v>
      </c>
      <c r="C35" s="113">
        <v>22.140840098835156</v>
      </c>
      <c r="D35" s="115">
        <v>7527</v>
      </c>
      <c r="E35" s="114">
        <v>7671</v>
      </c>
      <c r="F35" s="114">
        <v>7861</v>
      </c>
      <c r="G35" s="114">
        <v>7985</v>
      </c>
      <c r="H35" s="140">
        <v>7925</v>
      </c>
      <c r="I35" s="115">
        <v>-398</v>
      </c>
      <c r="J35" s="116">
        <v>-5.0220820189274447</v>
      </c>
    </row>
    <row r="36" spans="1:10" s="110" customFormat="1" ht="24.95" customHeight="1" x14ac:dyDescent="0.2">
      <c r="A36" s="294" t="s">
        <v>173</v>
      </c>
      <c r="B36" s="295" t="s">
        <v>174</v>
      </c>
      <c r="C36" s="125">
        <v>75.776561948464519</v>
      </c>
      <c r="D36" s="143">
        <v>25761</v>
      </c>
      <c r="E36" s="144">
        <v>26574</v>
      </c>
      <c r="F36" s="144">
        <v>26368</v>
      </c>
      <c r="G36" s="144">
        <v>26513</v>
      </c>
      <c r="H36" s="145">
        <v>25957</v>
      </c>
      <c r="I36" s="143">
        <v>-196</v>
      </c>
      <c r="J36" s="146">
        <v>-0.75509496474939319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33996</v>
      </c>
      <c r="F11" s="264">
        <v>34930</v>
      </c>
      <c r="G11" s="264">
        <v>34899</v>
      </c>
      <c r="H11" s="264">
        <v>35145</v>
      </c>
      <c r="I11" s="265">
        <v>34497</v>
      </c>
      <c r="J11" s="263">
        <v>-501</v>
      </c>
      <c r="K11" s="266">
        <v>-1.4523002000173928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42.437345570067066</v>
      </c>
      <c r="E13" s="115">
        <v>14427</v>
      </c>
      <c r="F13" s="114">
        <v>14855</v>
      </c>
      <c r="G13" s="114">
        <v>14872</v>
      </c>
      <c r="H13" s="114">
        <v>14891</v>
      </c>
      <c r="I13" s="140">
        <v>14586</v>
      </c>
      <c r="J13" s="115">
        <v>-159</v>
      </c>
      <c r="K13" s="116">
        <v>-1.0900863842040314</v>
      </c>
    </row>
    <row r="14" spans="1:15" ht="15.95" customHeight="1" x14ac:dyDescent="0.2">
      <c r="A14" s="306" t="s">
        <v>230</v>
      </c>
      <c r="B14" s="307"/>
      <c r="C14" s="308"/>
      <c r="D14" s="113">
        <v>46.802565007647956</v>
      </c>
      <c r="E14" s="115">
        <v>15911</v>
      </c>
      <c r="F14" s="114">
        <v>16214</v>
      </c>
      <c r="G14" s="114">
        <v>16284</v>
      </c>
      <c r="H14" s="114">
        <v>16445</v>
      </c>
      <c r="I14" s="140">
        <v>16209</v>
      </c>
      <c r="J14" s="115">
        <v>-298</v>
      </c>
      <c r="K14" s="116">
        <v>-1.8384847923992844</v>
      </c>
    </row>
    <row r="15" spans="1:15" ht="15.95" customHeight="1" x14ac:dyDescent="0.2">
      <c r="A15" s="306" t="s">
        <v>231</v>
      </c>
      <c r="B15" s="307"/>
      <c r="C15" s="308"/>
      <c r="D15" s="113">
        <v>5.1270737733851037</v>
      </c>
      <c r="E15" s="115">
        <v>1743</v>
      </c>
      <c r="F15" s="114">
        <v>1805</v>
      </c>
      <c r="G15" s="114">
        <v>1803</v>
      </c>
      <c r="H15" s="114">
        <v>1929</v>
      </c>
      <c r="I15" s="140">
        <v>1919</v>
      </c>
      <c r="J15" s="115">
        <v>-176</v>
      </c>
      <c r="K15" s="116">
        <v>-9.1714434601354871</v>
      </c>
    </row>
    <row r="16" spans="1:15" ht="15.95" customHeight="1" x14ac:dyDescent="0.2">
      <c r="A16" s="306" t="s">
        <v>232</v>
      </c>
      <c r="B16" s="307"/>
      <c r="C16" s="308"/>
      <c r="D16" s="113">
        <v>2.7885633603953406</v>
      </c>
      <c r="E16" s="115">
        <v>948</v>
      </c>
      <c r="F16" s="114">
        <v>1021</v>
      </c>
      <c r="G16" s="114">
        <v>919</v>
      </c>
      <c r="H16" s="114">
        <v>802</v>
      </c>
      <c r="I16" s="140">
        <v>771</v>
      </c>
      <c r="J16" s="115">
        <v>177</v>
      </c>
      <c r="K16" s="116">
        <v>22.957198443579767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1.9708200964819391</v>
      </c>
      <c r="E18" s="115">
        <v>670</v>
      </c>
      <c r="F18" s="114">
        <v>641</v>
      </c>
      <c r="G18" s="114">
        <v>640</v>
      </c>
      <c r="H18" s="114">
        <v>646</v>
      </c>
      <c r="I18" s="140">
        <v>619</v>
      </c>
      <c r="J18" s="115">
        <v>51</v>
      </c>
      <c r="K18" s="116">
        <v>8.2390953150242332</v>
      </c>
    </row>
    <row r="19" spans="1:11" ht="14.1" customHeight="1" x14ac:dyDescent="0.2">
      <c r="A19" s="306" t="s">
        <v>235</v>
      </c>
      <c r="B19" s="307" t="s">
        <v>236</v>
      </c>
      <c r="C19" s="308"/>
      <c r="D19" s="113">
        <v>1.353100364748794</v>
      </c>
      <c r="E19" s="115">
        <v>460</v>
      </c>
      <c r="F19" s="114">
        <v>437</v>
      </c>
      <c r="G19" s="114">
        <v>441</v>
      </c>
      <c r="H19" s="114">
        <v>435</v>
      </c>
      <c r="I19" s="140">
        <v>415</v>
      </c>
      <c r="J19" s="115">
        <v>45</v>
      </c>
      <c r="K19" s="116">
        <v>10.843373493975903</v>
      </c>
    </row>
    <row r="20" spans="1:11" ht="14.1" customHeight="1" x14ac:dyDescent="0.2">
      <c r="A20" s="306">
        <v>12</v>
      </c>
      <c r="B20" s="307" t="s">
        <v>237</v>
      </c>
      <c r="C20" s="308"/>
      <c r="D20" s="113">
        <v>1.2266148958701024</v>
      </c>
      <c r="E20" s="115">
        <v>417</v>
      </c>
      <c r="F20" s="114">
        <v>432</v>
      </c>
      <c r="G20" s="114">
        <v>441</v>
      </c>
      <c r="H20" s="114">
        <v>441</v>
      </c>
      <c r="I20" s="140">
        <v>416</v>
      </c>
      <c r="J20" s="115">
        <v>1</v>
      </c>
      <c r="K20" s="116">
        <v>0.24038461538461539</v>
      </c>
    </row>
    <row r="21" spans="1:11" ht="14.1" customHeight="1" x14ac:dyDescent="0.2">
      <c r="A21" s="306">
        <v>21</v>
      </c>
      <c r="B21" s="307" t="s">
        <v>238</v>
      </c>
      <c r="C21" s="308"/>
      <c r="D21" s="113">
        <v>0.21178962230850687</v>
      </c>
      <c r="E21" s="115">
        <v>72</v>
      </c>
      <c r="F21" s="114">
        <v>73</v>
      </c>
      <c r="G21" s="114">
        <v>77</v>
      </c>
      <c r="H21" s="114">
        <v>77</v>
      </c>
      <c r="I21" s="140">
        <v>71</v>
      </c>
      <c r="J21" s="115">
        <v>1</v>
      </c>
      <c r="K21" s="116">
        <v>1.408450704225352</v>
      </c>
    </row>
    <row r="22" spans="1:11" ht="14.1" customHeight="1" x14ac:dyDescent="0.2">
      <c r="A22" s="306">
        <v>22</v>
      </c>
      <c r="B22" s="307" t="s">
        <v>239</v>
      </c>
      <c r="C22" s="308"/>
      <c r="D22" s="113">
        <v>1.4942934462877986</v>
      </c>
      <c r="E22" s="115">
        <v>508</v>
      </c>
      <c r="F22" s="114">
        <v>531</v>
      </c>
      <c r="G22" s="114">
        <v>535</v>
      </c>
      <c r="H22" s="114">
        <v>553</v>
      </c>
      <c r="I22" s="140">
        <v>565</v>
      </c>
      <c r="J22" s="115">
        <v>-57</v>
      </c>
      <c r="K22" s="116">
        <v>-10.08849557522124</v>
      </c>
    </row>
    <row r="23" spans="1:11" ht="14.1" customHeight="1" x14ac:dyDescent="0.2">
      <c r="A23" s="306">
        <v>23</v>
      </c>
      <c r="B23" s="307" t="s">
        <v>240</v>
      </c>
      <c r="C23" s="308"/>
      <c r="D23" s="113">
        <v>0.48240969525826566</v>
      </c>
      <c r="E23" s="115">
        <v>164</v>
      </c>
      <c r="F23" s="114">
        <v>167</v>
      </c>
      <c r="G23" s="114">
        <v>178</v>
      </c>
      <c r="H23" s="114">
        <v>182</v>
      </c>
      <c r="I23" s="140">
        <v>187</v>
      </c>
      <c r="J23" s="115">
        <v>-23</v>
      </c>
      <c r="K23" s="116">
        <v>-12.299465240641711</v>
      </c>
    </row>
    <row r="24" spans="1:11" ht="14.1" customHeight="1" x14ac:dyDescent="0.2">
      <c r="A24" s="306">
        <v>24</v>
      </c>
      <c r="B24" s="307" t="s">
        <v>241</v>
      </c>
      <c r="C24" s="308"/>
      <c r="D24" s="113">
        <v>3.1444875867749147</v>
      </c>
      <c r="E24" s="115">
        <v>1069</v>
      </c>
      <c r="F24" s="114">
        <v>1107</v>
      </c>
      <c r="G24" s="114">
        <v>1162</v>
      </c>
      <c r="H24" s="114">
        <v>1220</v>
      </c>
      <c r="I24" s="140">
        <v>1252</v>
      </c>
      <c r="J24" s="115">
        <v>-183</v>
      </c>
      <c r="K24" s="116">
        <v>-14.616613418530351</v>
      </c>
    </row>
    <row r="25" spans="1:11" ht="14.1" customHeight="1" x14ac:dyDescent="0.2">
      <c r="A25" s="306">
        <v>25</v>
      </c>
      <c r="B25" s="307" t="s">
        <v>242</v>
      </c>
      <c r="C25" s="308"/>
      <c r="D25" s="113">
        <v>2.6885515943052125</v>
      </c>
      <c r="E25" s="115">
        <v>914</v>
      </c>
      <c r="F25" s="114">
        <v>915</v>
      </c>
      <c r="G25" s="114">
        <v>946</v>
      </c>
      <c r="H25" s="114">
        <v>970</v>
      </c>
      <c r="I25" s="140">
        <v>956</v>
      </c>
      <c r="J25" s="115">
        <v>-42</v>
      </c>
      <c r="K25" s="116">
        <v>-4.3933054393305442</v>
      </c>
    </row>
    <row r="26" spans="1:11" ht="14.1" customHeight="1" x14ac:dyDescent="0.2">
      <c r="A26" s="306">
        <v>26</v>
      </c>
      <c r="B26" s="307" t="s">
        <v>243</v>
      </c>
      <c r="C26" s="308"/>
      <c r="D26" s="113">
        <v>1.1677844452288504</v>
      </c>
      <c r="E26" s="115">
        <v>397</v>
      </c>
      <c r="F26" s="114">
        <v>415</v>
      </c>
      <c r="G26" s="114">
        <v>415</v>
      </c>
      <c r="H26" s="114">
        <v>407</v>
      </c>
      <c r="I26" s="140">
        <v>393</v>
      </c>
      <c r="J26" s="115">
        <v>4</v>
      </c>
      <c r="K26" s="116">
        <v>1.0178117048346056</v>
      </c>
    </row>
    <row r="27" spans="1:11" ht="14.1" customHeight="1" x14ac:dyDescent="0.2">
      <c r="A27" s="306">
        <v>27</v>
      </c>
      <c r="B27" s="307" t="s">
        <v>244</v>
      </c>
      <c r="C27" s="308"/>
      <c r="D27" s="113">
        <v>0.42652076714907639</v>
      </c>
      <c r="E27" s="115">
        <v>145</v>
      </c>
      <c r="F27" s="114">
        <v>153</v>
      </c>
      <c r="G27" s="114">
        <v>157</v>
      </c>
      <c r="H27" s="114">
        <v>161</v>
      </c>
      <c r="I27" s="140">
        <v>158</v>
      </c>
      <c r="J27" s="115">
        <v>-13</v>
      </c>
      <c r="K27" s="116">
        <v>-8.2278481012658222</v>
      </c>
    </row>
    <row r="28" spans="1:11" ht="14.1" customHeight="1" x14ac:dyDescent="0.2">
      <c r="A28" s="306">
        <v>28</v>
      </c>
      <c r="B28" s="307" t="s">
        <v>245</v>
      </c>
      <c r="C28" s="308"/>
      <c r="D28" s="113">
        <v>1.2472055535945406</v>
      </c>
      <c r="E28" s="115">
        <v>424</v>
      </c>
      <c r="F28" s="114">
        <v>432</v>
      </c>
      <c r="G28" s="114">
        <v>454</v>
      </c>
      <c r="H28" s="114">
        <v>469</v>
      </c>
      <c r="I28" s="140">
        <v>471</v>
      </c>
      <c r="J28" s="115">
        <v>-47</v>
      </c>
      <c r="K28" s="116">
        <v>-9.9787685774946926</v>
      </c>
    </row>
    <row r="29" spans="1:11" ht="14.1" customHeight="1" x14ac:dyDescent="0.2">
      <c r="A29" s="306">
        <v>29</v>
      </c>
      <c r="B29" s="307" t="s">
        <v>246</v>
      </c>
      <c r="C29" s="308"/>
      <c r="D29" s="113">
        <v>3.506294858218614</v>
      </c>
      <c r="E29" s="115">
        <v>1192</v>
      </c>
      <c r="F29" s="114">
        <v>1248</v>
      </c>
      <c r="G29" s="114">
        <v>1228</v>
      </c>
      <c r="H29" s="114">
        <v>1280</v>
      </c>
      <c r="I29" s="140">
        <v>1256</v>
      </c>
      <c r="J29" s="115">
        <v>-64</v>
      </c>
      <c r="K29" s="116">
        <v>-5.0955414012738851</v>
      </c>
    </row>
    <row r="30" spans="1:11" ht="14.1" customHeight="1" x14ac:dyDescent="0.2">
      <c r="A30" s="306" t="s">
        <v>247</v>
      </c>
      <c r="B30" s="307" t="s">
        <v>248</v>
      </c>
      <c r="C30" s="308"/>
      <c r="D30" s="113">
        <v>0.79421108365690085</v>
      </c>
      <c r="E30" s="115">
        <v>270</v>
      </c>
      <c r="F30" s="114">
        <v>275</v>
      </c>
      <c r="G30" s="114">
        <v>268</v>
      </c>
      <c r="H30" s="114">
        <v>273</v>
      </c>
      <c r="I30" s="140">
        <v>292</v>
      </c>
      <c r="J30" s="115">
        <v>-22</v>
      </c>
      <c r="K30" s="116">
        <v>-7.5342465753424657</v>
      </c>
    </row>
    <row r="31" spans="1:11" ht="14.1" customHeight="1" x14ac:dyDescent="0.2">
      <c r="A31" s="306" t="s">
        <v>249</v>
      </c>
      <c r="B31" s="307" t="s">
        <v>250</v>
      </c>
      <c r="C31" s="308"/>
      <c r="D31" s="113">
        <v>2.6650194140487118</v>
      </c>
      <c r="E31" s="115">
        <v>906</v>
      </c>
      <c r="F31" s="114">
        <v>959</v>
      </c>
      <c r="G31" s="114">
        <v>946</v>
      </c>
      <c r="H31" s="114">
        <v>993</v>
      </c>
      <c r="I31" s="140">
        <v>949</v>
      </c>
      <c r="J31" s="115">
        <v>-43</v>
      </c>
      <c r="K31" s="116">
        <v>-4.531085353003161</v>
      </c>
    </row>
    <row r="32" spans="1:11" ht="14.1" customHeight="1" x14ac:dyDescent="0.2">
      <c r="A32" s="306">
        <v>31</v>
      </c>
      <c r="B32" s="307" t="s">
        <v>251</v>
      </c>
      <c r="C32" s="308"/>
      <c r="D32" s="113">
        <v>0.19708200964819392</v>
      </c>
      <c r="E32" s="115">
        <v>67</v>
      </c>
      <c r="F32" s="114">
        <v>70</v>
      </c>
      <c r="G32" s="114">
        <v>61</v>
      </c>
      <c r="H32" s="114">
        <v>58</v>
      </c>
      <c r="I32" s="140">
        <v>58</v>
      </c>
      <c r="J32" s="115">
        <v>9</v>
      </c>
      <c r="K32" s="116">
        <v>15.517241379310345</v>
      </c>
    </row>
    <row r="33" spans="1:11" ht="14.1" customHeight="1" x14ac:dyDescent="0.2">
      <c r="A33" s="306">
        <v>32</v>
      </c>
      <c r="B33" s="307" t="s">
        <v>252</v>
      </c>
      <c r="C33" s="308"/>
      <c r="D33" s="113">
        <v>1.4119308153900458</v>
      </c>
      <c r="E33" s="115">
        <v>480</v>
      </c>
      <c r="F33" s="114">
        <v>478</v>
      </c>
      <c r="G33" s="114">
        <v>482</v>
      </c>
      <c r="H33" s="114">
        <v>462</v>
      </c>
      <c r="I33" s="140">
        <v>429</v>
      </c>
      <c r="J33" s="115">
        <v>51</v>
      </c>
      <c r="K33" s="116">
        <v>11.888111888111888</v>
      </c>
    </row>
    <row r="34" spans="1:11" ht="14.1" customHeight="1" x14ac:dyDescent="0.2">
      <c r="A34" s="306">
        <v>33</v>
      </c>
      <c r="B34" s="307" t="s">
        <v>253</v>
      </c>
      <c r="C34" s="308"/>
      <c r="D34" s="113">
        <v>1.0148252735615955</v>
      </c>
      <c r="E34" s="115">
        <v>345</v>
      </c>
      <c r="F34" s="114">
        <v>347</v>
      </c>
      <c r="G34" s="114">
        <v>354</v>
      </c>
      <c r="H34" s="114">
        <v>353</v>
      </c>
      <c r="I34" s="140">
        <v>341</v>
      </c>
      <c r="J34" s="115">
        <v>4</v>
      </c>
      <c r="K34" s="116">
        <v>1.1730205278592376</v>
      </c>
    </row>
    <row r="35" spans="1:11" ht="14.1" customHeight="1" x14ac:dyDescent="0.2">
      <c r="A35" s="306">
        <v>34</v>
      </c>
      <c r="B35" s="307" t="s">
        <v>254</v>
      </c>
      <c r="C35" s="308"/>
      <c r="D35" s="113">
        <v>5.2035533592187315</v>
      </c>
      <c r="E35" s="115">
        <v>1769</v>
      </c>
      <c r="F35" s="114">
        <v>1786</v>
      </c>
      <c r="G35" s="114">
        <v>1781</v>
      </c>
      <c r="H35" s="114">
        <v>1764</v>
      </c>
      <c r="I35" s="140">
        <v>1716</v>
      </c>
      <c r="J35" s="115">
        <v>53</v>
      </c>
      <c r="K35" s="116">
        <v>3.0885780885780885</v>
      </c>
    </row>
    <row r="36" spans="1:11" ht="14.1" customHeight="1" x14ac:dyDescent="0.2">
      <c r="A36" s="306">
        <v>41</v>
      </c>
      <c r="B36" s="307" t="s">
        <v>255</v>
      </c>
      <c r="C36" s="308"/>
      <c r="D36" s="113">
        <v>0.15884221673138016</v>
      </c>
      <c r="E36" s="115">
        <v>54</v>
      </c>
      <c r="F36" s="114">
        <v>52</v>
      </c>
      <c r="G36" s="114">
        <v>56</v>
      </c>
      <c r="H36" s="114">
        <v>59</v>
      </c>
      <c r="I36" s="140">
        <v>62</v>
      </c>
      <c r="J36" s="115">
        <v>-8</v>
      </c>
      <c r="K36" s="116">
        <v>-12.903225806451612</v>
      </c>
    </row>
    <row r="37" spans="1:11" ht="14.1" customHeight="1" x14ac:dyDescent="0.2">
      <c r="A37" s="306">
        <v>42</v>
      </c>
      <c r="B37" s="307" t="s">
        <v>256</v>
      </c>
      <c r="C37" s="308"/>
      <c r="D37" s="113">
        <v>3.5298270384751147E-2</v>
      </c>
      <c r="E37" s="115">
        <v>12</v>
      </c>
      <c r="F37" s="114">
        <v>16</v>
      </c>
      <c r="G37" s="114">
        <v>15</v>
      </c>
      <c r="H37" s="114">
        <v>13</v>
      </c>
      <c r="I37" s="140">
        <v>12</v>
      </c>
      <c r="J37" s="115">
        <v>0</v>
      </c>
      <c r="K37" s="116">
        <v>0</v>
      </c>
    </row>
    <row r="38" spans="1:11" ht="14.1" customHeight="1" x14ac:dyDescent="0.2">
      <c r="A38" s="306">
        <v>43</v>
      </c>
      <c r="B38" s="307" t="s">
        <v>257</v>
      </c>
      <c r="C38" s="308"/>
      <c r="D38" s="113">
        <v>0.37357336157194965</v>
      </c>
      <c r="E38" s="115">
        <v>127</v>
      </c>
      <c r="F38" s="114">
        <v>122</v>
      </c>
      <c r="G38" s="114">
        <v>127</v>
      </c>
      <c r="H38" s="114">
        <v>118</v>
      </c>
      <c r="I38" s="140">
        <v>126</v>
      </c>
      <c r="J38" s="115">
        <v>1</v>
      </c>
      <c r="K38" s="116">
        <v>0.79365079365079361</v>
      </c>
    </row>
    <row r="39" spans="1:11" ht="14.1" customHeight="1" x14ac:dyDescent="0.2">
      <c r="A39" s="306">
        <v>51</v>
      </c>
      <c r="B39" s="307" t="s">
        <v>258</v>
      </c>
      <c r="C39" s="308"/>
      <c r="D39" s="113">
        <v>7.7479703494528769</v>
      </c>
      <c r="E39" s="115">
        <v>2634</v>
      </c>
      <c r="F39" s="114">
        <v>2667</v>
      </c>
      <c r="G39" s="114">
        <v>2696</v>
      </c>
      <c r="H39" s="114">
        <v>2731</v>
      </c>
      <c r="I39" s="140">
        <v>2736</v>
      </c>
      <c r="J39" s="115">
        <v>-102</v>
      </c>
      <c r="K39" s="116">
        <v>-3.7280701754385963</v>
      </c>
    </row>
    <row r="40" spans="1:11" ht="14.1" customHeight="1" x14ac:dyDescent="0.2">
      <c r="A40" s="306" t="s">
        <v>259</v>
      </c>
      <c r="B40" s="307" t="s">
        <v>260</v>
      </c>
      <c r="C40" s="308"/>
      <c r="D40" s="113">
        <v>7.5214731144840572</v>
      </c>
      <c r="E40" s="115">
        <v>2557</v>
      </c>
      <c r="F40" s="114">
        <v>2590</v>
      </c>
      <c r="G40" s="114">
        <v>2604</v>
      </c>
      <c r="H40" s="114">
        <v>2640</v>
      </c>
      <c r="I40" s="140">
        <v>2661</v>
      </c>
      <c r="J40" s="115">
        <v>-104</v>
      </c>
      <c r="K40" s="116">
        <v>-3.9083051484404359</v>
      </c>
    </row>
    <row r="41" spans="1:11" ht="14.1" customHeight="1" x14ac:dyDescent="0.2">
      <c r="A41" s="306"/>
      <c r="B41" s="307" t="s">
        <v>261</v>
      </c>
      <c r="C41" s="308"/>
      <c r="D41" s="113">
        <v>4.1799035180609483</v>
      </c>
      <c r="E41" s="115">
        <v>1421</v>
      </c>
      <c r="F41" s="114">
        <v>1454</v>
      </c>
      <c r="G41" s="114">
        <v>1438</v>
      </c>
      <c r="H41" s="114">
        <v>1489</v>
      </c>
      <c r="I41" s="140">
        <v>1509</v>
      </c>
      <c r="J41" s="115">
        <v>-88</v>
      </c>
      <c r="K41" s="116">
        <v>-5.8316766070245194</v>
      </c>
    </row>
    <row r="42" spans="1:11" ht="14.1" customHeight="1" x14ac:dyDescent="0.2">
      <c r="A42" s="306">
        <v>52</v>
      </c>
      <c r="B42" s="307" t="s">
        <v>262</v>
      </c>
      <c r="C42" s="308"/>
      <c r="D42" s="113">
        <v>5.2359101070714198</v>
      </c>
      <c r="E42" s="115">
        <v>1780</v>
      </c>
      <c r="F42" s="114">
        <v>1789</v>
      </c>
      <c r="G42" s="114">
        <v>1788</v>
      </c>
      <c r="H42" s="114">
        <v>1810</v>
      </c>
      <c r="I42" s="140">
        <v>1786</v>
      </c>
      <c r="J42" s="115">
        <v>-6</v>
      </c>
      <c r="K42" s="116">
        <v>-0.33594624860022398</v>
      </c>
    </row>
    <row r="43" spans="1:11" ht="14.1" customHeight="1" x14ac:dyDescent="0.2">
      <c r="A43" s="306" t="s">
        <v>263</v>
      </c>
      <c r="B43" s="307" t="s">
        <v>264</v>
      </c>
      <c r="C43" s="308"/>
      <c r="D43" s="113">
        <v>5.0094128721026001</v>
      </c>
      <c r="E43" s="115">
        <v>1703</v>
      </c>
      <c r="F43" s="114">
        <v>1705</v>
      </c>
      <c r="G43" s="114">
        <v>1690</v>
      </c>
      <c r="H43" s="114">
        <v>1710</v>
      </c>
      <c r="I43" s="140">
        <v>1694</v>
      </c>
      <c r="J43" s="115">
        <v>9</v>
      </c>
      <c r="K43" s="116">
        <v>0.53128689492325853</v>
      </c>
    </row>
    <row r="44" spans="1:11" ht="14.1" customHeight="1" x14ac:dyDescent="0.2">
      <c r="A44" s="306">
        <v>53</v>
      </c>
      <c r="B44" s="307" t="s">
        <v>265</v>
      </c>
      <c r="C44" s="308"/>
      <c r="D44" s="113">
        <v>2.3238028003294504</v>
      </c>
      <c r="E44" s="115">
        <v>790</v>
      </c>
      <c r="F44" s="114">
        <v>740</v>
      </c>
      <c r="G44" s="114">
        <v>751</v>
      </c>
      <c r="H44" s="114">
        <v>726</v>
      </c>
      <c r="I44" s="140">
        <v>677</v>
      </c>
      <c r="J44" s="115">
        <v>113</v>
      </c>
      <c r="K44" s="116">
        <v>16.691285081240768</v>
      </c>
    </row>
    <row r="45" spans="1:11" ht="14.1" customHeight="1" x14ac:dyDescent="0.2">
      <c r="A45" s="306" t="s">
        <v>266</v>
      </c>
      <c r="B45" s="307" t="s">
        <v>267</v>
      </c>
      <c r="C45" s="308"/>
      <c r="D45" s="113">
        <v>2.2885045299446993</v>
      </c>
      <c r="E45" s="115">
        <v>778</v>
      </c>
      <c r="F45" s="114">
        <v>729</v>
      </c>
      <c r="G45" s="114">
        <v>740</v>
      </c>
      <c r="H45" s="114">
        <v>714</v>
      </c>
      <c r="I45" s="140">
        <v>665</v>
      </c>
      <c r="J45" s="115">
        <v>113</v>
      </c>
      <c r="K45" s="116">
        <v>16.992481203007518</v>
      </c>
    </row>
    <row r="46" spans="1:11" ht="14.1" customHeight="1" x14ac:dyDescent="0.2">
      <c r="A46" s="306">
        <v>54</v>
      </c>
      <c r="B46" s="307" t="s">
        <v>268</v>
      </c>
      <c r="C46" s="308"/>
      <c r="D46" s="113">
        <v>12.836804329921167</v>
      </c>
      <c r="E46" s="115">
        <v>4364</v>
      </c>
      <c r="F46" s="114">
        <v>4490</v>
      </c>
      <c r="G46" s="114">
        <v>4524</v>
      </c>
      <c r="H46" s="114">
        <v>4493</v>
      </c>
      <c r="I46" s="140">
        <v>4452</v>
      </c>
      <c r="J46" s="115">
        <v>-88</v>
      </c>
      <c r="K46" s="116">
        <v>-1.9766397124887691</v>
      </c>
    </row>
    <row r="47" spans="1:11" ht="14.1" customHeight="1" x14ac:dyDescent="0.2">
      <c r="A47" s="306">
        <v>61</v>
      </c>
      <c r="B47" s="307" t="s">
        <v>269</v>
      </c>
      <c r="C47" s="308"/>
      <c r="D47" s="113">
        <v>0.65890104718202136</v>
      </c>
      <c r="E47" s="115">
        <v>224</v>
      </c>
      <c r="F47" s="114">
        <v>233</v>
      </c>
      <c r="G47" s="114">
        <v>231</v>
      </c>
      <c r="H47" s="114">
        <v>241</v>
      </c>
      <c r="I47" s="140">
        <v>251</v>
      </c>
      <c r="J47" s="115">
        <v>-27</v>
      </c>
      <c r="K47" s="116">
        <v>-10.756972111553784</v>
      </c>
    </row>
    <row r="48" spans="1:11" ht="14.1" customHeight="1" x14ac:dyDescent="0.2">
      <c r="A48" s="306">
        <v>62</v>
      </c>
      <c r="B48" s="307" t="s">
        <v>270</v>
      </c>
      <c r="C48" s="308"/>
      <c r="D48" s="113">
        <v>10.665960701258971</v>
      </c>
      <c r="E48" s="115">
        <v>3626</v>
      </c>
      <c r="F48" s="114">
        <v>3723</v>
      </c>
      <c r="G48" s="114">
        <v>3616</v>
      </c>
      <c r="H48" s="114">
        <v>3650</v>
      </c>
      <c r="I48" s="140">
        <v>3561</v>
      </c>
      <c r="J48" s="115">
        <v>65</v>
      </c>
      <c r="K48" s="116">
        <v>1.8253299634934008</v>
      </c>
    </row>
    <row r="49" spans="1:11" ht="14.1" customHeight="1" x14ac:dyDescent="0.2">
      <c r="A49" s="306">
        <v>63</v>
      </c>
      <c r="B49" s="307" t="s">
        <v>271</v>
      </c>
      <c r="C49" s="308"/>
      <c r="D49" s="113">
        <v>8.3539239910577709</v>
      </c>
      <c r="E49" s="115">
        <v>2840</v>
      </c>
      <c r="F49" s="114">
        <v>3116</v>
      </c>
      <c r="G49" s="114">
        <v>3157</v>
      </c>
      <c r="H49" s="114">
        <v>3187</v>
      </c>
      <c r="I49" s="140">
        <v>3036</v>
      </c>
      <c r="J49" s="115">
        <v>-196</v>
      </c>
      <c r="K49" s="116">
        <v>-6.4558629776021084</v>
      </c>
    </row>
    <row r="50" spans="1:11" ht="14.1" customHeight="1" x14ac:dyDescent="0.2">
      <c r="A50" s="306" t="s">
        <v>272</v>
      </c>
      <c r="B50" s="307" t="s">
        <v>273</v>
      </c>
      <c r="C50" s="308"/>
      <c r="D50" s="113">
        <v>0.4059301094246382</v>
      </c>
      <c r="E50" s="115">
        <v>138</v>
      </c>
      <c r="F50" s="114">
        <v>144</v>
      </c>
      <c r="G50" s="114">
        <v>146</v>
      </c>
      <c r="H50" s="114">
        <v>138</v>
      </c>
      <c r="I50" s="140">
        <v>135</v>
      </c>
      <c r="J50" s="115">
        <v>3</v>
      </c>
      <c r="K50" s="116">
        <v>2.2222222222222223</v>
      </c>
    </row>
    <row r="51" spans="1:11" ht="14.1" customHeight="1" x14ac:dyDescent="0.2">
      <c r="A51" s="306" t="s">
        <v>274</v>
      </c>
      <c r="B51" s="307" t="s">
        <v>275</v>
      </c>
      <c r="C51" s="308"/>
      <c r="D51" s="113">
        <v>7.4626426638428054</v>
      </c>
      <c r="E51" s="115">
        <v>2537</v>
      </c>
      <c r="F51" s="114">
        <v>2800</v>
      </c>
      <c r="G51" s="114">
        <v>2809</v>
      </c>
      <c r="H51" s="114">
        <v>2862</v>
      </c>
      <c r="I51" s="140">
        <v>2769</v>
      </c>
      <c r="J51" s="115">
        <v>-232</v>
      </c>
      <c r="K51" s="116">
        <v>-8.3784759841097873</v>
      </c>
    </row>
    <row r="52" spans="1:11" ht="14.1" customHeight="1" x14ac:dyDescent="0.2">
      <c r="A52" s="306">
        <v>71</v>
      </c>
      <c r="B52" s="307" t="s">
        <v>276</v>
      </c>
      <c r="C52" s="308"/>
      <c r="D52" s="113">
        <v>10.877750323567479</v>
      </c>
      <c r="E52" s="115">
        <v>3698</v>
      </c>
      <c r="F52" s="114">
        <v>3746</v>
      </c>
      <c r="G52" s="114">
        <v>3741</v>
      </c>
      <c r="H52" s="114">
        <v>3695</v>
      </c>
      <c r="I52" s="140">
        <v>3660</v>
      </c>
      <c r="J52" s="115">
        <v>38</v>
      </c>
      <c r="K52" s="116">
        <v>1.0382513661202186</v>
      </c>
    </row>
    <row r="53" spans="1:11" ht="14.1" customHeight="1" x14ac:dyDescent="0.2">
      <c r="A53" s="306" t="s">
        <v>277</v>
      </c>
      <c r="B53" s="307" t="s">
        <v>278</v>
      </c>
      <c r="C53" s="308"/>
      <c r="D53" s="113">
        <v>1.0442404988822214</v>
      </c>
      <c r="E53" s="115">
        <v>355</v>
      </c>
      <c r="F53" s="114">
        <v>339</v>
      </c>
      <c r="G53" s="114">
        <v>350</v>
      </c>
      <c r="H53" s="114">
        <v>353</v>
      </c>
      <c r="I53" s="140">
        <v>344</v>
      </c>
      <c r="J53" s="115">
        <v>11</v>
      </c>
      <c r="K53" s="116">
        <v>3.1976744186046511</v>
      </c>
    </row>
    <row r="54" spans="1:11" ht="14.1" customHeight="1" x14ac:dyDescent="0.2">
      <c r="A54" s="306" t="s">
        <v>279</v>
      </c>
      <c r="B54" s="307" t="s">
        <v>280</v>
      </c>
      <c r="C54" s="308"/>
      <c r="D54" s="113">
        <v>9.580538886927874</v>
      </c>
      <c r="E54" s="115">
        <v>3257</v>
      </c>
      <c r="F54" s="114">
        <v>3321</v>
      </c>
      <c r="G54" s="114">
        <v>3302</v>
      </c>
      <c r="H54" s="114">
        <v>3256</v>
      </c>
      <c r="I54" s="140">
        <v>3228</v>
      </c>
      <c r="J54" s="115">
        <v>29</v>
      </c>
      <c r="K54" s="116">
        <v>0.89838909541511769</v>
      </c>
    </row>
    <row r="55" spans="1:11" ht="14.1" customHeight="1" x14ac:dyDescent="0.2">
      <c r="A55" s="306">
        <v>72</v>
      </c>
      <c r="B55" s="307" t="s">
        <v>281</v>
      </c>
      <c r="C55" s="308"/>
      <c r="D55" s="113">
        <v>1.0765972467349101</v>
      </c>
      <c r="E55" s="115">
        <v>366</v>
      </c>
      <c r="F55" s="114">
        <v>366</v>
      </c>
      <c r="G55" s="114">
        <v>366</v>
      </c>
      <c r="H55" s="114">
        <v>348</v>
      </c>
      <c r="I55" s="140">
        <v>353</v>
      </c>
      <c r="J55" s="115">
        <v>13</v>
      </c>
      <c r="K55" s="116">
        <v>3.6827195467422098</v>
      </c>
    </row>
    <row r="56" spans="1:11" ht="14.1" customHeight="1" x14ac:dyDescent="0.2">
      <c r="A56" s="306" t="s">
        <v>282</v>
      </c>
      <c r="B56" s="307" t="s">
        <v>283</v>
      </c>
      <c r="C56" s="308"/>
      <c r="D56" s="113">
        <v>0.15884221673138016</v>
      </c>
      <c r="E56" s="115">
        <v>54</v>
      </c>
      <c r="F56" s="114">
        <v>51</v>
      </c>
      <c r="G56" s="114">
        <v>50</v>
      </c>
      <c r="H56" s="114">
        <v>47</v>
      </c>
      <c r="I56" s="140">
        <v>46</v>
      </c>
      <c r="J56" s="115">
        <v>8</v>
      </c>
      <c r="K56" s="116">
        <v>17.391304347826086</v>
      </c>
    </row>
    <row r="57" spans="1:11" ht="14.1" customHeight="1" x14ac:dyDescent="0.2">
      <c r="A57" s="306" t="s">
        <v>284</v>
      </c>
      <c r="B57" s="307" t="s">
        <v>285</v>
      </c>
      <c r="C57" s="308"/>
      <c r="D57" s="113">
        <v>0.70596540769502292</v>
      </c>
      <c r="E57" s="115">
        <v>240</v>
      </c>
      <c r="F57" s="114">
        <v>245</v>
      </c>
      <c r="G57" s="114">
        <v>246</v>
      </c>
      <c r="H57" s="114">
        <v>235</v>
      </c>
      <c r="I57" s="140">
        <v>241</v>
      </c>
      <c r="J57" s="115">
        <v>-1</v>
      </c>
      <c r="K57" s="116">
        <v>-0.41493775933609961</v>
      </c>
    </row>
    <row r="58" spans="1:11" ht="14.1" customHeight="1" x14ac:dyDescent="0.2">
      <c r="A58" s="306">
        <v>73</v>
      </c>
      <c r="B58" s="307" t="s">
        <v>286</v>
      </c>
      <c r="C58" s="308"/>
      <c r="D58" s="113">
        <v>0.71773149782327328</v>
      </c>
      <c r="E58" s="115">
        <v>244</v>
      </c>
      <c r="F58" s="114">
        <v>254</v>
      </c>
      <c r="G58" s="114">
        <v>245</v>
      </c>
      <c r="H58" s="114">
        <v>256</v>
      </c>
      <c r="I58" s="140">
        <v>251</v>
      </c>
      <c r="J58" s="115">
        <v>-7</v>
      </c>
      <c r="K58" s="116">
        <v>-2.7888446215139444</v>
      </c>
    </row>
    <row r="59" spans="1:11" ht="14.1" customHeight="1" x14ac:dyDescent="0.2">
      <c r="A59" s="306" t="s">
        <v>287</v>
      </c>
      <c r="B59" s="307" t="s">
        <v>288</v>
      </c>
      <c r="C59" s="308"/>
      <c r="D59" s="113">
        <v>0.57065537122014354</v>
      </c>
      <c r="E59" s="115">
        <v>194</v>
      </c>
      <c r="F59" s="114">
        <v>200</v>
      </c>
      <c r="G59" s="114">
        <v>199</v>
      </c>
      <c r="H59" s="114">
        <v>204</v>
      </c>
      <c r="I59" s="140">
        <v>196</v>
      </c>
      <c r="J59" s="115">
        <v>-2</v>
      </c>
      <c r="K59" s="116">
        <v>-1.0204081632653061</v>
      </c>
    </row>
    <row r="60" spans="1:11" ht="14.1" customHeight="1" x14ac:dyDescent="0.2">
      <c r="A60" s="306">
        <v>81</v>
      </c>
      <c r="B60" s="307" t="s">
        <v>289</v>
      </c>
      <c r="C60" s="308"/>
      <c r="D60" s="113">
        <v>3.1797858571596658</v>
      </c>
      <c r="E60" s="115">
        <v>1081</v>
      </c>
      <c r="F60" s="114">
        <v>1124</v>
      </c>
      <c r="G60" s="114">
        <v>1109</v>
      </c>
      <c r="H60" s="114">
        <v>1269</v>
      </c>
      <c r="I60" s="140">
        <v>1263</v>
      </c>
      <c r="J60" s="115">
        <v>-182</v>
      </c>
      <c r="K60" s="116">
        <v>-14.410134600158353</v>
      </c>
    </row>
    <row r="61" spans="1:11" ht="14.1" customHeight="1" x14ac:dyDescent="0.2">
      <c r="A61" s="306" t="s">
        <v>290</v>
      </c>
      <c r="B61" s="307" t="s">
        <v>291</v>
      </c>
      <c r="C61" s="308"/>
      <c r="D61" s="113">
        <v>0.94717025532415577</v>
      </c>
      <c r="E61" s="115">
        <v>322</v>
      </c>
      <c r="F61" s="114">
        <v>326</v>
      </c>
      <c r="G61" s="114">
        <v>324</v>
      </c>
      <c r="H61" s="114">
        <v>320</v>
      </c>
      <c r="I61" s="140">
        <v>321</v>
      </c>
      <c r="J61" s="115">
        <v>1</v>
      </c>
      <c r="K61" s="116">
        <v>0.3115264797507788</v>
      </c>
    </row>
    <row r="62" spans="1:11" ht="14.1" customHeight="1" x14ac:dyDescent="0.2">
      <c r="A62" s="306" t="s">
        <v>292</v>
      </c>
      <c r="B62" s="307" t="s">
        <v>293</v>
      </c>
      <c r="C62" s="308"/>
      <c r="D62" s="113">
        <v>1.294269914107542</v>
      </c>
      <c r="E62" s="115">
        <v>440</v>
      </c>
      <c r="F62" s="114">
        <v>461</v>
      </c>
      <c r="G62" s="114">
        <v>462</v>
      </c>
      <c r="H62" s="114">
        <v>632</v>
      </c>
      <c r="I62" s="140">
        <v>626</v>
      </c>
      <c r="J62" s="115">
        <v>-186</v>
      </c>
      <c r="K62" s="116">
        <v>-29.712460063897762</v>
      </c>
    </row>
    <row r="63" spans="1:11" ht="14.1" customHeight="1" x14ac:dyDescent="0.2">
      <c r="A63" s="306"/>
      <c r="B63" s="307" t="s">
        <v>294</v>
      </c>
      <c r="C63" s="308"/>
      <c r="D63" s="113">
        <v>0.93540416519590541</v>
      </c>
      <c r="E63" s="115">
        <v>318</v>
      </c>
      <c r="F63" s="114">
        <v>317</v>
      </c>
      <c r="G63" s="114">
        <v>337</v>
      </c>
      <c r="H63" s="114">
        <v>504</v>
      </c>
      <c r="I63" s="140">
        <v>501</v>
      </c>
      <c r="J63" s="115">
        <v>-183</v>
      </c>
      <c r="K63" s="116">
        <v>-36.526946107784433</v>
      </c>
    </row>
    <row r="64" spans="1:11" ht="14.1" customHeight="1" x14ac:dyDescent="0.2">
      <c r="A64" s="306" t="s">
        <v>295</v>
      </c>
      <c r="B64" s="307" t="s">
        <v>296</v>
      </c>
      <c r="C64" s="308"/>
      <c r="D64" s="113">
        <v>7.0596540769502295E-2</v>
      </c>
      <c r="E64" s="115">
        <v>24</v>
      </c>
      <c r="F64" s="114">
        <v>29</v>
      </c>
      <c r="G64" s="114">
        <v>26</v>
      </c>
      <c r="H64" s="114">
        <v>25</v>
      </c>
      <c r="I64" s="140">
        <v>27</v>
      </c>
      <c r="J64" s="115">
        <v>-3</v>
      </c>
      <c r="K64" s="116">
        <v>-11.111111111111111</v>
      </c>
    </row>
    <row r="65" spans="1:11" ht="14.1" customHeight="1" x14ac:dyDescent="0.2">
      <c r="A65" s="306" t="s">
        <v>297</v>
      </c>
      <c r="B65" s="307" t="s">
        <v>298</v>
      </c>
      <c r="C65" s="308"/>
      <c r="D65" s="113">
        <v>0.52359101070714198</v>
      </c>
      <c r="E65" s="115">
        <v>178</v>
      </c>
      <c r="F65" s="114">
        <v>191</v>
      </c>
      <c r="G65" s="114">
        <v>182</v>
      </c>
      <c r="H65" s="114">
        <v>181</v>
      </c>
      <c r="I65" s="140">
        <v>179</v>
      </c>
      <c r="J65" s="115">
        <v>-1</v>
      </c>
      <c r="K65" s="116">
        <v>-0.55865921787709494</v>
      </c>
    </row>
    <row r="66" spans="1:11" ht="14.1" customHeight="1" x14ac:dyDescent="0.2">
      <c r="A66" s="306">
        <v>82</v>
      </c>
      <c r="B66" s="307" t="s">
        <v>299</v>
      </c>
      <c r="C66" s="308"/>
      <c r="D66" s="113">
        <v>1.5795975997176139</v>
      </c>
      <c r="E66" s="115">
        <v>537</v>
      </c>
      <c r="F66" s="114">
        <v>568</v>
      </c>
      <c r="G66" s="114">
        <v>567</v>
      </c>
      <c r="H66" s="114">
        <v>564</v>
      </c>
      <c r="I66" s="140">
        <v>560</v>
      </c>
      <c r="J66" s="115">
        <v>-23</v>
      </c>
      <c r="K66" s="116">
        <v>-4.1071428571428568</v>
      </c>
    </row>
    <row r="67" spans="1:11" ht="14.1" customHeight="1" x14ac:dyDescent="0.2">
      <c r="A67" s="306" t="s">
        <v>300</v>
      </c>
      <c r="B67" s="307" t="s">
        <v>301</v>
      </c>
      <c r="C67" s="308"/>
      <c r="D67" s="113">
        <v>0.83539239910577712</v>
      </c>
      <c r="E67" s="115">
        <v>284</v>
      </c>
      <c r="F67" s="114">
        <v>295</v>
      </c>
      <c r="G67" s="114">
        <v>296</v>
      </c>
      <c r="H67" s="114">
        <v>288</v>
      </c>
      <c r="I67" s="140">
        <v>283</v>
      </c>
      <c r="J67" s="115">
        <v>1</v>
      </c>
      <c r="K67" s="116">
        <v>0.35335689045936397</v>
      </c>
    </row>
    <row r="68" spans="1:11" ht="14.1" customHeight="1" x14ac:dyDescent="0.2">
      <c r="A68" s="306" t="s">
        <v>302</v>
      </c>
      <c r="B68" s="307" t="s">
        <v>303</v>
      </c>
      <c r="C68" s="308"/>
      <c r="D68" s="113">
        <v>0.51182492057889162</v>
      </c>
      <c r="E68" s="115">
        <v>174</v>
      </c>
      <c r="F68" s="114">
        <v>188</v>
      </c>
      <c r="G68" s="114">
        <v>186</v>
      </c>
      <c r="H68" s="114">
        <v>193</v>
      </c>
      <c r="I68" s="140">
        <v>195</v>
      </c>
      <c r="J68" s="115">
        <v>-21</v>
      </c>
      <c r="K68" s="116">
        <v>-10.76923076923077</v>
      </c>
    </row>
    <row r="69" spans="1:11" ht="14.1" customHeight="1" x14ac:dyDescent="0.2">
      <c r="A69" s="306">
        <v>83</v>
      </c>
      <c r="B69" s="307" t="s">
        <v>304</v>
      </c>
      <c r="C69" s="308"/>
      <c r="D69" s="113">
        <v>2.6061889634074595</v>
      </c>
      <c r="E69" s="115">
        <v>886</v>
      </c>
      <c r="F69" s="114">
        <v>875</v>
      </c>
      <c r="G69" s="114">
        <v>864</v>
      </c>
      <c r="H69" s="114">
        <v>867</v>
      </c>
      <c r="I69" s="140">
        <v>840</v>
      </c>
      <c r="J69" s="115">
        <v>46</v>
      </c>
      <c r="K69" s="116">
        <v>5.4761904761904763</v>
      </c>
    </row>
    <row r="70" spans="1:11" ht="14.1" customHeight="1" x14ac:dyDescent="0.2">
      <c r="A70" s="306" t="s">
        <v>305</v>
      </c>
      <c r="B70" s="307" t="s">
        <v>306</v>
      </c>
      <c r="C70" s="308"/>
      <c r="D70" s="113">
        <v>1.4295799505824214</v>
      </c>
      <c r="E70" s="115">
        <v>486</v>
      </c>
      <c r="F70" s="114">
        <v>470</v>
      </c>
      <c r="G70" s="114">
        <v>467</v>
      </c>
      <c r="H70" s="114">
        <v>478</v>
      </c>
      <c r="I70" s="140">
        <v>459</v>
      </c>
      <c r="J70" s="115">
        <v>27</v>
      </c>
      <c r="K70" s="116">
        <v>5.882352941176471</v>
      </c>
    </row>
    <row r="71" spans="1:11" ht="14.1" customHeight="1" x14ac:dyDescent="0.2">
      <c r="A71" s="306"/>
      <c r="B71" s="307" t="s">
        <v>307</v>
      </c>
      <c r="C71" s="308"/>
      <c r="D71" s="113">
        <v>0.7442052006118367</v>
      </c>
      <c r="E71" s="115">
        <v>253</v>
      </c>
      <c r="F71" s="114">
        <v>235</v>
      </c>
      <c r="G71" s="114">
        <v>241</v>
      </c>
      <c r="H71" s="114">
        <v>252</v>
      </c>
      <c r="I71" s="140">
        <v>238</v>
      </c>
      <c r="J71" s="115">
        <v>15</v>
      </c>
      <c r="K71" s="116">
        <v>6.3025210084033612</v>
      </c>
    </row>
    <row r="72" spans="1:11" ht="14.1" customHeight="1" x14ac:dyDescent="0.2">
      <c r="A72" s="306">
        <v>84</v>
      </c>
      <c r="B72" s="307" t="s">
        <v>308</v>
      </c>
      <c r="C72" s="308"/>
      <c r="D72" s="113">
        <v>2.0884809977644427</v>
      </c>
      <c r="E72" s="115">
        <v>710</v>
      </c>
      <c r="F72" s="114">
        <v>776</v>
      </c>
      <c r="G72" s="114">
        <v>680</v>
      </c>
      <c r="H72" s="114">
        <v>571</v>
      </c>
      <c r="I72" s="140">
        <v>536</v>
      </c>
      <c r="J72" s="115">
        <v>174</v>
      </c>
      <c r="K72" s="116">
        <v>32.462686567164177</v>
      </c>
    </row>
    <row r="73" spans="1:11" ht="14.1" customHeight="1" x14ac:dyDescent="0.2">
      <c r="A73" s="306" t="s">
        <v>309</v>
      </c>
      <c r="B73" s="307" t="s">
        <v>310</v>
      </c>
      <c r="C73" s="308"/>
      <c r="D73" s="113">
        <v>7.942110836569008E-2</v>
      </c>
      <c r="E73" s="115">
        <v>27</v>
      </c>
      <c r="F73" s="114">
        <v>25</v>
      </c>
      <c r="G73" s="114">
        <v>23</v>
      </c>
      <c r="H73" s="114">
        <v>26</v>
      </c>
      <c r="I73" s="140">
        <v>27</v>
      </c>
      <c r="J73" s="115">
        <v>0</v>
      </c>
      <c r="K73" s="116">
        <v>0</v>
      </c>
    </row>
    <row r="74" spans="1:11" ht="14.1" customHeight="1" x14ac:dyDescent="0.2">
      <c r="A74" s="306" t="s">
        <v>311</v>
      </c>
      <c r="B74" s="307" t="s">
        <v>312</v>
      </c>
      <c r="C74" s="308"/>
      <c r="D74" s="113">
        <v>3.235674785268855E-2</v>
      </c>
      <c r="E74" s="115">
        <v>11</v>
      </c>
      <c r="F74" s="114">
        <v>10</v>
      </c>
      <c r="G74" s="114">
        <v>9</v>
      </c>
      <c r="H74" s="114">
        <v>11</v>
      </c>
      <c r="I74" s="140">
        <v>11</v>
      </c>
      <c r="J74" s="115">
        <v>0</v>
      </c>
      <c r="K74" s="116">
        <v>0</v>
      </c>
    </row>
    <row r="75" spans="1:11" ht="14.1" customHeight="1" x14ac:dyDescent="0.2">
      <c r="A75" s="306" t="s">
        <v>313</v>
      </c>
      <c r="B75" s="307" t="s">
        <v>314</v>
      </c>
      <c r="C75" s="308"/>
      <c r="D75" s="113">
        <v>0.138251559006942</v>
      </c>
      <c r="E75" s="115">
        <v>47</v>
      </c>
      <c r="F75" s="114">
        <v>106</v>
      </c>
      <c r="G75" s="114">
        <v>44</v>
      </c>
      <c r="H75" s="114">
        <v>113</v>
      </c>
      <c r="I75" s="140">
        <v>79</v>
      </c>
      <c r="J75" s="115">
        <v>-32</v>
      </c>
      <c r="K75" s="116">
        <v>-40.506329113924053</v>
      </c>
    </row>
    <row r="76" spans="1:11" ht="14.1" customHeight="1" x14ac:dyDescent="0.2">
      <c r="A76" s="306">
        <v>91</v>
      </c>
      <c r="B76" s="307" t="s">
        <v>315</v>
      </c>
      <c r="C76" s="308"/>
      <c r="D76" s="113">
        <v>6.7655018237439704E-2</v>
      </c>
      <c r="E76" s="115">
        <v>23</v>
      </c>
      <c r="F76" s="114">
        <v>24</v>
      </c>
      <c r="G76" s="114">
        <v>23</v>
      </c>
      <c r="H76" s="114">
        <v>20</v>
      </c>
      <c r="I76" s="140">
        <v>20</v>
      </c>
      <c r="J76" s="115">
        <v>3</v>
      </c>
      <c r="K76" s="116">
        <v>15</v>
      </c>
    </row>
    <row r="77" spans="1:11" ht="14.1" customHeight="1" x14ac:dyDescent="0.2">
      <c r="A77" s="306">
        <v>92</v>
      </c>
      <c r="B77" s="307" t="s">
        <v>316</v>
      </c>
      <c r="C77" s="308"/>
      <c r="D77" s="113">
        <v>0.23826332509707024</v>
      </c>
      <c r="E77" s="115">
        <v>81</v>
      </c>
      <c r="F77" s="114">
        <v>83</v>
      </c>
      <c r="G77" s="114">
        <v>80</v>
      </c>
      <c r="H77" s="114">
        <v>86</v>
      </c>
      <c r="I77" s="140">
        <v>75</v>
      </c>
      <c r="J77" s="115">
        <v>6</v>
      </c>
      <c r="K77" s="116">
        <v>8</v>
      </c>
    </row>
    <row r="78" spans="1:11" ht="14.1" customHeight="1" x14ac:dyDescent="0.2">
      <c r="A78" s="306">
        <v>93</v>
      </c>
      <c r="B78" s="307" t="s">
        <v>317</v>
      </c>
      <c r="C78" s="308"/>
      <c r="D78" s="113">
        <v>0.10001176609012825</v>
      </c>
      <c r="E78" s="115">
        <v>34</v>
      </c>
      <c r="F78" s="114">
        <v>34</v>
      </c>
      <c r="G78" s="114">
        <v>32</v>
      </c>
      <c r="H78" s="114">
        <v>34</v>
      </c>
      <c r="I78" s="140">
        <v>33</v>
      </c>
      <c r="J78" s="115">
        <v>1</v>
      </c>
      <c r="K78" s="116">
        <v>3.0303030303030303</v>
      </c>
    </row>
    <row r="79" spans="1:11" ht="14.1" customHeight="1" x14ac:dyDescent="0.2">
      <c r="A79" s="306">
        <v>94</v>
      </c>
      <c r="B79" s="307" t="s">
        <v>318</v>
      </c>
      <c r="C79" s="308"/>
      <c r="D79" s="113">
        <v>0.8089186963172138</v>
      </c>
      <c r="E79" s="115">
        <v>275</v>
      </c>
      <c r="F79" s="114">
        <v>291</v>
      </c>
      <c r="G79" s="114">
        <v>289</v>
      </c>
      <c r="H79" s="114">
        <v>276</v>
      </c>
      <c r="I79" s="140">
        <v>297</v>
      </c>
      <c r="J79" s="115">
        <v>-22</v>
      </c>
      <c r="K79" s="116">
        <v>-7.4074074074074074</v>
      </c>
    </row>
    <row r="80" spans="1:11" ht="14.1" customHeight="1" x14ac:dyDescent="0.2">
      <c r="A80" s="306" t="s">
        <v>319</v>
      </c>
      <c r="B80" s="307" t="s">
        <v>320</v>
      </c>
      <c r="C80" s="308"/>
      <c r="D80" s="113">
        <v>2.9415225320625956E-2</v>
      </c>
      <c r="E80" s="115">
        <v>10</v>
      </c>
      <c r="F80" s="114">
        <v>11</v>
      </c>
      <c r="G80" s="114">
        <v>10</v>
      </c>
      <c r="H80" s="114">
        <v>10</v>
      </c>
      <c r="I80" s="140">
        <v>10</v>
      </c>
      <c r="J80" s="115">
        <v>0</v>
      </c>
      <c r="K80" s="116">
        <v>0</v>
      </c>
    </row>
    <row r="81" spans="1:11" ht="14.1" customHeight="1" x14ac:dyDescent="0.2">
      <c r="A81" s="310" t="s">
        <v>321</v>
      </c>
      <c r="B81" s="311" t="s">
        <v>334</v>
      </c>
      <c r="C81" s="312"/>
      <c r="D81" s="125">
        <v>2.84445228850453</v>
      </c>
      <c r="E81" s="143">
        <v>967</v>
      </c>
      <c r="F81" s="144">
        <v>1035</v>
      </c>
      <c r="G81" s="144">
        <v>1021</v>
      </c>
      <c r="H81" s="144">
        <v>1078</v>
      </c>
      <c r="I81" s="145">
        <v>1012</v>
      </c>
      <c r="J81" s="143">
        <v>-45</v>
      </c>
      <c r="K81" s="146">
        <v>-4.4466403162055332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7738</v>
      </c>
      <c r="G12" s="536">
        <v>6576</v>
      </c>
      <c r="H12" s="536">
        <v>11511</v>
      </c>
      <c r="I12" s="536">
        <v>6403</v>
      </c>
      <c r="J12" s="537">
        <v>8092</v>
      </c>
      <c r="K12" s="538">
        <v>-354</v>
      </c>
      <c r="L12" s="349">
        <v>-4.3746910528917446</v>
      </c>
    </row>
    <row r="13" spans="1:17" s="110" customFormat="1" ht="15" customHeight="1" x14ac:dyDescent="0.2">
      <c r="A13" s="350" t="s">
        <v>345</v>
      </c>
      <c r="B13" s="351" t="s">
        <v>346</v>
      </c>
      <c r="C13" s="347"/>
      <c r="D13" s="347"/>
      <c r="E13" s="348"/>
      <c r="F13" s="536">
        <v>4276</v>
      </c>
      <c r="G13" s="536">
        <v>3377</v>
      </c>
      <c r="H13" s="536">
        <v>6313</v>
      </c>
      <c r="I13" s="536">
        <v>3484</v>
      </c>
      <c r="J13" s="537">
        <v>4583</v>
      </c>
      <c r="K13" s="538">
        <v>-307</v>
      </c>
      <c r="L13" s="349">
        <v>-6.6986689941086626</v>
      </c>
    </row>
    <row r="14" spans="1:17" s="110" customFormat="1" ht="22.5" customHeight="1" x14ac:dyDescent="0.2">
      <c r="A14" s="350"/>
      <c r="B14" s="351" t="s">
        <v>347</v>
      </c>
      <c r="C14" s="347"/>
      <c r="D14" s="347"/>
      <c r="E14" s="348"/>
      <c r="F14" s="536">
        <v>3462</v>
      </c>
      <c r="G14" s="536">
        <v>3199</v>
      </c>
      <c r="H14" s="536">
        <v>5198</v>
      </c>
      <c r="I14" s="536">
        <v>2919</v>
      </c>
      <c r="J14" s="537">
        <v>3509</v>
      </c>
      <c r="K14" s="538">
        <v>-47</v>
      </c>
      <c r="L14" s="349">
        <v>-1.3394129381590196</v>
      </c>
    </row>
    <row r="15" spans="1:17" s="110" customFormat="1" ht="15" customHeight="1" x14ac:dyDescent="0.2">
      <c r="A15" s="350" t="s">
        <v>348</v>
      </c>
      <c r="B15" s="351" t="s">
        <v>108</v>
      </c>
      <c r="C15" s="347"/>
      <c r="D15" s="347"/>
      <c r="E15" s="348"/>
      <c r="F15" s="536">
        <v>2011</v>
      </c>
      <c r="G15" s="536">
        <v>1884</v>
      </c>
      <c r="H15" s="536">
        <v>5316</v>
      </c>
      <c r="I15" s="536">
        <v>1491</v>
      </c>
      <c r="J15" s="537">
        <v>2141</v>
      </c>
      <c r="K15" s="538">
        <v>-130</v>
      </c>
      <c r="L15" s="349">
        <v>-6.0719290051377861</v>
      </c>
    </row>
    <row r="16" spans="1:17" s="110" customFormat="1" ht="15" customHeight="1" x14ac:dyDescent="0.2">
      <c r="A16" s="350"/>
      <c r="B16" s="351" t="s">
        <v>109</v>
      </c>
      <c r="C16" s="347"/>
      <c r="D16" s="347"/>
      <c r="E16" s="348"/>
      <c r="F16" s="536">
        <v>4927</v>
      </c>
      <c r="G16" s="536">
        <v>4020</v>
      </c>
      <c r="H16" s="536">
        <v>5365</v>
      </c>
      <c r="I16" s="536">
        <v>4292</v>
      </c>
      <c r="J16" s="537">
        <v>5146</v>
      </c>
      <c r="K16" s="538">
        <v>-219</v>
      </c>
      <c r="L16" s="349">
        <v>-4.2557326078507582</v>
      </c>
    </row>
    <row r="17" spans="1:12" s="110" customFormat="1" ht="15" customHeight="1" x14ac:dyDescent="0.2">
      <c r="A17" s="350"/>
      <c r="B17" s="351" t="s">
        <v>110</v>
      </c>
      <c r="C17" s="347"/>
      <c r="D17" s="347"/>
      <c r="E17" s="348"/>
      <c r="F17" s="536">
        <v>718</v>
      </c>
      <c r="G17" s="536">
        <v>604</v>
      </c>
      <c r="H17" s="536">
        <v>712</v>
      </c>
      <c r="I17" s="536">
        <v>553</v>
      </c>
      <c r="J17" s="537">
        <v>721</v>
      </c>
      <c r="K17" s="538">
        <v>-3</v>
      </c>
      <c r="L17" s="349">
        <v>-0.41608876560332869</v>
      </c>
    </row>
    <row r="18" spans="1:12" s="110" customFormat="1" ht="15" customHeight="1" x14ac:dyDescent="0.2">
      <c r="A18" s="350"/>
      <c r="B18" s="351" t="s">
        <v>111</v>
      </c>
      <c r="C18" s="347"/>
      <c r="D18" s="347"/>
      <c r="E18" s="348"/>
      <c r="F18" s="536">
        <v>82</v>
      </c>
      <c r="G18" s="536">
        <v>68</v>
      </c>
      <c r="H18" s="536">
        <v>118</v>
      </c>
      <c r="I18" s="536">
        <v>67</v>
      </c>
      <c r="J18" s="537">
        <v>84</v>
      </c>
      <c r="K18" s="538">
        <v>-2</v>
      </c>
      <c r="L18" s="349">
        <v>-2.3809523809523809</v>
      </c>
    </row>
    <row r="19" spans="1:12" s="110" customFormat="1" ht="15" customHeight="1" x14ac:dyDescent="0.2">
      <c r="A19" s="118" t="s">
        <v>113</v>
      </c>
      <c r="B19" s="119" t="s">
        <v>181</v>
      </c>
      <c r="C19" s="347"/>
      <c r="D19" s="347"/>
      <c r="E19" s="348"/>
      <c r="F19" s="536">
        <v>5372</v>
      </c>
      <c r="G19" s="536">
        <v>4391</v>
      </c>
      <c r="H19" s="536">
        <v>8904</v>
      </c>
      <c r="I19" s="536">
        <v>4289</v>
      </c>
      <c r="J19" s="537">
        <v>5771</v>
      </c>
      <c r="K19" s="538">
        <v>-399</v>
      </c>
      <c r="L19" s="349">
        <v>-6.913879743545313</v>
      </c>
    </row>
    <row r="20" spans="1:12" s="110" customFormat="1" ht="15" customHeight="1" x14ac:dyDescent="0.2">
      <c r="A20" s="118"/>
      <c r="B20" s="119" t="s">
        <v>182</v>
      </c>
      <c r="C20" s="347"/>
      <c r="D20" s="347"/>
      <c r="E20" s="348"/>
      <c r="F20" s="536">
        <v>2366</v>
      </c>
      <c r="G20" s="536">
        <v>2185</v>
      </c>
      <c r="H20" s="536">
        <v>2607</v>
      </c>
      <c r="I20" s="536">
        <v>2114</v>
      </c>
      <c r="J20" s="537">
        <v>2321</v>
      </c>
      <c r="K20" s="538">
        <v>45</v>
      </c>
      <c r="L20" s="349">
        <v>1.938819474364498</v>
      </c>
    </row>
    <row r="21" spans="1:12" s="110" customFormat="1" ht="15" customHeight="1" x14ac:dyDescent="0.2">
      <c r="A21" s="118" t="s">
        <v>113</v>
      </c>
      <c r="B21" s="119" t="s">
        <v>116</v>
      </c>
      <c r="C21" s="347"/>
      <c r="D21" s="347"/>
      <c r="E21" s="348"/>
      <c r="F21" s="536">
        <v>5794</v>
      </c>
      <c r="G21" s="536">
        <v>4886</v>
      </c>
      <c r="H21" s="536">
        <v>9099</v>
      </c>
      <c r="I21" s="536">
        <v>4566</v>
      </c>
      <c r="J21" s="537">
        <v>5959</v>
      </c>
      <c r="K21" s="538">
        <v>-165</v>
      </c>
      <c r="L21" s="349">
        <v>-2.7689209598925992</v>
      </c>
    </row>
    <row r="22" spans="1:12" s="110" customFormat="1" ht="15" customHeight="1" x14ac:dyDescent="0.2">
      <c r="A22" s="118"/>
      <c r="B22" s="119" t="s">
        <v>117</v>
      </c>
      <c r="C22" s="347"/>
      <c r="D22" s="347"/>
      <c r="E22" s="348"/>
      <c r="F22" s="536">
        <v>1942</v>
      </c>
      <c r="G22" s="536">
        <v>1685</v>
      </c>
      <c r="H22" s="536">
        <v>2410</v>
      </c>
      <c r="I22" s="536">
        <v>1830</v>
      </c>
      <c r="J22" s="537">
        <v>2132</v>
      </c>
      <c r="K22" s="538">
        <v>-190</v>
      </c>
      <c r="L22" s="349">
        <v>-8.9118198874296439</v>
      </c>
    </row>
    <row r="23" spans="1:12" s="110" customFormat="1" ht="15" customHeight="1" x14ac:dyDescent="0.2">
      <c r="A23" s="352" t="s">
        <v>348</v>
      </c>
      <c r="B23" s="353" t="s">
        <v>193</v>
      </c>
      <c r="C23" s="354"/>
      <c r="D23" s="354"/>
      <c r="E23" s="355"/>
      <c r="F23" s="539">
        <v>136</v>
      </c>
      <c r="G23" s="539">
        <v>444</v>
      </c>
      <c r="H23" s="539">
        <v>2348</v>
      </c>
      <c r="I23" s="539">
        <v>77</v>
      </c>
      <c r="J23" s="540">
        <v>151</v>
      </c>
      <c r="K23" s="541">
        <v>-15</v>
      </c>
      <c r="L23" s="356">
        <v>-9.9337748344370862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32.4</v>
      </c>
      <c r="G25" s="542">
        <v>35.799999999999997</v>
      </c>
      <c r="H25" s="542">
        <v>38.200000000000003</v>
      </c>
      <c r="I25" s="542">
        <v>34.9</v>
      </c>
      <c r="J25" s="542">
        <v>32.9</v>
      </c>
      <c r="K25" s="543" t="s">
        <v>350</v>
      </c>
      <c r="L25" s="364">
        <v>-0.5</v>
      </c>
    </row>
    <row r="26" spans="1:12" s="110" customFormat="1" ht="15" customHeight="1" x14ac:dyDescent="0.2">
      <c r="A26" s="365" t="s">
        <v>105</v>
      </c>
      <c r="B26" s="366" t="s">
        <v>346</v>
      </c>
      <c r="C26" s="362"/>
      <c r="D26" s="362"/>
      <c r="E26" s="363"/>
      <c r="F26" s="542">
        <v>29</v>
      </c>
      <c r="G26" s="542">
        <v>31.7</v>
      </c>
      <c r="H26" s="542">
        <v>33.700000000000003</v>
      </c>
      <c r="I26" s="542">
        <v>30.4</v>
      </c>
      <c r="J26" s="544">
        <v>30.9</v>
      </c>
      <c r="K26" s="543" t="s">
        <v>350</v>
      </c>
      <c r="L26" s="364">
        <v>-1.8999999999999986</v>
      </c>
    </row>
    <row r="27" spans="1:12" s="110" customFormat="1" ht="15" customHeight="1" x14ac:dyDescent="0.2">
      <c r="A27" s="365"/>
      <c r="B27" s="366" t="s">
        <v>347</v>
      </c>
      <c r="C27" s="362"/>
      <c r="D27" s="362"/>
      <c r="E27" s="363"/>
      <c r="F27" s="542">
        <v>36.6</v>
      </c>
      <c r="G27" s="542">
        <v>40.200000000000003</v>
      </c>
      <c r="H27" s="542">
        <v>43.5</v>
      </c>
      <c r="I27" s="542">
        <v>40.299999999999997</v>
      </c>
      <c r="J27" s="542">
        <v>35.4</v>
      </c>
      <c r="K27" s="543" t="s">
        <v>350</v>
      </c>
      <c r="L27" s="364">
        <v>1.2000000000000028</v>
      </c>
    </row>
    <row r="28" spans="1:12" s="110" customFormat="1" ht="15" customHeight="1" x14ac:dyDescent="0.2">
      <c r="A28" s="365" t="s">
        <v>113</v>
      </c>
      <c r="B28" s="366" t="s">
        <v>108</v>
      </c>
      <c r="C28" s="362"/>
      <c r="D28" s="362"/>
      <c r="E28" s="363"/>
      <c r="F28" s="542">
        <v>45.3</v>
      </c>
      <c r="G28" s="542">
        <v>51.1</v>
      </c>
      <c r="H28" s="542">
        <v>51.4</v>
      </c>
      <c r="I28" s="542">
        <v>52.8</v>
      </c>
      <c r="J28" s="542">
        <v>46.5</v>
      </c>
      <c r="K28" s="543" t="s">
        <v>350</v>
      </c>
      <c r="L28" s="364">
        <v>-1.2000000000000028</v>
      </c>
    </row>
    <row r="29" spans="1:12" s="110" customFormat="1" ht="11.25" x14ac:dyDescent="0.2">
      <c r="A29" s="365"/>
      <c r="B29" s="366" t="s">
        <v>109</v>
      </c>
      <c r="C29" s="362"/>
      <c r="D29" s="362"/>
      <c r="E29" s="363"/>
      <c r="F29" s="542">
        <v>29.1</v>
      </c>
      <c r="G29" s="542">
        <v>32.5</v>
      </c>
      <c r="H29" s="542">
        <v>32.1</v>
      </c>
      <c r="I29" s="542">
        <v>30.3</v>
      </c>
      <c r="J29" s="544">
        <v>29</v>
      </c>
      <c r="K29" s="543" t="s">
        <v>350</v>
      </c>
      <c r="L29" s="364">
        <v>0.10000000000000142</v>
      </c>
    </row>
    <row r="30" spans="1:12" s="110" customFormat="1" ht="15" customHeight="1" x14ac:dyDescent="0.2">
      <c r="A30" s="365"/>
      <c r="B30" s="366" t="s">
        <v>110</v>
      </c>
      <c r="C30" s="362"/>
      <c r="D30" s="362"/>
      <c r="E30" s="363"/>
      <c r="F30" s="542">
        <v>21.5</v>
      </c>
      <c r="G30" s="542">
        <v>22.1</v>
      </c>
      <c r="H30" s="542">
        <v>28.6</v>
      </c>
      <c r="I30" s="542">
        <v>26.1</v>
      </c>
      <c r="J30" s="542">
        <v>24</v>
      </c>
      <c r="K30" s="543" t="s">
        <v>350</v>
      </c>
      <c r="L30" s="364">
        <v>-2.5</v>
      </c>
    </row>
    <row r="31" spans="1:12" s="110" customFormat="1" ht="15" customHeight="1" x14ac:dyDescent="0.2">
      <c r="A31" s="365"/>
      <c r="B31" s="366" t="s">
        <v>111</v>
      </c>
      <c r="C31" s="362"/>
      <c r="D31" s="362"/>
      <c r="E31" s="363"/>
      <c r="F31" s="542">
        <v>30.5</v>
      </c>
      <c r="G31" s="542">
        <v>26.5</v>
      </c>
      <c r="H31" s="542">
        <v>50</v>
      </c>
      <c r="I31" s="542">
        <v>20.9</v>
      </c>
      <c r="J31" s="542">
        <v>23.8</v>
      </c>
      <c r="K31" s="543" t="s">
        <v>350</v>
      </c>
      <c r="L31" s="364">
        <v>6.6999999999999993</v>
      </c>
    </row>
    <row r="32" spans="1:12" s="110" customFormat="1" ht="15" customHeight="1" x14ac:dyDescent="0.2">
      <c r="A32" s="367" t="s">
        <v>113</v>
      </c>
      <c r="B32" s="368" t="s">
        <v>181</v>
      </c>
      <c r="C32" s="362"/>
      <c r="D32" s="362"/>
      <c r="E32" s="363"/>
      <c r="F32" s="542">
        <v>31.7</v>
      </c>
      <c r="G32" s="542">
        <v>33.1</v>
      </c>
      <c r="H32" s="542">
        <v>36.6</v>
      </c>
      <c r="I32" s="542">
        <v>34.1</v>
      </c>
      <c r="J32" s="544">
        <v>32.299999999999997</v>
      </c>
      <c r="K32" s="543" t="s">
        <v>350</v>
      </c>
      <c r="L32" s="364">
        <v>-0.59999999999999787</v>
      </c>
    </row>
    <row r="33" spans="1:12" s="110" customFormat="1" ht="15" customHeight="1" x14ac:dyDescent="0.2">
      <c r="A33" s="367"/>
      <c r="B33" s="368" t="s">
        <v>182</v>
      </c>
      <c r="C33" s="362"/>
      <c r="D33" s="362"/>
      <c r="E33" s="363"/>
      <c r="F33" s="542">
        <v>33.9</v>
      </c>
      <c r="G33" s="542">
        <v>40.700000000000003</v>
      </c>
      <c r="H33" s="542">
        <v>42</v>
      </c>
      <c r="I33" s="542">
        <v>36.4</v>
      </c>
      <c r="J33" s="542">
        <v>34.299999999999997</v>
      </c>
      <c r="K33" s="543" t="s">
        <v>350</v>
      </c>
      <c r="L33" s="364">
        <v>-0.39999999999999858</v>
      </c>
    </row>
    <row r="34" spans="1:12" s="369" customFormat="1" ht="15" customHeight="1" x14ac:dyDescent="0.2">
      <c r="A34" s="367" t="s">
        <v>113</v>
      </c>
      <c r="B34" s="368" t="s">
        <v>116</v>
      </c>
      <c r="C34" s="362"/>
      <c r="D34" s="362"/>
      <c r="E34" s="363"/>
      <c r="F34" s="542">
        <v>30.8</v>
      </c>
      <c r="G34" s="542">
        <v>35.1</v>
      </c>
      <c r="H34" s="542">
        <v>37.700000000000003</v>
      </c>
      <c r="I34" s="542">
        <v>33.799999999999997</v>
      </c>
      <c r="J34" s="542">
        <v>30.7</v>
      </c>
      <c r="K34" s="543" t="s">
        <v>350</v>
      </c>
      <c r="L34" s="364">
        <v>0.10000000000000142</v>
      </c>
    </row>
    <row r="35" spans="1:12" s="369" customFormat="1" ht="11.25" x14ac:dyDescent="0.2">
      <c r="A35" s="370"/>
      <c r="B35" s="371" t="s">
        <v>117</v>
      </c>
      <c r="C35" s="372"/>
      <c r="D35" s="372"/>
      <c r="E35" s="373"/>
      <c r="F35" s="545">
        <v>37.1</v>
      </c>
      <c r="G35" s="545">
        <v>37.9</v>
      </c>
      <c r="H35" s="545">
        <v>39.700000000000003</v>
      </c>
      <c r="I35" s="545">
        <v>37.5</v>
      </c>
      <c r="J35" s="546">
        <v>38.700000000000003</v>
      </c>
      <c r="K35" s="547" t="s">
        <v>350</v>
      </c>
      <c r="L35" s="374">
        <v>-1.6000000000000014</v>
      </c>
    </row>
    <row r="36" spans="1:12" s="369" customFormat="1" ht="15.95" customHeight="1" x14ac:dyDescent="0.2">
      <c r="A36" s="375" t="s">
        <v>351</v>
      </c>
      <c r="B36" s="376"/>
      <c r="C36" s="377"/>
      <c r="D36" s="376"/>
      <c r="E36" s="378"/>
      <c r="F36" s="548">
        <v>7547</v>
      </c>
      <c r="G36" s="548">
        <v>6073</v>
      </c>
      <c r="H36" s="548">
        <v>8747</v>
      </c>
      <c r="I36" s="548">
        <v>6296</v>
      </c>
      <c r="J36" s="548">
        <v>7876</v>
      </c>
      <c r="K36" s="549">
        <v>-329</v>
      </c>
      <c r="L36" s="380">
        <v>-4.1772473336719145</v>
      </c>
    </row>
    <row r="37" spans="1:12" s="369" customFormat="1" ht="15.95" customHeight="1" x14ac:dyDescent="0.2">
      <c r="A37" s="381"/>
      <c r="B37" s="382" t="s">
        <v>113</v>
      </c>
      <c r="C37" s="382" t="s">
        <v>352</v>
      </c>
      <c r="D37" s="382"/>
      <c r="E37" s="383"/>
      <c r="F37" s="548">
        <v>2443</v>
      </c>
      <c r="G37" s="548">
        <v>2176</v>
      </c>
      <c r="H37" s="548">
        <v>3341</v>
      </c>
      <c r="I37" s="548">
        <v>2197</v>
      </c>
      <c r="J37" s="548">
        <v>2589</v>
      </c>
      <c r="K37" s="549">
        <v>-146</v>
      </c>
      <c r="L37" s="380">
        <v>-5.6392429509463113</v>
      </c>
    </row>
    <row r="38" spans="1:12" s="369" customFormat="1" ht="15.95" customHeight="1" x14ac:dyDescent="0.2">
      <c r="A38" s="381"/>
      <c r="B38" s="384" t="s">
        <v>105</v>
      </c>
      <c r="C38" s="384" t="s">
        <v>106</v>
      </c>
      <c r="D38" s="385"/>
      <c r="E38" s="383"/>
      <c r="F38" s="548">
        <v>4190</v>
      </c>
      <c r="G38" s="548">
        <v>3151</v>
      </c>
      <c r="H38" s="548">
        <v>4754</v>
      </c>
      <c r="I38" s="548">
        <v>3423</v>
      </c>
      <c r="J38" s="550">
        <v>4464</v>
      </c>
      <c r="K38" s="549">
        <v>-274</v>
      </c>
      <c r="L38" s="380">
        <v>-6.1379928315412187</v>
      </c>
    </row>
    <row r="39" spans="1:12" s="369" customFormat="1" ht="15.95" customHeight="1" x14ac:dyDescent="0.2">
      <c r="A39" s="381"/>
      <c r="B39" s="385"/>
      <c r="C39" s="382" t="s">
        <v>353</v>
      </c>
      <c r="D39" s="385"/>
      <c r="E39" s="383"/>
      <c r="F39" s="548">
        <v>1214</v>
      </c>
      <c r="G39" s="548">
        <v>1000</v>
      </c>
      <c r="H39" s="548">
        <v>1604</v>
      </c>
      <c r="I39" s="548">
        <v>1040</v>
      </c>
      <c r="J39" s="548">
        <v>1380</v>
      </c>
      <c r="K39" s="549">
        <v>-166</v>
      </c>
      <c r="L39" s="380">
        <v>-12.028985507246377</v>
      </c>
    </row>
    <row r="40" spans="1:12" s="369" customFormat="1" ht="15.95" customHeight="1" x14ac:dyDescent="0.2">
      <c r="A40" s="381"/>
      <c r="B40" s="384"/>
      <c r="C40" s="384" t="s">
        <v>107</v>
      </c>
      <c r="D40" s="385"/>
      <c r="E40" s="383"/>
      <c r="F40" s="548">
        <v>3357</v>
      </c>
      <c r="G40" s="548">
        <v>2922</v>
      </c>
      <c r="H40" s="548">
        <v>3993</v>
      </c>
      <c r="I40" s="548">
        <v>2873</v>
      </c>
      <c r="J40" s="548">
        <v>3412</v>
      </c>
      <c r="K40" s="549">
        <v>-55</v>
      </c>
      <c r="L40" s="380">
        <v>-1.6119577960140681</v>
      </c>
    </row>
    <row r="41" spans="1:12" s="369" customFormat="1" ht="24" customHeight="1" x14ac:dyDescent="0.2">
      <c r="A41" s="381"/>
      <c r="B41" s="385"/>
      <c r="C41" s="382" t="s">
        <v>353</v>
      </c>
      <c r="D41" s="385"/>
      <c r="E41" s="383"/>
      <c r="F41" s="548">
        <v>1229</v>
      </c>
      <c r="G41" s="548">
        <v>1176</v>
      </c>
      <c r="H41" s="548">
        <v>1737</v>
      </c>
      <c r="I41" s="548">
        <v>1157</v>
      </c>
      <c r="J41" s="550">
        <v>1209</v>
      </c>
      <c r="K41" s="549">
        <v>20</v>
      </c>
      <c r="L41" s="380">
        <v>1.6542597187758479</v>
      </c>
    </row>
    <row r="42" spans="1:12" s="110" customFormat="1" ht="15" customHeight="1" x14ac:dyDescent="0.2">
      <c r="A42" s="381"/>
      <c r="B42" s="384" t="s">
        <v>113</v>
      </c>
      <c r="C42" s="384" t="s">
        <v>354</v>
      </c>
      <c r="D42" s="385"/>
      <c r="E42" s="383"/>
      <c r="F42" s="548">
        <v>1854</v>
      </c>
      <c r="G42" s="548">
        <v>1454</v>
      </c>
      <c r="H42" s="548">
        <v>2765</v>
      </c>
      <c r="I42" s="548">
        <v>1406</v>
      </c>
      <c r="J42" s="548">
        <v>1963</v>
      </c>
      <c r="K42" s="549">
        <v>-109</v>
      </c>
      <c r="L42" s="380">
        <v>-5.5527254202750891</v>
      </c>
    </row>
    <row r="43" spans="1:12" s="110" customFormat="1" ht="15" customHeight="1" x14ac:dyDescent="0.2">
      <c r="A43" s="381"/>
      <c r="B43" s="385"/>
      <c r="C43" s="382" t="s">
        <v>353</v>
      </c>
      <c r="D43" s="385"/>
      <c r="E43" s="383"/>
      <c r="F43" s="548">
        <v>840</v>
      </c>
      <c r="G43" s="548">
        <v>743</v>
      </c>
      <c r="H43" s="548">
        <v>1422</v>
      </c>
      <c r="I43" s="548">
        <v>743</v>
      </c>
      <c r="J43" s="548">
        <v>913</v>
      </c>
      <c r="K43" s="549">
        <v>-73</v>
      </c>
      <c r="L43" s="380">
        <v>-7.9956188389923328</v>
      </c>
    </row>
    <row r="44" spans="1:12" s="110" customFormat="1" ht="15" customHeight="1" x14ac:dyDescent="0.2">
      <c r="A44" s="381"/>
      <c r="B44" s="384"/>
      <c r="C44" s="366" t="s">
        <v>109</v>
      </c>
      <c r="D44" s="385"/>
      <c r="E44" s="383"/>
      <c r="F44" s="548">
        <v>4894</v>
      </c>
      <c r="G44" s="548">
        <v>3948</v>
      </c>
      <c r="H44" s="548">
        <v>5154</v>
      </c>
      <c r="I44" s="548">
        <v>4272</v>
      </c>
      <c r="J44" s="550">
        <v>5108</v>
      </c>
      <c r="K44" s="549">
        <v>-214</v>
      </c>
      <c r="L44" s="380">
        <v>-4.1895066562255288</v>
      </c>
    </row>
    <row r="45" spans="1:12" s="110" customFormat="1" ht="15" customHeight="1" x14ac:dyDescent="0.2">
      <c r="A45" s="381"/>
      <c r="B45" s="385"/>
      <c r="C45" s="382" t="s">
        <v>353</v>
      </c>
      <c r="D45" s="385"/>
      <c r="E45" s="383"/>
      <c r="F45" s="548">
        <v>1424</v>
      </c>
      <c r="G45" s="548">
        <v>1282</v>
      </c>
      <c r="H45" s="548">
        <v>1657</v>
      </c>
      <c r="I45" s="548">
        <v>1296</v>
      </c>
      <c r="J45" s="548">
        <v>1483</v>
      </c>
      <c r="K45" s="549">
        <v>-59</v>
      </c>
      <c r="L45" s="380">
        <v>-3.9784221173297372</v>
      </c>
    </row>
    <row r="46" spans="1:12" s="110" customFormat="1" ht="15" customHeight="1" x14ac:dyDescent="0.2">
      <c r="A46" s="381"/>
      <c r="B46" s="384"/>
      <c r="C46" s="366" t="s">
        <v>110</v>
      </c>
      <c r="D46" s="385"/>
      <c r="E46" s="383"/>
      <c r="F46" s="548">
        <v>717</v>
      </c>
      <c r="G46" s="548">
        <v>603</v>
      </c>
      <c r="H46" s="548">
        <v>710</v>
      </c>
      <c r="I46" s="548">
        <v>551</v>
      </c>
      <c r="J46" s="548">
        <v>721</v>
      </c>
      <c r="K46" s="549">
        <v>-4</v>
      </c>
      <c r="L46" s="380">
        <v>-0.55478502080443826</v>
      </c>
    </row>
    <row r="47" spans="1:12" s="110" customFormat="1" ht="15" customHeight="1" x14ac:dyDescent="0.2">
      <c r="A47" s="381"/>
      <c r="B47" s="385"/>
      <c r="C47" s="382" t="s">
        <v>353</v>
      </c>
      <c r="D47" s="385"/>
      <c r="E47" s="383"/>
      <c r="F47" s="548">
        <v>154</v>
      </c>
      <c r="G47" s="548">
        <v>133</v>
      </c>
      <c r="H47" s="548">
        <v>203</v>
      </c>
      <c r="I47" s="548">
        <v>144</v>
      </c>
      <c r="J47" s="550">
        <v>173</v>
      </c>
      <c r="K47" s="549">
        <v>-19</v>
      </c>
      <c r="L47" s="380">
        <v>-10.982658959537572</v>
      </c>
    </row>
    <row r="48" spans="1:12" s="110" customFormat="1" ht="15" customHeight="1" x14ac:dyDescent="0.2">
      <c r="A48" s="381"/>
      <c r="B48" s="385"/>
      <c r="C48" s="366" t="s">
        <v>111</v>
      </c>
      <c r="D48" s="386"/>
      <c r="E48" s="387"/>
      <c r="F48" s="548">
        <v>82</v>
      </c>
      <c r="G48" s="548">
        <v>68</v>
      </c>
      <c r="H48" s="548">
        <v>118</v>
      </c>
      <c r="I48" s="548">
        <v>67</v>
      </c>
      <c r="J48" s="548">
        <v>84</v>
      </c>
      <c r="K48" s="549">
        <v>-2</v>
      </c>
      <c r="L48" s="380">
        <v>-2.3809523809523809</v>
      </c>
    </row>
    <row r="49" spans="1:12" s="110" customFormat="1" ht="15" customHeight="1" x14ac:dyDescent="0.2">
      <c r="A49" s="381"/>
      <c r="B49" s="385"/>
      <c r="C49" s="382" t="s">
        <v>353</v>
      </c>
      <c r="D49" s="385"/>
      <c r="E49" s="383"/>
      <c r="F49" s="548">
        <v>25</v>
      </c>
      <c r="G49" s="548">
        <v>18</v>
      </c>
      <c r="H49" s="548">
        <v>59</v>
      </c>
      <c r="I49" s="548">
        <v>14</v>
      </c>
      <c r="J49" s="548">
        <v>20</v>
      </c>
      <c r="K49" s="549">
        <v>5</v>
      </c>
      <c r="L49" s="380">
        <v>25</v>
      </c>
    </row>
    <row r="50" spans="1:12" s="110" customFormat="1" ht="15" customHeight="1" x14ac:dyDescent="0.2">
      <c r="A50" s="381"/>
      <c r="B50" s="384" t="s">
        <v>113</v>
      </c>
      <c r="C50" s="382" t="s">
        <v>181</v>
      </c>
      <c r="D50" s="385"/>
      <c r="E50" s="383"/>
      <c r="F50" s="548">
        <v>5199</v>
      </c>
      <c r="G50" s="548">
        <v>3900</v>
      </c>
      <c r="H50" s="548">
        <v>6207</v>
      </c>
      <c r="I50" s="548">
        <v>4188</v>
      </c>
      <c r="J50" s="550">
        <v>5561</v>
      </c>
      <c r="K50" s="549">
        <v>-362</v>
      </c>
      <c r="L50" s="380">
        <v>-6.509620571839597</v>
      </c>
    </row>
    <row r="51" spans="1:12" s="110" customFormat="1" ht="15" customHeight="1" x14ac:dyDescent="0.2">
      <c r="A51" s="381"/>
      <c r="B51" s="385"/>
      <c r="C51" s="382" t="s">
        <v>353</v>
      </c>
      <c r="D51" s="385"/>
      <c r="E51" s="383"/>
      <c r="F51" s="548">
        <v>1648</v>
      </c>
      <c r="G51" s="548">
        <v>1292</v>
      </c>
      <c r="H51" s="548">
        <v>2273</v>
      </c>
      <c r="I51" s="548">
        <v>1429</v>
      </c>
      <c r="J51" s="548">
        <v>1796</v>
      </c>
      <c r="K51" s="549">
        <v>-148</v>
      </c>
      <c r="L51" s="380">
        <v>-8.2405345211581285</v>
      </c>
    </row>
    <row r="52" spans="1:12" s="110" customFormat="1" ht="15" customHeight="1" x14ac:dyDescent="0.2">
      <c r="A52" s="381"/>
      <c r="B52" s="384"/>
      <c r="C52" s="382" t="s">
        <v>182</v>
      </c>
      <c r="D52" s="385"/>
      <c r="E52" s="383"/>
      <c r="F52" s="548">
        <v>2348</v>
      </c>
      <c r="G52" s="548">
        <v>2173</v>
      </c>
      <c r="H52" s="548">
        <v>2540</v>
      </c>
      <c r="I52" s="548">
        <v>2108</v>
      </c>
      <c r="J52" s="548">
        <v>2315</v>
      </c>
      <c r="K52" s="549">
        <v>33</v>
      </c>
      <c r="L52" s="380">
        <v>1.4254859611231101</v>
      </c>
    </row>
    <row r="53" spans="1:12" s="269" customFormat="1" ht="11.25" customHeight="1" x14ac:dyDescent="0.2">
      <c r="A53" s="381"/>
      <c r="B53" s="385"/>
      <c r="C53" s="382" t="s">
        <v>353</v>
      </c>
      <c r="D53" s="385"/>
      <c r="E53" s="383"/>
      <c r="F53" s="548">
        <v>795</v>
      </c>
      <c r="G53" s="548">
        <v>884</v>
      </c>
      <c r="H53" s="548">
        <v>1068</v>
      </c>
      <c r="I53" s="548">
        <v>768</v>
      </c>
      <c r="J53" s="550">
        <v>793</v>
      </c>
      <c r="K53" s="549">
        <v>2</v>
      </c>
      <c r="L53" s="380">
        <v>0.25220680958385877</v>
      </c>
    </row>
    <row r="54" spans="1:12" s="151" customFormat="1" ht="12.75" customHeight="1" x14ac:dyDescent="0.2">
      <c r="A54" s="381"/>
      <c r="B54" s="384" t="s">
        <v>113</v>
      </c>
      <c r="C54" s="384" t="s">
        <v>116</v>
      </c>
      <c r="D54" s="385"/>
      <c r="E54" s="383"/>
      <c r="F54" s="548">
        <v>5633</v>
      </c>
      <c r="G54" s="548">
        <v>4463</v>
      </c>
      <c r="H54" s="548">
        <v>6612</v>
      </c>
      <c r="I54" s="548">
        <v>4472</v>
      </c>
      <c r="J54" s="548">
        <v>5763</v>
      </c>
      <c r="K54" s="549">
        <v>-130</v>
      </c>
      <c r="L54" s="380">
        <v>-2.2557695644629532</v>
      </c>
    </row>
    <row r="55" spans="1:12" ht="11.25" x14ac:dyDescent="0.2">
      <c r="A55" s="381"/>
      <c r="B55" s="385"/>
      <c r="C55" s="382" t="s">
        <v>353</v>
      </c>
      <c r="D55" s="385"/>
      <c r="E55" s="383"/>
      <c r="F55" s="548">
        <v>1734</v>
      </c>
      <c r="G55" s="548">
        <v>1566</v>
      </c>
      <c r="H55" s="548">
        <v>2492</v>
      </c>
      <c r="I55" s="548">
        <v>1513</v>
      </c>
      <c r="J55" s="548">
        <v>1770</v>
      </c>
      <c r="K55" s="549">
        <v>-36</v>
      </c>
      <c r="L55" s="380">
        <v>-2.0338983050847457</v>
      </c>
    </row>
    <row r="56" spans="1:12" ht="14.25" customHeight="1" x14ac:dyDescent="0.2">
      <c r="A56" s="381"/>
      <c r="B56" s="385"/>
      <c r="C56" s="384" t="s">
        <v>117</v>
      </c>
      <c r="D56" s="385"/>
      <c r="E56" s="383"/>
      <c r="F56" s="548">
        <v>1912</v>
      </c>
      <c r="G56" s="548">
        <v>1606</v>
      </c>
      <c r="H56" s="548">
        <v>2133</v>
      </c>
      <c r="I56" s="548">
        <v>1818</v>
      </c>
      <c r="J56" s="548">
        <v>2112</v>
      </c>
      <c r="K56" s="549">
        <v>-200</v>
      </c>
      <c r="L56" s="380">
        <v>-9.4696969696969688</v>
      </c>
    </row>
    <row r="57" spans="1:12" ht="18.75" customHeight="1" x14ac:dyDescent="0.2">
      <c r="A57" s="388"/>
      <c r="B57" s="389"/>
      <c r="C57" s="390" t="s">
        <v>353</v>
      </c>
      <c r="D57" s="389"/>
      <c r="E57" s="391"/>
      <c r="F57" s="551">
        <v>709</v>
      </c>
      <c r="G57" s="552">
        <v>608</v>
      </c>
      <c r="H57" s="552">
        <v>847</v>
      </c>
      <c r="I57" s="552">
        <v>682</v>
      </c>
      <c r="J57" s="552">
        <v>818</v>
      </c>
      <c r="K57" s="553">
        <f t="shared" ref="K57" si="0">IF(OR(F57=".",J57=".")=TRUE,".",IF(OR(F57="*",J57="*")=TRUE,"*",IF(AND(F57="-",J57="-")=TRUE,"-",IF(AND(ISNUMBER(J57),ISNUMBER(F57))=TRUE,IF(F57-J57=0,0,F57-J57),IF(ISNUMBER(F57)=TRUE,F57,-J57)))))</f>
        <v>-109</v>
      </c>
      <c r="L57" s="392">
        <f t="shared" ref="L57" si="1">IF(K57 =".",".",IF(K57 ="*","*",IF(K57="-","-",IF(K57=0,0,IF(OR(J57="-",J57=".",F57="-",F57=".")=TRUE,"X",IF(J57=0,"0,0",IF(ABS(K57*100/J57)&gt;250,".X",(K57*100/J57))))))))</f>
        <v>-13.32518337408313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7738</v>
      </c>
      <c r="E11" s="114">
        <v>6576</v>
      </c>
      <c r="F11" s="114">
        <v>11511</v>
      </c>
      <c r="G11" s="114">
        <v>6403</v>
      </c>
      <c r="H11" s="140">
        <v>8092</v>
      </c>
      <c r="I11" s="115">
        <v>-354</v>
      </c>
      <c r="J11" s="116">
        <v>-4.3746910528917446</v>
      </c>
    </row>
    <row r="12" spans="1:15" s="110" customFormat="1" ht="24.95" customHeight="1" x14ac:dyDescent="0.2">
      <c r="A12" s="193" t="s">
        <v>132</v>
      </c>
      <c r="B12" s="194" t="s">
        <v>133</v>
      </c>
      <c r="C12" s="113">
        <v>2.1064874644611011</v>
      </c>
      <c r="D12" s="115">
        <v>163</v>
      </c>
      <c r="E12" s="114">
        <v>124</v>
      </c>
      <c r="F12" s="114">
        <v>163</v>
      </c>
      <c r="G12" s="114">
        <v>94</v>
      </c>
      <c r="H12" s="140">
        <v>179</v>
      </c>
      <c r="I12" s="115">
        <v>-16</v>
      </c>
      <c r="J12" s="116">
        <v>-8.938547486033519</v>
      </c>
    </row>
    <row r="13" spans="1:15" s="110" customFormat="1" ht="24.95" customHeight="1" x14ac:dyDescent="0.2">
      <c r="A13" s="193" t="s">
        <v>134</v>
      </c>
      <c r="B13" s="199" t="s">
        <v>214</v>
      </c>
      <c r="C13" s="113">
        <v>1.1760144740242957</v>
      </c>
      <c r="D13" s="115">
        <v>91</v>
      </c>
      <c r="E13" s="114">
        <v>37</v>
      </c>
      <c r="F13" s="114">
        <v>120</v>
      </c>
      <c r="G13" s="114">
        <v>79</v>
      </c>
      <c r="H13" s="140">
        <v>87</v>
      </c>
      <c r="I13" s="115">
        <v>4</v>
      </c>
      <c r="J13" s="116">
        <v>4.5977011494252871</v>
      </c>
    </row>
    <row r="14" spans="1:15" s="287" customFormat="1" ht="24.95" customHeight="1" x14ac:dyDescent="0.2">
      <c r="A14" s="193" t="s">
        <v>215</v>
      </c>
      <c r="B14" s="199" t="s">
        <v>137</v>
      </c>
      <c r="C14" s="113">
        <v>24.773843370379943</v>
      </c>
      <c r="D14" s="115">
        <v>1917</v>
      </c>
      <c r="E14" s="114">
        <v>1686</v>
      </c>
      <c r="F14" s="114">
        <v>2988</v>
      </c>
      <c r="G14" s="114">
        <v>1541</v>
      </c>
      <c r="H14" s="140">
        <v>2314</v>
      </c>
      <c r="I14" s="115">
        <v>-397</v>
      </c>
      <c r="J14" s="116">
        <v>-17.156439066551425</v>
      </c>
      <c r="K14" s="110"/>
      <c r="L14" s="110"/>
      <c r="M14" s="110"/>
      <c r="N14" s="110"/>
      <c r="O14" s="110"/>
    </row>
    <row r="15" spans="1:15" s="110" customFormat="1" ht="24.95" customHeight="1" x14ac:dyDescent="0.2">
      <c r="A15" s="193" t="s">
        <v>216</v>
      </c>
      <c r="B15" s="199" t="s">
        <v>217</v>
      </c>
      <c r="C15" s="113">
        <v>4.936676143706384</v>
      </c>
      <c r="D15" s="115">
        <v>382</v>
      </c>
      <c r="E15" s="114">
        <v>572</v>
      </c>
      <c r="F15" s="114">
        <v>483</v>
      </c>
      <c r="G15" s="114">
        <v>286</v>
      </c>
      <c r="H15" s="140">
        <v>384</v>
      </c>
      <c r="I15" s="115">
        <v>-2</v>
      </c>
      <c r="J15" s="116">
        <v>-0.52083333333333337</v>
      </c>
    </row>
    <row r="16" spans="1:15" s="287" customFormat="1" ht="24.95" customHeight="1" x14ac:dyDescent="0.2">
      <c r="A16" s="193" t="s">
        <v>218</v>
      </c>
      <c r="B16" s="199" t="s">
        <v>141</v>
      </c>
      <c r="C16" s="113">
        <v>16.864822951667097</v>
      </c>
      <c r="D16" s="115">
        <v>1305</v>
      </c>
      <c r="E16" s="114">
        <v>914</v>
      </c>
      <c r="F16" s="114">
        <v>2213</v>
      </c>
      <c r="G16" s="114">
        <v>1054</v>
      </c>
      <c r="H16" s="140">
        <v>1679</v>
      </c>
      <c r="I16" s="115">
        <v>-374</v>
      </c>
      <c r="J16" s="116">
        <v>-22.275163787969028</v>
      </c>
      <c r="K16" s="110"/>
      <c r="L16" s="110"/>
      <c r="M16" s="110"/>
      <c r="N16" s="110"/>
      <c r="O16" s="110"/>
    </row>
    <row r="17" spans="1:15" s="110" customFormat="1" ht="24.95" customHeight="1" x14ac:dyDescent="0.2">
      <c r="A17" s="193" t="s">
        <v>142</v>
      </c>
      <c r="B17" s="199" t="s">
        <v>220</v>
      </c>
      <c r="C17" s="113">
        <v>2.9723442750064617</v>
      </c>
      <c r="D17" s="115">
        <v>230</v>
      </c>
      <c r="E17" s="114">
        <v>200</v>
      </c>
      <c r="F17" s="114">
        <v>292</v>
      </c>
      <c r="G17" s="114">
        <v>201</v>
      </c>
      <c r="H17" s="140">
        <v>251</v>
      </c>
      <c r="I17" s="115">
        <v>-21</v>
      </c>
      <c r="J17" s="116">
        <v>-8.3665338645418323</v>
      </c>
    </row>
    <row r="18" spans="1:15" s="287" customFormat="1" ht="24.95" customHeight="1" x14ac:dyDescent="0.2">
      <c r="A18" s="201" t="s">
        <v>144</v>
      </c>
      <c r="B18" s="202" t="s">
        <v>145</v>
      </c>
      <c r="C18" s="113">
        <v>9.3047299043680542</v>
      </c>
      <c r="D18" s="115">
        <v>720</v>
      </c>
      <c r="E18" s="114">
        <v>464</v>
      </c>
      <c r="F18" s="114">
        <v>1315</v>
      </c>
      <c r="G18" s="114">
        <v>720</v>
      </c>
      <c r="H18" s="140">
        <v>765</v>
      </c>
      <c r="I18" s="115">
        <v>-45</v>
      </c>
      <c r="J18" s="116">
        <v>-5.882352941176471</v>
      </c>
      <c r="K18" s="110"/>
      <c r="L18" s="110"/>
      <c r="M18" s="110"/>
      <c r="N18" s="110"/>
      <c r="O18" s="110"/>
    </row>
    <row r="19" spans="1:15" s="110" customFormat="1" ht="24.95" customHeight="1" x14ac:dyDescent="0.2">
      <c r="A19" s="193" t="s">
        <v>146</v>
      </c>
      <c r="B19" s="199" t="s">
        <v>147</v>
      </c>
      <c r="C19" s="113">
        <v>18.493150684931507</v>
      </c>
      <c r="D19" s="115">
        <v>1431</v>
      </c>
      <c r="E19" s="114">
        <v>1179</v>
      </c>
      <c r="F19" s="114">
        <v>1901</v>
      </c>
      <c r="G19" s="114">
        <v>1014</v>
      </c>
      <c r="H19" s="140">
        <v>1351</v>
      </c>
      <c r="I19" s="115">
        <v>80</v>
      </c>
      <c r="J19" s="116">
        <v>5.921539600296077</v>
      </c>
    </row>
    <row r="20" spans="1:15" s="287" customFormat="1" ht="24.95" customHeight="1" x14ac:dyDescent="0.2">
      <c r="A20" s="193" t="s">
        <v>148</v>
      </c>
      <c r="B20" s="199" t="s">
        <v>149</v>
      </c>
      <c r="C20" s="113">
        <v>5.3372964590333423</v>
      </c>
      <c r="D20" s="115">
        <v>413</v>
      </c>
      <c r="E20" s="114">
        <v>363</v>
      </c>
      <c r="F20" s="114">
        <v>505</v>
      </c>
      <c r="G20" s="114">
        <v>390</v>
      </c>
      <c r="H20" s="140">
        <v>390</v>
      </c>
      <c r="I20" s="115">
        <v>23</v>
      </c>
      <c r="J20" s="116">
        <v>5.8974358974358978</v>
      </c>
      <c r="K20" s="110"/>
      <c r="L20" s="110"/>
      <c r="M20" s="110"/>
      <c r="N20" s="110"/>
      <c r="O20" s="110"/>
    </row>
    <row r="21" spans="1:15" s="110" customFormat="1" ht="24.95" customHeight="1" x14ac:dyDescent="0.2">
      <c r="A21" s="201" t="s">
        <v>150</v>
      </c>
      <c r="B21" s="202" t="s">
        <v>151</v>
      </c>
      <c r="C21" s="113">
        <v>5.1305246833807185</v>
      </c>
      <c r="D21" s="115">
        <v>397</v>
      </c>
      <c r="E21" s="114">
        <v>315</v>
      </c>
      <c r="F21" s="114">
        <v>456</v>
      </c>
      <c r="G21" s="114">
        <v>403</v>
      </c>
      <c r="H21" s="140">
        <v>390</v>
      </c>
      <c r="I21" s="115">
        <v>7</v>
      </c>
      <c r="J21" s="116">
        <v>1.7948717948717949</v>
      </c>
    </row>
    <row r="22" spans="1:15" s="110" customFormat="1" ht="24.95" customHeight="1" x14ac:dyDescent="0.2">
      <c r="A22" s="201" t="s">
        <v>152</v>
      </c>
      <c r="B22" s="199" t="s">
        <v>153</v>
      </c>
      <c r="C22" s="113">
        <v>1.6283277332644095</v>
      </c>
      <c r="D22" s="115">
        <v>126</v>
      </c>
      <c r="E22" s="114">
        <v>58</v>
      </c>
      <c r="F22" s="114">
        <v>107</v>
      </c>
      <c r="G22" s="114">
        <v>63</v>
      </c>
      <c r="H22" s="140">
        <v>89</v>
      </c>
      <c r="I22" s="115">
        <v>37</v>
      </c>
      <c r="J22" s="116">
        <v>41.573033707865171</v>
      </c>
    </row>
    <row r="23" spans="1:15" s="110" customFormat="1" ht="24.95" customHeight="1" x14ac:dyDescent="0.2">
      <c r="A23" s="193" t="s">
        <v>154</v>
      </c>
      <c r="B23" s="199" t="s">
        <v>155</v>
      </c>
      <c r="C23" s="113">
        <v>1.1372447660894287</v>
      </c>
      <c r="D23" s="115">
        <v>88</v>
      </c>
      <c r="E23" s="114">
        <v>57</v>
      </c>
      <c r="F23" s="114">
        <v>172</v>
      </c>
      <c r="G23" s="114">
        <v>53</v>
      </c>
      <c r="H23" s="140">
        <v>89</v>
      </c>
      <c r="I23" s="115">
        <v>-1</v>
      </c>
      <c r="J23" s="116">
        <v>-1.1235955056179776</v>
      </c>
    </row>
    <row r="24" spans="1:15" s="110" customFormat="1" ht="24.95" customHeight="1" x14ac:dyDescent="0.2">
      <c r="A24" s="193" t="s">
        <v>156</v>
      </c>
      <c r="B24" s="199" t="s">
        <v>221</v>
      </c>
      <c r="C24" s="113">
        <v>3.3988110622899974</v>
      </c>
      <c r="D24" s="115">
        <v>263</v>
      </c>
      <c r="E24" s="114">
        <v>252</v>
      </c>
      <c r="F24" s="114">
        <v>336</v>
      </c>
      <c r="G24" s="114">
        <v>217</v>
      </c>
      <c r="H24" s="140">
        <v>324</v>
      </c>
      <c r="I24" s="115">
        <v>-61</v>
      </c>
      <c r="J24" s="116">
        <v>-18.827160493827162</v>
      </c>
    </row>
    <row r="25" spans="1:15" s="110" customFormat="1" ht="24.95" customHeight="1" x14ac:dyDescent="0.2">
      <c r="A25" s="193" t="s">
        <v>222</v>
      </c>
      <c r="B25" s="204" t="s">
        <v>159</v>
      </c>
      <c r="C25" s="113">
        <v>3.592659601964332</v>
      </c>
      <c r="D25" s="115">
        <v>278</v>
      </c>
      <c r="E25" s="114">
        <v>249</v>
      </c>
      <c r="F25" s="114">
        <v>324</v>
      </c>
      <c r="G25" s="114">
        <v>321</v>
      </c>
      <c r="H25" s="140">
        <v>242</v>
      </c>
      <c r="I25" s="115">
        <v>36</v>
      </c>
      <c r="J25" s="116">
        <v>14.87603305785124</v>
      </c>
    </row>
    <row r="26" spans="1:15" s="110" customFormat="1" ht="24.95" customHeight="1" x14ac:dyDescent="0.2">
      <c r="A26" s="201">
        <v>782.78300000000002</v>
      </c>
      <c r="B26" s="203" t="s">
        <v>160</v>
      </c>
      <c r="C26" s="113">
        <v>4.716981132075472</v>
      </c>
      <c r="D26" s="115">
        <v>365</v>
      </c>
      <c r="E26" s="114">
        <v>264</v>
      </c>
      <c r="F26" s="114">
        <v>481</v>
      </c>
      <c r="G26" s="114">
        <v>325</v>
      </c>
      <c r="H26" s="140">
        <v>354</v>
      </c>
      <c r="I26" s="115">
        <v>11</v>
      </c>
      <c r="J26" s="116">
        <v>3.1073446327683616</v>
      </c>
    </row>
    <row r="27" spans="1:15" s="110" customFormat="1" ht="24.95" customHeight="1" x14ac:dyDescent="0.2">
      <c r="A27" s="193" t="s">
        <v>161</v>
      </c>
      <c r="B27" s="199" t="s">
        <v>162</v>
      </c>
      <c r="C27" s="113">
        <v>3.1920392866373741</v>
      </c>
      <c r="D27" s="115">
        <v>247</v>
      </c>
      <c r="E27" s="114">
        <v>193</v>
      </c>
      <c r="F27" s="114">
        <v>417</v>
      </c>
      <c r="G27" s="114">
        <v>174</v>
      </c>
      <c r="H27" s="140">
        <v>203</v>
      </c>
      <c r="I27" s="115">
        <v>44</v>
      </c>
      <c r="J27" s="116">
        <v>21.674876847290641</v>
      </c>
    </row>
    <row r="28" spans="1:15" s="110" customFormat="1" ht="24.95" customHeight="1" x14ac:dyDescent="0.2">
      <c r="A28" s="193" t="s">
        <v>163</v>
      </c>
      <c r="B28" s="199" t="s">
        <v>164</v>
      </c>
      <c r="C28" s="113">
        <v>2.3520289480485914</v>
      </c>
      <c r="D28" s="115">
        <v>182</v>
      </c>
      <c r="E28" s="114">
        <v>147</v>
      </c>
      <c r="F28" s="114">
        <v>511</v>
      </c>
      <c r="G28" s="114">
        <v>106</v>
      </c>
      <c r="H28" s="140">
        <v>186</v>
      </c>
      <c r="I28" s="115">
        <v>-4</v>
      </c>
      <c r="J28" s="116">
        <v>-2.150537634408602</v>
      </c>
    </row>
    <row r="29" spans="1:15" s="110" customFormat="1" ht="24.95" customHeight="1" x14ac:dyDescent="0.2">
      <c r="A29" s="193">
        <v>86</v>
      </c>
      <c r="B29" s="199" t="s">
        <v>165</v>
      </c>
      <c r="C29" s="113">
        <v>5.3760661669682088</v>
      </c>
      <c r="D29" s="115">
        <v>416</v>
      </c>
      <c r="E29" s="114">
        <v>495</v>
      </c>
      <c r="F29" s="114">
        <v>520</v>
      </c>
      <c r="G29" s="114">
        <v>324</v>
      </c>
      <c r="H29" s="140">
        <v>410</v>
      </c>
      <c r="I29" s="115">
        <v>6</v>
      </c>
      <c r="J29" s="116">
        <v>1.4634146341463414</v>
      </c>
    </row>
    <row r="30" spans="1:15" s="110" customFormat="1" ht="24.95" customHeight="1" x14ac:dyDescent="0.2">
      <c r="A30" s="193">
        <v>87.88</v>
      </c>
      <c r="B30" s="204" t="s">
        <v>166</v>
      </c>
      <c r="C30" s="113">
        <v>5.1822176272938743</v>
      </c>
      <c r="D30" s="115">
        <v>401</v>
      </c>
      <c r="E30" s="114">
        <v>479</v>
      </c>
      <c r="F30" s="114">
        <v>847</v>
      </c>
      <c r="G30" s="114">
        <v>349</v>
      </c>
      <c r="H30" s="140">
        <v>450</v>
      </c>
      <c r="I30" s="115">
        <v>-49</v>
      </c>
      <c r="J30" s="116">
        <v>-10.888888888888889</v>
      </c>
    </row>
    <row r="31" spans="1:15" s="110" customFormat="1" ht="24.95" customHeight="1" x14ac:dyDescent="0.2">
      <c r="A31" s="193" t="s">
        <v>167</v>
      </c>
      <c r="B31" s="199" t="s">
        <v>168</v>
      </c>
      <c r="C31" s="113">
        <v>3.1015766347893514</v>
      </c>
      <c r="D31" s="115">
        <v>240</v>
      </c>
      <c r="E31" s="114">
        <v>214</v>
      </c>
      <c r="F31" s="114">
        <v>348</v>
      </c>
      <c r="G31" s="114">
        <v>230</v>
      </c>
      <c r="H31" s="140">
        <v>269</v>
      </c>
      <c r="I31" s="115">
        <v>-29</v>
      </c>
      <c r="J31" s="116">
        <v>-10.780669144981413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2.1064874644611011</v>
      </c>
      <c r="D34" s="115">
        <v>163</v>
      </c>
      <c r="E34" s="114">
        <v>124</v>
      </c>
      <c r="F34" s="114">
        <v>163</v>
      </c>
      <c r="G34" s="114">
        <v>94</v>
      </c>
      <c r="H34" s="140">
        <v>179</v>
      </c>
      <c r="I34" s="115">
        <v>-16</v>
      </c>
      <c r="J34" s="116">
        <v>-8.938547486033519</v>
      </c>
    </row>
    <row r="35" spans="1:10" s="110" customFormat="1" ht="24.95" customHeight="1" x14ac:dyDescent="0.2">
      <c r="A35" s="292" t="s">
        <v>171</v>
      </c>
      <c r="B35" s="293" t="s">
        <v>172</v>
      </c>
      <c r="C35" s="113">
        <v>35.254587748772295</v>
      </c>
      <c r="D35" s="115">
        <v>2728</v>
      </c>
      <c r="E35" s="114">
        <v>2187</v>
      </c>
      <c r="F35" s="114">
        <v>4423</v>
      </c>
      <c r="G35" s="114">
        <v>2340</v>
      </c>
      <c r="H35" s="140">
        <v>3166</v>
      </c>
      <c r="I35" s="115">
        <v>-438</v>
      </c>
      <c r="J35" s="116">
        <v>-13.834491471888819</v>
      </c>
    </row>
    <row r="36" spans="1:10" s="110" customFormat="1" ht="24.95" customHeight="1" x14ac:dyDescent="0.2">
      <c r="A36" s="294" t="s">
        <v>173</v>
      </c>
      <c r="B36" s="295" t="s">
        <v>174</v>
      </c>
      <c r="C36" s="125">
        <v>62.638924786766609</v>
      </c>
      <c r="D36" s="143">
        <v>4847</v>
      </c>
      <c r="E36" s="144">
        <v>4265</v>
      </c>
      <c r="F36" s="144">
        <v>6925</v>
      </c>
      <c r="G36" s="144">
        <v>3969</v>
      </c>
      <c r="H36" s="145">
        <v>4747</v>
      </c>
      <c r="I36" s="143">
        <v>100</v>
      </c>
      <c r="J36" s="146">
        <v>2.106593638087213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7738</v>
      </c>
      <c r="F11" s="264">
        <v>6576</v>
      </c>
      <c r="G11" s="264">
        <v>11511</v>
      </c>
      <c r="H11" s="264">
        <v>6403</v>
      </c>
      <c r="I11" s="265">
        <v>8092</v>
      </c>
      <c r="J11" s="263">
        <v>-354</v>
      </c>
      <c r="K11" s="266">
        <v>-4.3746910528917446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27.177565262341691</v>
      </c>
      <c r="E13" s="115">
        <v>2103</v>
      </c>
      <c r="F13" s="114">
        <v>1896</v>
      </c>
      <c r="G13" s="114">
        <v>2832</v>
      </c>
      <c r="H13" s="114">
        <v>1989</v>
      </c>
      <c r="I13" s="140">
        <v>2242</v>
      </c>
      <c r="J13" s="115">
        <v>-139</v>
      </c>
      <c r="K13" s="116">
        <v>-6.1998215878679748</v>
      </c>
    </row>
    <row r="14" spans="1:15" ht="15.95" customHeight="1" x14ac:dyDescent="0.2">
      <c r="A14" s="306" t="s">
        <v>230</v>
      </c>
      <c r="B14" s="307"/>
      <c r="C14" s="308"/>
      <c r="D14" s="113">
        <v>56.875161540449731</v>
      </c>
      <c r="E14" s="115">
        <v>4401</v>
      </c>
      <c r="F14" s="114">
        <v>3517</v>
      </c>
      <c r="G14" s="114">
        <v>7052</v>
      </c>
      <c r="H14" s="114">
        <v>3500</v>
      </c>
      <c r="I14" s="140">
        <v>4604</v>
      </c>
      <c r="J14" s="115">
        <v>-203</v>
      </c>
      <c r="K14" s="116">
        <v>-4.4092093831450914</v>
      </c>
    </row>
    <row r="15" spans="1:15" ht="15.95" customHeight="1" x14ac:dyDescent="0.2">
      <c r="A15" s="306" t="s">
        <v>231</v>
      </c>
      <c r="B15" s="307"/>
      <c r="C15" s="308"/>
      <c r="D15" s="113">
        <v>8.2450245541483582</v>
      </c>
      <c r="E15" s="115">
        <v>638</v>
      </c>
      <c r="F15" s="114">
        <v>619</v>
      </c>
      <c r="G15" s="114">
        <v>815</v>
      </c>
      <c r="H15" s="114">
        <v>465</v>
      </c>
      <c r="I15" s="140">
        <v>712</v>
      </c>
      <c r="J15" s="115">
        <v>-74</v>
      </c>
      <c r="K15" s="116">
        <v>-10.393258426966293</v>
      </c>
    </row>
    <row r="16" spans="1:15" ht="15.95" customHeight="1" x14ac:dyDescent="0.2">
      <c r="A16" s="306" t="s">
        <v>232</v>
      </c>
      <c r="B16" s="307"/>
      <c r="C16" s="308"/>
      <c r="D16" s="113">
        <v>7.4308606875161543</v>
      </c>
      <c r="E16" s="115">
        <v>575</v>
      </c>
      <c r="F16" s="114">
        <v>524</v>
      </c>
      <c r="G16" s="114">
        <v>755</v>
      </c>
      <c r="H16" s="114">
        <v>430</v>
      </c>
      <c r="I16" s="140">
        <v>514</v>
      </c>
      <c r="J16" s="115">
        <v>61</v>
      </c>
      <c r="K16" s="116">
        <v>11.867704280155642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1.421555957611786</v>
      </c>
      <c r="E18" s="115">
        <v>110</v>
      </c>
      <c r="F18" s="114">
        <v>92</v>
      </c>
      <c r="G18" s="114">
        <v>144</v>
      </c>
      <c r="H18" s="114">
        <v>79</v>
      </c>
      <c r="I18" s="140">
        <v>91</v>
      </c>
      <c r="J18" s="115">
        <v>19</v>
      </c>
      <c r="K18" s="116">
        <v>20.87912087912088</v>
      </c>
    </row>
    <row r="19" spans="1:11" ht="14.1" customHeight="1" x14ac:dyDescent="0.2">
      <c r="A19" s="306" t="s">
        <v>235</v>
      </c>
      <c r="B19" s="307" t="s">
        <v>236</v>
      </c>
      <c r="C19" s="308"/>
      <c r="D19" s="113">
        <v>0.60739209097958125</v>
      </c>
      <c r="E19" s="115">
        <v>47</v>
      </c>
      <c r="F19" s="114">
        <v>44</v>
      </c>
      <c r="G19" s="114">
        <v>79</v>
      </c>
      <c r="H19" s="114">
        <v>35</v>
      </c>
      <c r="I19" s="140">
        <v>38</v>
      </c>
      <c r="J19" s="115">
        <v>9</v>
      </c>
      <c r="K19" s="116">
        <v>23.684210526315791</v>
      </c>
    </row>
    <row r="20" spans="1:11" ht="14.1" customHeight="1" x14ac:dyDescent="0.2">
      <c r="A20" s="306">
        <v>12</v>
      </c>
      <c r="B20" s="307" t="s">
        <v>237</v>
      </c>
      <c r="C20" s="308"/>
      <c r="D20" s="113">
        <v>1.4990953734815198</v>
      </c>
      <c r="E20" s="115">
        <v>116</v>
      </c>
      <c r="F20" s="114">
        <v>73</v>
      </c>
      <c r="G20" s="114">
        <v>131</v>
      </c>
      <c r="H20" s="114">
        <v>103</v>
      </c>
      <c r="I20" s="140">
        <v>159</v>
      </c>
      <c r="J20" s="115">
        <v>-43</v>
      </c>
      <c r="K20" s="116">
        <v>-27.044025157232703</v>
      </c>
    </row>
    <row r="21" spans="1:11" ht="14.1" customHeight="1" x14ac:dyDescent="0.2">
      <c r="A21" s="306">
        <v>21</v>
      </c>
      <c r="B21" s="307" t="s">
        <v>238</v>
      </c>
      <c r="C21" s="308"/>
      <c r="D21" s="113">
        <v>0.46523649521840271</v>
      </c>
      <c r="E21" s="115">
        <v>36</v>
      </c>
      <c r="F21" s="114">
        <v>14</v>
      </c>
      <c r="G21" s="114">
        <v>38</v>
      </c>
      <c r="H21" s="114">
        <v>26</v>
      </c>
      <c r="I21" s="140">
        <v>33</v>
      </c>
      <c r="J21" s="115">
        <v>3</v>
      </c>
      <c r="K21" s="116">
        <v>9.0909090909090917</v>
      </c>
    </row>
    <row r="22" spans="1:11" ht="14.1" customHeight="1" x14ac:dyDescent="0.2">
      <c r="A22" s="306">
        <v>22</v>
      </c>
      <c r="B22" s="307" t="s">
        <v>239</v>
      </c>
      <c r="C22" s="308"/>
      <c r="D22" s="113">
        <v>2.6492633755492374</v>
      </c>
      <c r="E22" s="115">
        <v>205</v>
      </c>
      <c r="F22" s="114">
        <v>286</v>
      </c>
      <c r="G22" s="114">
        <v>293</v>
      </c>
      <c r="H22" s="114">
        <v>199</v>
      </c>
      <c r="I22" s="140">
        <v>231</v>
      </c>
      <c r="J22" s="115">
        <v>-26</v>
      </c>
      <c r="K22" s="116">
        <v>-11.255411255411255</v>
      </c>
    </row>
    <row r="23" spans="1:11" ht="14.1" customHeight="1" x14ac:dyDescent="0.2">
      <c r="A23" s="306">
        <v>23</v>
      </c>
      <c r="B23" s="307" t="s">
        <v>240</v>
      </c>
      <c r="C23" s="308"/>
      <c r="D23" s="113">
        <v>0.41354355130524684</v>
      </c>
      <c r="E23" s="115">
        <v>32</v>
      </c>
      <c r="F23" s="114">
        <v>33</v>
      </c>
      <c r="G23" s="114">
        <v>44</v>
      </c>
      <c r="H23" s="114">
        <v>19</v>
      </c>
      <c r="I23" s="140">
        <v>35</v>
      </c>
      <c r="J23" s="115">
        <v>-3</v>
      </c>
      <c r="K23" s="116">
        <v>-8.5714285714285712</v>
      </c>
    </row>
    <row r="24" spans="1:11" ht="14.1" customHeight="1" x14ac:dyDescent="0.2">
      <c r="A24" s="306">
        <v>24</v>
      </c>
      <c r="B24" s="307" t="s">
        <v>241</v>
      </c>
      <c r="C24" s="308"/>
      <c r="D24" s="113">
        <v>7.2628586197983971</v>
      </c>
      <c r="E24" s="115">
        <v>562</v>
      </c>
      <c r="F24" s="114">
        <v>331</v>
      </c>
      <c r="G24" s="114">
        <v>807</v>
      </c>
      <c r="H24" s="114">
        <v>392</v>
      </c>
      <c r="I24" s="140">
        <v>711</v>
      </c>
      <c r="J24" s="115">
        <v>-149</v>
      </c>
      <c r="K24" s="116">
        <v>-20.956399437412095</v>
      </c>
    </row>
    <row r="25" spans="1:11" ht="14.1" customHeight="1" x14ac:dyDescent="0.2">
      <c r="A25" s="306">
        <v>25</v>
      </c>
      <c r="B25" s="307" t="s">
        <v>242</v>
      </c>
      <c r="C25" s="308"/>
      <c r="D25" s="113">
        <v>7.3920909795812868</v>
      </c>
      <c r="E25" s="115">
        <v>572</v>
      </c>
      <c r="F25" s="114">
        <v>337</v>
      </c>
      <c r="G25" s="114">
        <v>892</v>
      </c>
      <c r="H25" s="114">
        <v>396</v>
      </c>
      <c r="I25" s="140">
        <v>623</v>
      </c>
      <c r="J25" s="115">
        <v>-51</v>
      </c>
      <c r="K25" s="116">
        <v>-8.1861958266452657</v>
      </c>
    </row>
    <row r="26" spans="1:11" ht="14.1" customHeight="1" x14ac:dyDescent="0.2">
      <c r="A26" s="306">
        <v>26</v>
      </c>
      <c r="B26" s="307" t="s">
        <v>243</v>
      </c>
      <c r="C26" s="308"/>
      <c r="D26" s="113">
        <v>2.5200310157663477</v>
      </c>
      <c r="E26" s="115">
        <v>195</v>
      </c>
      <c r="F26" s="114">
        <v>89</v>
      </c>
      <c r="G26" s="114">
        <v>262</v>
      </c>
      <c r="H26" s="114">
        <v>123</v>
      </c>
      <c r="I26" s="140">
        <v>190</v>
      </c>
      <c r="J26" s="115">
        <v>5</v>
      </c>
      <c r="K26" s="116">
        <v>2.6315789473684212</v>
      </c>
    </row>
    <row r="27" spans="1:11" ht="14.1" customHeight="1" x14ac:dyDescent="0.2">
      <c r="A27" s="306">
        <v>27</v>
      </c>
      <c r="B27" s="307" t="s">
        <v>244</v>
      </c>
      <c r="C27" s="308"/>
      <c r="D27" s="113">
        <v>2.4812613078314811</v>
      </c>
      <c r="E27" s="115">
        <v>192</v>
      </c>
      <c r="F27" s="114">
        <v>167</v>
      </c>
      <c r="G27" s="114">
        <v>233</v>
      </c>
      <c r="H27" s="114">
        <v>132</v>
      </c>
      <c r="I27" s="140">
        <v>203</v>
      </c>
      <c r="J27" s="115">
        <v>-11</v>
      </c>
      <c r="K27" s="116">
        <v>-5.4187192118226601</v>
      </c>
    </row>
    <row r="28" spans="1:11" ht="14.1" customHeight="1" x14ac:dyDescent="0.2">
      <c r="A28" s="306">
        <v>28</v>
      </c>
      <c r="B28" s="307" t="s">
        <v>245</v>
      </c>
      <c r="C28" s="308"/>
      <c r="D28" s="113">
        <v>0.85293357456707164</v>
      </c>
      <c r="E28" s="115">
        <v>66</v>
      </c>
      <c r="F28" s="114">
        <v>65</v>
      </c>
      <c r="G28" s="114">
        <v>136</v>
      </c>
      <c r="H28" s="114">
        <v>72</v>
      </c>
      <c r="I28" s="140">
        <v>142</v>
      </c>
      <c r="J28" s="115">
        <v>-76</v>
      </c>
      <c r="K28" s="116">
        <v>-53.521126760563384</v>
      </c>
    </row>
    <row r="29" spans="1:11" ht="14.1" customHeight="1" x14ac:dyDescent="0.2">
      <c r="A29" s="306">
        <v>29</v>
      </c>
      <c r="B29" s="307" t="s">
        <v>246</v>
      </c>
      <c r="C29" s="308"/>
      <c r="D29" s="113">
        <v>3.967433445334712</v>
      </c>
      <c r="E29" s="115">
        <v>307</v>
      </c>
      <c r="F29" s="114">
        <v>278</v>
      </c>
      <c r="G29" s="114">
        <v>328</v>
      </c>
      <c r="H29" s="114">
        <v>241</v>
      </c>
      <c r="I29" s="140">
        <v>254</v>
      </c>
      <c r="J29" s="115">
        <v>53</v>
      </c>
      <c r="K29" s="116">
        <v>20.866141732283463</v>
      </c>
    </row>
    <row r="30" spans="1:11" ht="14.1" customHeight="1" x14ac:dyDescent="0.2">
      <c r="A30" s="306" t="s">
        <v>247</v>
      </c>
      <c r="B30" s="307" t="s">
        <v>248</v>
      </c>
      <c r="C30" s="308"/>
      <c r="D30" s="113">
        <v>1.3698630136986301</v>
      </c>
      <c r="E30" s="115">
        <v>106</v>
      </c>
      <c r="F30" s="114">
        <v>74</v>
      </c>
      <c r="G30" s="114">
        <v>97</v>
      </c>
      <c r="H30" s="114">
        <v>70</v>
      </c>
      <c r="I30" s="140" t="s">
        <v>514</v>
      </c>
      <c r="J30" s="115" t="s">
        <v>514</v>
      </c>
      <c r="K30" s="116" t="s">
        <v>514</v>
      </c>
    </row>
    <row r="31" spans="1:11" ht="14.1" customHeight="1" x14ac:dyDescent="0.2">
      <c r="A31" s="306" t="s">
        <v>249</v>
      </c>
      <c r="B31" s="307" t="s">
        <v>250</v>
      </c>
      <c r="C31" s="308"/>
      <c r="D31" s="113">
        <v>2.5588007237012147</v>
      </c>
      <c r="E31" s="115">
        <v>198</v>
      </c>
      <c r="F31" s="114">
        <v>200</v>
      </c>
      <c r="G31" s="114">
        <v>226</v>
      </c>
      <c r="H31" s="114">
        <v>171</v>
      </c>
      <c r="I31" s="140">
        <v>184</v>
      </c>
      <c r="J31" s="115">
        <v>14</v>
      </c>
      <c r="K31" s="116">
        <v>7.6086956521739131</v>
      </c>
    </row>
    <row r="32" spans="1:11" ht="14.1" customHeight="1" x14ac:dyDescent="0.2">
      <c r="A32" s="306">
        <v>31</v>
      </c>
      <c r="B32" s="307" t="s">
        <v>251</v>
      </c>
      <c r="C32" s="308"/>
      <c r="D32" s="113">
        <v>0.5427759110881365</v>
      </c>
      <c r="E32" s="115">
        <v>42</v>
      </c>
      <c r="F32" s="114">
        <v>39</v>
      </c>
      <c r="G32" s="114">
        <v>96</v>
      </c>
      <c r="H32" s="114">
        <v>34</v>
      </c>
      <c r="I32" s="140">
        <v>40</v>
      </c>
      <c r="J32" s="115">
        <v>2</v>
      </c>
      <c r="K32" s="116">
        <v>5</v>
      </c>
    </row>
    <row r="33" spans="1:11" ht="14.1" customHeight="1" x14ac:dyDescent="0.2">
      <c r="A33" s="306">
        <v>32</v>
      </c>
      <c r="B33" s="307" t="s">
        <v>252</v>
      </c>
      <c r="C33" s="308"/>
      <c r="D33" s="113">
        <v>3.3729645903334196</v>
      </c>
      <c r="E33" s="115">
        <v>261</v>
      </c>
      <c r="F33" s="114">
        <v>206</v>
      </c>
      <c r="G33" s="114">
        <v>521</v>
      </c>
      <c r="H33" s="114">
        <v>326</v>
      </c>
      <c r="I33" s="140">
        <v>322</v>
      </c>
      <c r="J33" s="115">
        <v>-61</v>
      </c>
      <c r="K33" s="116">
        <v>-18.944099378881987</v>
      </c>
    </row>
    <row r="34" spans="1:11" ht="14.1" customHeight="1" x14ac:dyDescent="0.2">
      <c r="A34" s="306">
        <v>33</v>
      </c>
      <c r="B34" s="307" t="s">
        <v>253</v>
      </c>
      <c r="C34" s="308"/>
      <c r="D34" s="113">
        <v>2.7268027914189714</v>
      </c>
      <c r="E34" s="115">
        <v>211</v>
      </c>
      <c r="F34" s="114">
        <v>96</v>
      </c>
      <c r="G34" s="114">
        <v>254</v>
      </c>
      <c r="H34" s="114">
        <v>180</v>
      </c>
      <c r="I34" s="140">
        <v>177</v>
      </c>
      <c r="J34" s="115">
        <v>34</v>
      </c>
      <c r="K34" s="116">
        <v>19.209039548022599</v>
      </c>
    </row>
    <row r="35" spans="1:11" ht="14.1" customHeight="1" x14ac:dyDescent="0.2">
      <c r="A35" s="306">
        <v>34</v>
      </c>
      <c r="B35" s="307" t="s">
        <v>254</v>
      </c>
      <c r="C35" s="308"/>
      <c r="D35" s="113">
        <v>1.8480227448953217</v>
      </c>
      <c r="E35" s="115">
        <v>143</v>
      </c>
      <c r="F35" s="114">
        <v>106</v>
      </c>
      <c r="G35" s="114">
        <v>257</v>
      </c>
      <c r="H35" s="114">
        <v>136</v>
      </c>
      <c r="I35" s="140">
        <v>160</v>
      </c>
      <c r="J35" s="115">
        <v>-17</v>
      </c>
      <c r="K35" s="116">
        <v>-10.625</v>
      </c>
    </row>
    <row r="36" spans="1:11" ht="14.1" customHeight="1" x14ac:dyDescent="0.2">
      <c r="A36" s="306">
        <v>41</v>
      </c>
      <c r="B36" s="307" t="s">
        <v>255</v>
      </c>
      <c r="C36" s="308"/>
      <c r="D36" s="113">
        <v>0.86585681054536057</v>
      </c>
      <c r="E36" s="115">
        <v>67</v>
      </c>
      <c r="F36" s="114">
        <v>73</v>
      </c>
      <c r="G36" s="114">
        <v>106</v>
      </c>
      <c r="H36" s="114">
        <v>87</v>
      </c>
      <c r="I36" s="140">
        <v>61</v>
      </c>
      <c r="J36" s="115">
        <v>6</v>
      </c>
      <c r="K36" s="116">
        <v>9.8360655737704921</v>
      </c>
    </row>
    <row r="37" spans="1:11" ht="14.1" customHeight="1" x14ac:dyDescent="0.2">
      <c r="A37" s="306">
        <v>42</v>
      </c>
      <c r="B37" s="307" t="s">
        <v>256</v>
      </c>
      <c r="C37" s="308"/>
      <c r="D37" s="113">
        <v>0.14215559576117859</v>
      </c>
      <c r="E37" s="115">
        <v>11</v>
      </c>
      <c r="F37" s="114" t="s">
        <v>514</v>
      </c>
      <c r="G37" s="114">
        <v>8</v>
      </c>
      <c r="H37" s="114">
        <v>8</v>
      </c>
      <c r="I37" s="140">
        <v>7</v>
      </c>
      <c r="J37" s="115">
        <v>4</v>
      </c>
      <c r="K37" s="116">
        <v>57.142857142857146</v>
      </c>
    </row>
    <row r="38" spans="1:11" ht="14.1" customHeight="1" x14ac:dyDescent="0.2">
      <c r="A38" s="306">
        <v>43</v>
      </c>
      <c r="B38" s="307" t="s">
        <v>257</v>
      </c>
      <c r="C38" s="308"/>
      <c r="D38" s="113">
        <v>1.1113982941328509</v>
      </c>
      <c r="E38" s="115">
        <v>86</v>
      </c>
      <c r="F38" s="114">
        <v>98</v>
      </c>
      <c r="G38" s="114">
        <v>165</v>
      </c>
      <c r="H38" s="114">
        <v>65</v>
      </c>
      <c r="I38" s="140">
        <v>87</v>
      </c>
      <c r="J38" s="115">
        <v>-1</v>
      </c>
      <c r="K38" s="116">
        <v>-1.1494252873563218</v>
      </c>
    </row>
    <row r="39" spans="1:11" ht="14.1" customHeight="1" x14ac:dyDescent="0.2">
      <c r="A39" s="306">
        <v>51</v>
      </c>
      <c r="B39" s="307" t="s">
        <v>258</v>
      </c>
      <c r="C39" s="308"/>
      <c r="D39" s="113">
        <v>7.5084001033858883</v>
      </c>
      <c r="E39" s="115">
        <v>581</v>
      </c>
      <c r="F39" s="114">
        <v>688</v>
      </c>
      <c r="G39" s="114">
        <v>983</v>
      </c>
      <c r="H39" s="114">
        <v>605</v>
      </c>
      <c r="I39" s="140">
        <v>735</v>
      </c>
      <c r="J39" s="115">
        <v>-154</v>
      </c>
      <c r="K39" s="116">
        <v>-20.952380952380953</v>
      </c>
    </row>
    <row r="40" spans="1:11" ht="14.1" customHeight="1" x14ac:dyDescent="0.2">
      <c r="A40" s="306" t="s">
        <v>259</v>
      </c>
      <c r="B40" s="307" t="s">
        <v>260</v>
      </c>
      <c r="C40" s="308"/>
      <c r="D40" s="113">
        <v>7.0431636081674851</v>
      </c>
      <c r="E40" s="115">
        <v>545</v>
      </c>
      <c r="F40" s="114">
        <v>656</v>
      </c>
      <c r="G40" s="114">
        <v>917</v>
      </c>
      <c r="H40" s="114">
        <v>572</v>
      </c>
      <c r="I40" s="140">
        <v>709</v>
      </c>
      <c r="J40" s="115">
        <v>-164</v>
      </c>
      <c r="K40" s="116">
        <v>-23.1311706629055</v>
      </c>
    </row>
    <row r="41" spans="1:11" ht="14.1" customHeight="1" x14ac:dyDescent="0.2">
      <c r="A41" s="306"/>
      <c r="B41" s="307" t="s">
        <v>261</v>
      </c>
      <c r="C41" s="308"/>
      <c r="D41" s="113">
        <v>5.4277591108813645</v>
      </c>
      <c r="E41" s="115">
        <v>420</v>
      </c>
      <c r="F41" s="114">
        <v>481</v>
      </c>
      <c r="G41" s="114">
        <v>736</v>
      </c>
      <c r="H41" s="114">
        <v>435</v>
      </c>
      <c r="I41" s="140">
        <v>573</v>
      </c>
      <c r="J41" s="115">
        <v>-153</v>
      </c>
      <c r="K41" s="116">
        <v>-26.701570680628272</v>
      </c>
    </row>
    <row r="42" spans="1:11" ht="14.1" customHeight="1" x14ac:dyDescent="0.2">
      <c r="A42" s="306">
        <v>52</v>
      </c>
      <c r="B42" s="307" t="s">
        <v>262</v>
      </c>
      <c r="C42" s="308"/>
      <c r="D42" s="113">
        <v>4.6911346601188937</v>
      </c>
      <c r="E42" s="115">
        <v>363</v>
      </c>
      <c r="F42" s="114">
        <v>214</v>
      </c>
      <c r="G42" s="114">
        <v>380</v>
      </c>
      <c r="H42" s="114">
        <v>282</v>
      </c>
      <c r="I42" s="140">
        <v>334</v>
      </c>
      <c r="J42" s="115">
        <v>29</v>
      </c>
      <c r="K42" s="116">
        <v>8.682634730538922</v>
      </c>
    </row>
    <row r="43" spans="1:11" ht="14.1" customHeight="1" x14ac:dyDescent="0.2">
      <c r="A43" s="306" t="s">
        <v>263</v>
      </c>
      <c r="B43" s="307" t="s">
        <v>264</v>
      </c>
      <c r="C43" s="308"/>
      <c r="D43" s="113">
        <v>4.1354355130524683</v>
      </c>
      <c r="E43" s="115">
        <v>320</v>
      </c>
      <c r="F43" s="114">
        <v>196</v>
      </c>
      <c r="G43" s="114">
        <v>285</v>
      </c>
      <c r="H43" s="114">
        <v>248</v>
      </c>
      <c r="I43" s="140">
        <v>296</v>
      </c>
      <c r="J43" s="115">
        <v>24</v>
      </c>
      <c r="K43" s="116">
        <v>8.1081081081081088</v>
      </c>
    </row>
    <row r="44" spans="1:11" ht="14.1" customHeight="1" x14ac:dyDescent="0.2">
      <c r="A44" s="306">
        <v>53</v>
      </c>
      <c r="B44" s="307" t="s">
        <v>265</v>
      </c>
      <c r="C44" s="308"/>
      <c r="D44" s="113">
        <v>0.68493150684931503</v>
      </c>
      <c r="E44" s="115">
        <v>53</v>
      </c>
      <c r="F44" s="114">
        <v>48</v>
      </c>
      <c r="G44" s="114">
        <v>69</v>
      </c>
      <c r="H44" s="114">
        <v>66</v>
      </c>
      <c r="I44" s="140">
        <v>49</v>
      </c>
      <c r="J44" s="115">
        <v>4</v>
      </c>
      <c r="K44" s="116">
        <v>8.1632653061224492</v>
      </c>
    </row>
    <row r="45" spans="1:11" ht="14.1" customHeight="1" x14ac:dyDescent="0.2">
      <c r="A45" s="306" t="s">
        <v>266</v>
      </c>
      <c r="B45" s="307" t="s">
        <v>267</v>
      </c>
      <c r="C45" s="308"/>
      <c r="D45" s="113">
        <v>0.63323856293615921</v>
      </c>
      <c r="E45" s="115">
        <v>49</v>
      </c>
      <c r="F45" s="114">
        <v>47</v>
      </c>
      <c r="G45" s="114">
        <v>67</v>
      </c>
      <c r="H45" s="114">
        <v>66</v>
      </c>
      <c r="I45" s="140">
        <v>43</v>
      </c>
      <c r="J45" s="115">
        <v>6</v>
      </c>
      <c r="K45" s="116">
        <v>13.953488372093023</v>
      </c>
    </row>
    <row r="46" spans="1:11" ht="14.1" customHeight="1" x14ac:dyDescent="0.2">
      <c r="A46" s="306">
        <v>54</v>
      </c>
      <c r="B46" s="307" t="s">
        <v>268</v>
      </c>
      <c r="C46" s="308"/>
      <c r="D46" s="113">
        <v>2.4941845438097698</v>
      </c>
      <c r="E46" s="115">
        <v>193</v>
      </c>
      <c r="F46" s="114">
        <v>182</v>
      </c>
      <c r="G46" s="114">
        <v>220</v>
      </c>
      <c r="H46" s="114">
        <v>199</v>
      </c>
      <c r="I46" s="140">
        <v>180</v>
      </c>
      <c r="J46" s="115">
        <v>13</v>
      </c>
      <c r="K46" s="116">
        <v>7.2222222222222223</v>
      </c>
    </row>
    <row r="47" spans="1:11" ht="14.1" customHeight="1" x14ac:dyDescent="0.2">
      <c r="A47" s="306">
        <v>61</v>
      </c>
      <c r="B47" s="307" t="s">
        <v>269</v>
      </c>
      <c r="C47" s="308"/>
      <c r="D47" s="113">
        <v>2.7009563194623936</v>
      </c>
      <c r="E47" s="115">
        <v>209</v>
      </c>
      <c r="F47" s="114">
        <v>154</v>
      </c>
      <c r="G47" s="114">
        <v>331</v>
      </c>
      <c r="H47" s="114">
        <v>151</v>
      </c>
      <c r="I47" s="140">
        <v>230</v>
      </c>
      <c r="J47" s="115">
        <v>-21</v>
      </c>
      <c r="K47" s="116">
        <v>-9.1304347826086953</v>
      </c>
    </row>
    <row r="48" spans="1:11" ht="14.1" customHeight="1" x14ac:dyDescent="0.2">
      <c r="A48" s="306">
        <v>62</v>
      </c>
      <c r="B48" s="307" t="s">
        <v>270</v>
      </c>
      <c r="C48" s="308"/>
      <c r="D48" s="113">
        <v>9.9250452313259245</v>
      </c>
      <c r="E48" s="115">
        <v>768</v>
      </c>
      <c r="F48" s="114">
        <v>708</v>
      </c>
      <c r="G48" s="114">
        <v>977</v>
      </c>
      <c r="H48" s="114">
        <v>658</v>
      </c>
      <c r="I48" s="140">
        <v>621</v>
      </c>
      <c r="J48" s="115">
        <v>147</v>
      </c>
      <c r="K48" s="116">
        <v>23.671497584541061</v>
      </c>
    </row>
    <row r="49" spans="1:11" ht="14.1" customHeight="1" x14ac:dyDescent="0.2">
      <c r="A49" s="306">
        <v>63</v>
      </c>
      <c r="B49" s="307" t="s">
        <v>271</v>
      </c>
      <c r="C49" s="308"/>
      <c r="D49" s="113">
        <v>2.6492633755492374</v>
      </c>
      <c r="E49" s="115">
        <v>205</v>
      </c>
      <c r="F49" s="114">
        <v>160</v>
      </c>
      <c r="G49" s="114">
        <v>276</v>
      </c>
      <c r="H49" s="114">
        <v>219</v>
      </c>
      <c r="I49" s="140">
        <v>199</v>
      </c>
      <c r="J49" s="115">
        <v>6</v>
      </c>
      <c r="K49" s="116">
        <v>3.0150753768844223</v>
      </c>
    </row>
    <row r="50" spans="1:11" ht="14.1" customHeight="1" x14ac:dyDescent="0.2">
      <c r="A50" s="306" t="s">
        <v>272</v>
      </c>
      <c r="B50" s="307" t="s">
        <v>273</v>
      </c>
      <c r="C50" s="308"/>
      <c r="D50" s="113">
        <v>0.20677177565262342</v>
      </c>
      <c r="E50" s="115">
        <v>16</v>
      </c>
      <c r="F50" s="114">
        <v>19</v>
      </c>
      <c r="G50" s="114">
        <v>49</v>
      </c>
      <c r="H50" s="114">
        <v>19</v>
      </c>
      <c r="I50" s="140">
        <v>23</v>
      </c>
      <c r="J50" s="115">
        <v>-7</v>
      </c>
      <c r="K50" s="116">
        <v>-30.434782608695652</v>
      </c>
    </row>
    <row r="51" spans="1:11" ht="14.1" customHeight="1" x14ac:dyDescent="0.2">
      <c r="A51" s="306" t="s">
        <v>274</v>
      </c>
      <c r="B51" s="307" t="s">
        <v>275</v>
      </c>
      <c r="C51" s="308"/>
      <c r="D51" s="113">
        <v>2.132333936417679</v>
      </c>
      <c r="E51" s="115">
        <v>165</v>
      </c>
      <c r="F51" s="114">
        <v>120</v>
      </c>
      <c r="G51" s="114">
        <v>193</v>
      </c>
      <c r="H51" s="114">
        <v>187</v>
      </c>
      <c r="I51" s="140">
        <v>160</v>
      </c>
      <c r="J51" s="115">
        <v>5</v>
      </c>
      <c r="K51" s="116">
        <v>3.125</v>
      </c>
    </row>
    <row r="52" spans="1:11" ht="14.1" customHeight="1" x14ac:dyDescent="0.2">
      <c r="A52" s="306">
        <v>71</v>
      </c>
      <c r="B52" s="307" t="s">
        <v>276</v>
      </c>
      <c r="C52" s="308"/>
      <c r="D52" s="113">
        <v>7.3533212716464202</v>
      </c>
      <c r="E52" s="115">
        <v>569</v>
      </c>
      <c r="F52" s="114">
        <v>482</v>
      </c>
      <c r="G52" s="114">
        <v>851</v>
      </c>
      <c r="H52" s="114">
        <v>444</v>
      </c>
      <c r="I52" s="140">
        <v>668</v>
      </c>
      <c r="J52" s="115">
        <v>-99</v>
      </c>
      <c r="K52" s="116">
        <v>-14.820359281437126</v>
      </c>
    </row>
    <row r="53" spans="1:11" ht="14.1" customHeight="1" x14ac:dyDescent="0.2">
      <c r="A53" s="306" t="s">
        <v>277</v>
      </c>
      <c r="B53" s="307" t="s">
        <v>278</v>
      </c>
      <c r="C53" s="308"/>
      <c r="D53" s="113">
        <v>2.7268027914189714</v>
      </c>
      <c r="E53" s="115">
        <v>211</v>
      </c>
      <c r="F53" s="114">
        <v>235</v>
      </c>
      <c r="G53" s="114">
        <v>435</v>
      </c>
      <c r="H53" s="114">
        <v>158</v>
      </c>
      <c r="I53" s="140">
        <v>241</v>
      </c>
      <c r="J53" s="115">
        <v>-30</v>
      </c>
      <c r="K53" s="116">
        <v>-12.448132780082988</v>
      </c>
    </row>
    <row r="54" spans="1:11" ht="14.1" customHeight="1" x14ac:dyDescent="0.2">
      <c r="A54" s="306" t="s">
        <v>279</v>
      </c>
      <c r="B54" s="307" t="s">
        <v>280</v>
      </c>
      <c r="C54" s="308"/>
      <c r="D54" s="113">
        <v>4.2000516929439131</v>
      </c>
      <c r="E54" s="115">
        <v>325</v>
      </c>
      <c r="F54" s="114">
        <v>205</v>
      </c>
      <c r="G54" s="114">
        <v>351</v>
      </c>
      <c r="H54" s="114">
        <v>247</v>
      </c>
      <c r="I54" s="140">
        <v>380</v>
      </c>
      <c r="J54" s="115">
        <v>-55</v>
      </c>
      <c r="K54" s="116">
        <v>-14.473684210526315</v>
      </c>
    </row>
    <row r="55" spans="1:11" ht="14.1" customHeight="1" x14ac:dyDescent="0.2">
      <c r="A55" s="306">
        <v>72</v>
      </c>
      <c r="B55" s="307" t="s">
        <v>281</v>
      </c>
      <c r="C55" s="308"/>
      <c r="D55" s="113">
        <v>1.8867924528301887</v>
      </c>
      <c r="E55" s="115">
        <v>146</v>
      </c>
      <c r="F55" s="114">
        <v>99</v>
      </c>
      <c r="G55" s="114">
        <v>245</v>
      </c>
      <c r="H55" s="114">
        <v>111</v>
      </c>
      <c r="I55" s="140">
        <v>170</v>
      </c>
      <c r="J55" s="115">
        <v>-24</v>
      </c>
      <c r="K55" s="116">
        <v>-14.117647058823529</v>
      </c>
    </row>
    <row r="56" spans="1:11" ht="14.1" customHeight="1" x14ac:dyDescent="0.2">
      <c r="A56" s="306" t="s">
        <v>282</v>
      </c>
      <c r="B56" s="307" t="s">
        <v>283</v>
      </c>
      <c r="C56" s="308"/>
      <c r="D56" s="113">
        <v>0.80124063065391571</v>
      </c>
      <c r="E56" s="115">
        <v>62</v>
      </c>
      <c r="F56" s="114">
        <v>32</v>
      </c>
      <c r="G56" s="114">
        <v>126</v>
      </c>
      <c r="H56" s="114">
        <v>41</v>
      </c>
      <c r="I56" s="140">
        <v>73</v>
      </c>
      <c r="J56" s="115">
        <v>-11</v>
      </c>
      <c r="K56" s="116">
        <v>-15.068493150684931</v>
      </c>
    </row>
    <row r="57" spans="1:11" ht="14.1" customHeight="1" x14ac:dyDescent="0.2">
      <c r="A57" s="306" t="s">
        <v>284</v>
      </c>
      <c r="B57" s="307" t="s">
        <v>285</v>
      </c>
      <c r="C57" s="308"/>
      <c r="D57" s="113">
        <v>0.76247092271904882</v>
      </c>
      <c r="E57" s="115">
        <v>59</v>
      </c>
      <c r="F57" s="114">
        <v>52</v>
      </c>
      <c r="G57" s="114">
        <v>72</v>
      </c>
      <c r="H57" s="114">
        <v>51</v>
      </c>
      <c r="I57" s="140">
        <v>60</v>
      </c>
      <c r="J57" s="115">
        <v>-1</v>
      </c>
      <c r="K57" s="116">
        <v>-1.6666666666666667</v>
      </c>
    </row>
    <row r="58" spans="1:11" ht="14.1" customHeight="1" x14ac:dyDescent="0.2">
      <c r="A58" s="306">
        <v>73</v>
      </c>
      <c r="B58" s="307" t="s">
        <v>286</v>
      </c>
      <c r="C58" s="308"/>
      <c r="D58" s="113">
        <v>1.7446368570690101</v>
      </c>
      <c r="E58" s="115">
        <v>135</v>
      </c>
      <c r="F58" s="114">
        <v>84</v>
      </c>
      <c r="G58" s="114">
        <v>174</v>
      </c>
      <c r="H58" s="114">
        <v>80</v>
      </c>
      <c r="I58" s="140">
        <v>131</v>
      </c>
      <c r="J58" s="115">
        <v>4</v>
      </c>
      <c r="K58" s="116">
        <v>3.053435114503817</v>
      </c>
    </row>
    <row r="59" spans="1:11" ht="14.1" customHeight="1" x14ac:dyDescent="0.2">
      <c r="A59" s="306" t="s">
        <v>287</v>
      </c>
      <c r="B59" s="307" t="s">
        <v>288</v>
      </c>
      <c r="C59" s="308"/>
      <c r="D59" s="113">
        <v>1.5378650814163866</v>
      </c>
      <c r="E59" s="115">
        <v>119</v>
      </c>
      <c r="F59" s="114">
        <v>54</v>
      </c>
      <c r="G59" s="114">
        <v>149</v>
      </c>
      <c r="H59" s="114">
        <v>52</v>
      </c>
      <c r="I59" s="140">
        <v>99</v>
      </c>
      <c r="J59" s="115">
        <v>20</v>
      </c>
      <c r="K59" s="116">
        <v>20.202020202020201</v>
      </c>
    </row>
    <row r="60" spans="1:11" ht="14.1" customHeight="1" x14ac:dyDescent="0.2">
      <c r="A60" s="306">
        <v>81</v>
      </c>
      <c r="B60" s="307" t="s">
        <v>289</v>
      </c>
      <c r="C60" s="308"/>
      <c r="D60" s="113">
        <v>6.1773067976221245</v>
      </c>
      <c r="E60" s="115">
        <v>478</v>
      </c>
      <c r="F60" s="114">
        <v>544</v>
      </c>
      <c r="G60" s="114">
        <v>564</v>
      </c>
      <c r="H60" s="114">
        <v>358</v>
      </c>
      <c r="I60" s="140">
        <v>463</v>
      </c>
      <c r="J60" s="115">
        <v>15</v>
      </c>
      <c r="K60" s="116">
        <v>3.2397408207343412</v>
      </c>
    </row>
    <row r="61" spans="1:11" ht="14.1" customHeight="1" x14ac:dyDescent="0.2">
      <c r="A61" s="306" t="s">
        <v>290</v>
      </c>
      <c r="B61" s="307" t="s">
        <v>291</v>
      </c>
      <c r="C61" s="308"/>
      <c r="D61" s="113">
        <v>1.8350995089170328</v>
      </c>
      <c r="E61" s="115">
        <v>142</v>
      </c>
      <c r="F61" s="114">
        <v>105</v>
      </c>
      <c r="G61" s="114">
        <v>248</v>
      </c>
      <c r="H61" s="114">
        <v>133</v>
      </c>
      <c r="I61" s="140">
        <v>158</v>
      </c>
      <c r="J61" s="115">
        <v>-16</v>
      </c>
      <c r="K61" s="116">
        <v>-10.126582278481013</v>
      </c>
    </row>
    <row r="62" spans="1:11" ht="14.1" customHeight="1" x14ac:dyDescent="0.2">
      <c r="A62" s="306" t="s">
        <v>292</v>
      </c>
      <c r="B62" s="307" t="s">
        <v>293</v>
      </c>
      <c r="C62" s="308"/>
      <c r="D62" s="113">
        <v>1.8350995089170328</v>
      </c>
      <c r="E62" s="115">
        <v>142</v>
      </c>
      <c r="F62" s="114">
        <v>290</v>
      </c>
      <c r="G62" s="114">
        <v>210</v>
      </c>
      <c r="H62" s="114">
        <v>122</v>
      </c>
      <c r="I62" s="140">
        <v>135</v>
      </c>
      <c r="J62" s="115">
        <v>7</v>
      </c>
      <c r="K62" s="116">
        <v>5.1851851851851851</v>
      </c>
    </row>
    <row r="63" spans="1:11" ht="14.1" customHeight="1" x14ac:dyDescent="0.2">
      <c r="A63" s="306"/>
      <c r="B63" s="307" t="s">
        <v>294</v>
      </c>
      <c r="C63" s="308"/>
      <c r="D63" s="113">
        <v>1.5120186094598087</v>
      </c>
      <c r="E63" s="115">
        <v>117</v>
      </c>
      <c r="F63" s="114">
        <v>210</v>
      </c>
      <c r="G63" s="114">
        <v>157</v>
      </c>
      <c r="H63" s="114">
        <v>88</v>
      </c>
      <c r="I63" s="140">
        <v>72</v>
      </c>
      <c r="J63" s="115">
        <v>45</v>
      </c>
      <c r="K63" s="116">
        <v>62.5</v>
      </c>
    </row>
    <row r="64" spans="1:11" ht="14.1" customHeight="1" x14ac:dyDescent="0.2">
      <c r="A64" s="306" t="s">
        <v>295</v>
      </c>
      <c r="B64" s="307" t="s">
        <v>296</v>
      </c>
      <c r="C64" s="308"/>
      <c r="D64" s="113">
        <v>0.94339622641509435</v>
      </c>
      <c r="E64" s="115">
        <v>73</v>
      </c>
      <c r="F64" s="114">
        <v>46</v>
      </c>
      <c r="G64" s="114">
        <v>53</v>
      </c>
      <c r="H64" s="114">
        <v>42</v>
      </c>
      <c r="I64" s="140">
        <v>51</v>
      </c>
      <c r="J64" s="115">
        <v>22</v>
      </c>
      <c r="K64" s="116">
        <v>43.137254901960787</v>
      </c>
    </row>
    <row r="65" spans="1:11" ht="14.1" customHeight="1" x14ac:dyDescent="0.2">
      <c r="A65" s="306" t="s">
        <v>297</v>
      </c>
      <c r="B65" s="307" t="s">
        <v>298</v>
      </c>
      <c r="C65" s="308"/>
      <c r="D65" s="113">
        <v>0.73662445076247096</v>
      </c>
      <c r="E65" s="115">
        <v>57</v>
      </c>
      <c r="F65" s="114">
        <v>48</v>
      </c>
      <c r="G65" s="114">
        <v>21</v>
      </c>
      <c r="H65" s="114">
        <v>21</v>
      </c>
      <c r="I65" s="140">
        <v>41</v>
      </c>
      <c r="J65" s="115">
        <v>16</v>
      </c>
      <c r="K65" s="116">
        <v>39.024390243902438</v>
      </c>
    </row>
    <row r="66" spans="1:11" ht="14.1" customHeight="1" x14ac:dyDescent="0.2">
      <c r="A66" s="306">
        <v>82</v>
      </c>
      <c r="B66" s="307" t="s">
        <v>299</v>
      </c>
      <c r="C66" s="308"/>
      <c r="D66" s="113">
        <v>3.179116050659085</v>
      </c>
      <c r="E66" s="115">
        <v>246</v>
      </c>
      <c r="F66" s="114">
        <v>263</v>
      </c>
      <c r="G66" s="114">
        <v>424</v>
      </c>
      <c r="H66" s="114">
        <v>208</v>
      </c>
      <c r="I66" s="140">
        <v>236</v>
      </c>
      <c r="J66" s="115">
        <v>10</v>
      </c>
      <c r="K66" s="116">
        <v>4.2372881355932206</v>
      </c>
    </row>
    <row r="67" spans="1:11" ht="14.1" customHeight="1" x14ac:dyDescent="0.2">
      <c r="A67" s="306" t="s">
        <v>300</v>
      </c>
      <c r="B67" s="307" t="s">
        <v>301</v>
      </c>
      <c r="C67" s="308"/>
      <c r="D67" s="113">
        <v>1.8867924528301887</v>
      </c>
      <c r="E67" s="115">
        <v>146</v>
      </c>
      <c r="F67" s="114">
        <v>194</v>
      </c>
      <c r="G67" s="114">
        <v>290</v>
      </c>
      <c r="H67" s="114">
        <v>140</v>
      </c>
      <c r="I67" s="140">
        <v>157</v>
      </c>
      <c r="J67" s="115">
        <v>-11</v>
      </c>
      <c r="K67" s="116">
        <v>-7.0063694267515926</v>
      </c>
    </row>
    <row r="68" spans="1:11" ht="14.1" customHeight="1" x14ac:dyDescent="0.2">
      <c r="A68" s="306" t="s">
        <v>302</v>
      </c>
      <c r="B68" s="307" t="s">
        <v>303</v>
      </c>
      <c r="C68" s="308"/>
      <c r="D68" s="113">
        <v>0.72370121478418192</v>
      </c>
      <c r="E68" s="115">
        <v>56</v>
      </c>
      <c r="F68" s="114">
        <v>43</v>
      </c>
      <c r="G68" s="114">
        <v>72</v>
      </c>
      <c r="H68" s="114">
        <v>37</v>
      </c>
      <c r="I68" s="140">
        <v>41</v>
      </c>
      <c r="J68" s="115">
        <v>15</v>
      </c>
      <c r="K68" s="116">
        <v>36.585365853658537</v>
      </c>
    </row>
    <row r="69" spans="1:11" ht="14.1" customHeight="1" x14ac:dyDescent="0.2">
      <c r="A69" s="306">
        <v>83</v>
      </c>
      <c r="B69" s="307" t="s">
        <v>304</v>
      </c>
      <c r="C69" s="308"/>
      <c r="D69" s="113">
        <v>4.2905143447919363</v>
      </c>
      <c r="E69" s="115">
        <v>332</v>
      </c>
      <c r="F69" s="114">
        <v>344</v>
      </c>
      <c r="G69" s="114">
        <v>803</v>
      </c>
      <c r="H69" s="114">
        <v>226</v>
      </c>
      <c r="I69" s="140">
        <v>356</v>
      </c>
      <c r="J69" s="115">
        <v>-24</v>
      </c>
      <c r="K69" s="116">
        <v>-6.7415730337078648</v>
      </c>
    </row>
    <row r="70" spans="1:11" ht="14.1" customHeight="1" x14ac:dyDescent="0.2">
      <c r="A70" s="306" t="s">
        <v>305</v>
      </c>
      <c r="B70" s="307" t="s">
        <v>306</v>
      </c>
      <c r="C70" s="308"/>
      <c r="D70" s="113">
        <v>3.3212716464202638</v>
      </c>
      <c r="E70" s="115">
        <v>257</v>
      </c>
      <c r="F70" s="114">
        <v>274</v>
      </c>
      <c r="G70" s="114">
        <v>686</v>
      </c>
      <c r="H70" s="114">
        <v>166</v>
      </c>
      <c r="I70" s="140">
        <v>274</v>
      </c>
      <c r="J70" s="115">
        <v>-17</v>
      </c>
      <c r="K70" s="116">
        <v>-6.2043795620437958</v>
      </c>
    </row>
    <row r="71" spans="1:11" ht="14.1" customHeight="1" x14ac:dyDescent="0.2">
      <c r="A71" s="306"/>
      <c r="B71" s="307" t="s">
        <v>307</v>
      </c>
      <c r="C71" s="308"/>
      <c r="D71" s="113">
        <v>1.796329800982166</v>
      </c>
      <c r="E71" s="115">
        <v>139</v>
      </c>
      <c r="F71" s="114">
        <v>157</v>
      </c>
      <c r="G71" s="114">
        <v>407</v>
      </c>
      <c r="H71" s="114">
        <v>92</v>
      </c>
      <c r="I71" s="140">
        <v>166</v>
      </c>
      <c r="J71" s="115">
        <v>-27</v>
      </c>
      <c r="K71" s="116">
        <v>-16.265060240963855</v>
      </c>
    </row>
    <row r="72" spans="1:11" ht="14.1" customHeight="1" x14ac:dyDescent="0.2">
      <c r="A72" s="306">
        <v>84</v>
      </c>
      <c r="B72" s="307" t="s">
        <v>308</v>
      </c>
      <c r="C72" s="308"/>
      <c r="D72" s="113">
        <v>1.4086327216334971</v>
      </c>
      <c r="E72" s="115">
        <v>109</v>
      </c>
      <c r="F72" s="114">
        <v>82</v>
      </c>
      <c r="G72" s="114">
        <v>258</v>
      </c>
      <c r="H72" s="114">
        <v>71</v>
      </c>
      <c r="I72" s="140">
        <v>75</v>
      </c>
      <c r="J72" s="115">
        <v>34</v>
      </c>
      <c r="K72" s="116">
        <v>45.333333333333336</v>
      </c>
    </row>
    <row r="73" spans="1:11" ht="14.1" customHeight="1" x14ac:dyDescent="0.2">
      <c r="A73" s="306" t="s">
        <v>309</v>
      </c>
      <c r="B73" s="307" t="s">
        <v>310</v>
      </c>
      <c r="C73" s="308"/>
      <c r="D73" s="113">
        <v>0.56862238304471435</v>
      </c>
      <c r="E73" s="115">
        <v>44</v>
      </c>
      <c r="F73" s="114">
        <v>19</v>
      </c>
      <c r="G73" s="114">
        <v>108</v>
      </c>
      <c r="H73" s="114">
        <v>19</v>
      </c>
      <c r="I73" s="140">
        <v>24</v>
      </c>
      <c r="J73" s="115">
        <v>20</v>
      </c>
      <c r="K73" s="116">
        <v>83.333333333333329</v>
      </c>
    </row>
    <row r="74" spans="1:11" ht="14.1" customHeight="1" x14ac:dyDescent="0.2">
      <c r="A74" s="306" t="s">
        <v>311</v>
      </c>
      <c r="B74" s="307" t="s">
        <v>312</v>
      </c>
      <c r="C74" s="308"/>
      <c r="D74" s="113">
        <v>0.16800206771775653</v>
      </c>
      <c r="E74" s="115">
        <v>13</v>
      </c>
      <c r="F74" s="114">
        <v>8</v>
      </c>
      <c r="G74" s="114">
        <v>42</v>
      </c>
      <c r="H74" s="114">
        <v>15</v>
      </c>
      <c r="I74" s="140">
        <v>10</v>
      </c>
      <c r="J74" s="115">
        <v>3</v>
      </c>
      <c r="K74" s="116">
        <v>30</v>
      </c>
    </row>
    <row r="75" spans="1:11" ht="14.1" customHeight="1" x14ac:dyDescent="0.2">
      <c r="A75" s="306" t="s">
        <v>313</v>
      </c>
      <c r="B75" s="307" t="s">
        <v>314</v>
      </c>
      <c r="C75" s="308"/>
      <c r="D75" s="113">
        <v>7.7539415869733785E-2</v>
      </c>
      <c r="E75" s="115">
        <v>6</v>
      </c>
      <c r="F75" s="114">
        <v>17</v>
      </c>
      <c r="G75" s="114">
        <v>13</v>
      </c>
      <c r="H75" s="114">
        <v>12</v>
      </c>
      <c r="I75" s="140">
        <v>11</v>
      </c>
      <c r="J75" s="115">
        <v>-5</v>
      </c>
      <c r="K75" s="116">
        <v>-45.454545454545453</v>
      </c>
    </row>
    <row r="76" spans="1:11" ht="14.1" customHeight="1" x14ac:dyDescent="0.2">
      <c r="A76" s="306">
        <v>91</v>
      </c>
      <c r="B76" s="307" t="s">
        <v>315</v>
      </c>
      <c r="C76" s="308"/>
      <c r="D76" s="113">
        <v>0.12923235978288963</v>
      </c>
      <c r="E76" s="115">
        <v>10</v>
      </c>
      <c r="F76" s="114" t="s">
        <v>514</v>
      </c>
      <c r="G76" s="114">
        <v>30</v>
      </c>
      <c r="H76" s="114">
        <v>5</v>
      </c>
      <c r="I76" s="140">
        <v>10</v>
      </c>
      <c r="J76" s="115">
        <v>0</v>
      </c>
      <c r="K76" s="116">
        <v>0</v>
      </c>
    </row>
    <row r="77" spans="1:11" ht="14.1" customHeight="1" x14ac:dyDescent="0.2">
      <c r="A77" s="306">
        <v>92</v>
      </c>
      <c r="B77" s="307" t="s">
        <v>316</v>
      </c>
      <c r="C77" s="308"/>
      <c r="D77" s="113">
        <v>0.77539415869733785</v>
      </c>
      <c r="E77" s="115">
        <v>60</v>
      </c>
      <c r="F77" s="114">
        <v>53</v>
      </c>
      <c r="G77" s="114">
        <v>58</v>
      </c>
      <c r="H77" s="114">
        <v>36</v>
      </c>
      <c r="I77" s="140">
        <v>40</v>
      </c>
      <c r="J77" s="115">
        <v>20</v>
      </c>
      <c r="K77" s="116">
        <v>50</v>
      </c>
    </row>
    <row r="78" spans="1:11" ht="14.1" customHeight="1" x14ac:dyDescent="0.2">
      <c r="A78" s="306">
        <v>93</v>
      </c>
      <c r="B78" s="307" t="s">
        <v>317</v>
      </c>
      <c r="C78" s="308"/>
      <c r="D78" s="113">
        <v>0.19384853967433446</v>
      </c>
      <c r="E78" s="115">
        <v>15</v>
      </c>
      <c r="F78" s="114">
        <v>10</v>
      </c>
      <c r="G78" s="114">
        <v>21</v>
      </c>
      <c r="H78" s="114">
        <v>7</v>
      </c>
      <c r="I78" s="140">
        <v>12</v>
      </c>
      <c r="J78" s="115">
        <v>3</v>
      </c>
      <c r="K78" s="116">
        <v>25</v>
      </c>
    </row>
    <row r="79" spans="1:11" ht="14.1" customHeight="1" x14ac:dyDescent="0.2">
      <c r="A79" s="306">
        <v>94</v>
      </c>
      <c r="B79" s="307" t="s">
        <v>318</v>
      </c>
      <c r="C79" s="308"/>
      <c r="D79" s="113">
        <v>0.27138795554406825</v>
      </c>
      <c r="E79" s="115">
        <v>21</v>
      </c>
      <c r="F79" s="114">
        <v>35</v>
      </c>
      <c r="G79" s="114">
        <v>45</v>
      </c>
      <c r="H79" s="114">
        <v>33</v>
      </c>
      <c r="I79" s="140">
        <v>37</v>
      </c>
      <c r="J79" s="115">
        <v>-16</v>
      </c>
      <c r="K79" s="116">
        <v>-43.243243243243242</v>
      </c>
    </row>
    <row r="80" spans="1:11" ht="14.1" customHeight="1" x14ac:dyDescent="0.2">
      <c r="A80" s="306" t="s">
        <v>319</v>
      </c>
      <c r="B80" s="307" t="s">
        <v>320</v>
      </c>
      <c r="C80" s="308"/>
      <c r="D80" s="113">
        <v>0.12923235978288963</v>
      </c>
      <c r="E80" s="115">
        <v>10</v>
      </c>
      <c r="F80" s="114">
        <v>13</v>
      </c>
      <c r="G80" s="114">
        <v>30</v>
      </c>
      <c r="H80" s="114">
        <v>7</v>
      </c>
      <c r="I80" s="140">
        <v>0</v>
      </c>
      <c r="J80" s="115">
        <v>10</v>
      </c>
      <c r="K80" s="116" t="s">
        <v>516</v>
      </c>
    </row>
    <row r="81" spans="1:11" ht="14.1" customHeight="1" x14ac:dyDescent="0.2">
      <c r="A81" s="310" t="s">
        <v>321</v>
      </c>
      <c r="B81" s="311" t="s">
        <v>334</v>
      </c>
      <c r="C81" s="312"/>
      <c r="D81" s="125">
        <v>0.27138795554406825</v>
      </c>
      <c r="E81" s="143">
        <v>21</v>
      </c>
      <c r="F81" s="144">
        <v>20</v>
      </c>
      <c r="G81" s="144">
        <v>57</v>
      </c>
      <c r="H81" s="144">
        <v>19</v>
      </c>
      <c r="I81" s="145">
        <v>20</v>
      </c>
      <c r="J81" s="143">
        <v>1</v>
      </c>
      <c r="K81" s="146">
        <v>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8337</v>
      </c>
      <c r="E11" s="114">
        <v>7328</v>
      </c>
      <c r="F11" s="114">
        <v>9868</v>
      </c>
      <c r="G11" s="114">
        <v>6386</v>
      </c>
      <c r="H11" s="140">
        <v>8168</v>
      </c>
      <c r="I11" s="115">
        <v>169</v>
      </c>
      <c r="J11" s="116">
        <v>2.0690499510284037</v>
      </c>
    </row>
    <row r="12" spans="1:15" s="110" customFormat="1" ht="24.95" customHeight="1" x14ac:dyDescent="0.2">
      <c r="A12" s="193" t="s">
        <v>132</v>
      </c>
      <c r="B12" s="194" t="s">
        <v>133</v>
      </c>
      <c r="C12" s="113">
        <v>0.86362000719683341</v>
      </c>
      <c r="D12" s="115">
        <v>72</v>
      </c>
      <c r="E12" s="114">
        <v>163</v>
      </c>
      <c r="F12" s="114">
        <v>147</v>
      </c>
      <c r="G12" s="114">
        <v>138</v>
      </c>
      <c r="H12" s="140">
        <v>80</v>
      </c>
      <c r="I12" s="115">
        <v>-8</v>
      </c>
      <c r="J12" s="116">
        <v>-10</v>
      </c>
    </row>
    <row r="13" spans="1:15" s="110" customFormat="1" ht="24.95" customHeight="1" x14ac:dyDescent="0.2">
      <c r="A13" s="193" t="s">
        <v>134</v>
      </c>
      <c r="B13" s="199" t="s">
        <v>214</v>
      </c>
      <c r="C13" s="113">
        <v>1.0555355643516853</v>
      </c>
      <c r="D13" s="115">
        <v>88</v>
      </c>
      <c r="E13" s="114">
        <v>48</v>
      </c>
      <c r="F13" s="114">
        <v>66</v>
      </c>
      <c r="G13" s="114">
        <v>52</v>
      </c>
      <c r="H13" s="140">
        <v>80</v>
      </c>
      <c r="I13" s="115">
        <v>8</v>
      </c>
      <c r="J13" s="116">
        <v>10</v>
      </c>
    </row>
    <row r="14" spans="1:15" s="287" customFormat="1" ht="24.95" customHeight="1" x14ac:dyDescent="0.2">
      <c r="A14" s="193" t="s">
        <v>215</v>
      </c>
      <c r="B14" s="199" t="s">
        <v>137</v>
      </c>
      <c r="C14" s="113">
        <v>28.51145495981768</v>
      </c>
      <c r="D14" s="115">
        <v>2377</v>
      </c>
      <c r="E14" s="114">
        <v>2097</v>
      </c>
      <c r="F14" s="114">
        <v>2669</v>
      </c>
      <c r="G14" s="114">
        <v>1651</v>
      </c>
      <c r="H14" s="140">
        <v>2283</v>
      </c>
      <c r="I14" s="115">
        <v>94</v>
      </c>
      <c r="J14" s="116">
        <v>4.1173893999123958</v>
      </c>
      <c r="K14" s="110"/>
      <c r="L14" s="110"/>
      <c r="M14" s="110"/>
      <c r="N14" s="110"/>
      <c r="O14" s="110"/>
    </row>
    <row r="15" spans="1:15" s="110" customFormat="1" ht="24.95" customHeight="1" x14ac:dyDescent="0.2">
      <c r="A15" s="193" t="s">
        <v>216</v>
      </c>
      <c r="B15" s="199" t="s">
        <v>217</v>
      </c>
      <c r="C15" s="113">
        <v>5.4336092119467434</v>
      </c>
      <c r="D15" s="115">
        <v>453</v>
      </c>
      <c r="E15" s="114">
        <v>666</v>
      </c>
      <c r="F15" s="114">
        <v>479</v>
      </c>
      <c r="G15" s="114">
        <v>370</v>
      </c>
      <c r="H15" s="140">
        <v>414</v>
      </c>
      <c r="I15" s="115">
        <v>39</v>
      </c>
      <c r="J15" s="116">
        <v>9.420289855072463</v>
      </c>
    </row>
    <row r="16" spans="1:15" s="287" customFormat="1" ht="24.95" customHeight="1" x14ac:dyDescent="0.2">
      <c r="A16" s="193" t="s">
        <v>218</v>
      </c>
      <c r="B16" s="199" t="s">
        <v>141</v>
      </c>
      <c r="C16" s="113">
        <v>20.223101835192516</v>
      </c>
      <c r="D16" s="115">
        <v>1686</v>
      </c>
      <c r="E16" s="114">
        <v>1238</v>
      </c>
      <c r="F16" s="114">
        <v>1882</v>
      </c>
      <c r="G16" s="114">
        <v>1094</v>
      </c>
      <c r="H16" s="140">
        <v>1626</v>
      </c>
      <c r="I16" s="115">
        <v>60</v>
      </c>
      <c r="J16" s="116">
        <v>3.6900369003690039</v>
      </c>
      <c r="K16" s="110"/>
      <c r="L16" s="110"/>
      <c r="M16" s="110"/>
      <c r="N16" s="110"/>
      <c r="O16" s="110"/>
    </row>
    <row r="17" spans="1:15" s="110" customFormat="1" ht="24.95" customHeight="1" x14ac:dyDescent="0.2">
      <c r="A17" s="193" t="s">
        <v>142</v>
      </c>
      <c r="B17" s="199" t="s">
        <v>220</v>
      </c>
      <c r="C17" s="113">
        <v>2.8547439126784213</v>
      </c>
      <c r="D17" s="115">
        <v>238</v>
      </c>
      <c r="E17" s="114">
        <v>193</v>
      </c>
      <c r="F17" s="114">
        <v>308</v>
      </c>
      <c r="G17" s="114">
        <v>187</v>
      </c>
      <c r="H17" s="140">
        <v>243</v>
      </c>
      <c r="I17" s="115">
        <v>-5</v>
      </c>
      <c r="J17" s="116">
        <v>-2.0576131687242798</v>
      </c>
    </row>
    <row r="18" spans="1:15" s="287" customFormat="1" ht="24.95" customHeight="1" x14ac:dyDescent="0.2">
      <c r="A18" s="201" t="s">
        <v>144</v>
      </c>
      <c r="B18" s="202" t="s">
        <v>145</v>
      </c>
      <c r="C18" s="113">
        <v>8.2163847906920946</v>
      </c>
      <c r="D18" s="115">
        <v>685</v>
      </c>
      <c r="E18" s="114">
        <v>624</v>
      </c>
      <c r="F18" s="114">
        <v>845</v>
      </c>
      <c r="G18" s="114">
        <v>577</v>
      </c>
      <c r="H18" s="140">
        <v>726</v>
      </c>
      <c r="I18" s="115">
        <v>-41</v>
      </c>
      <c r="J18" s="116">
        <v>-5.6473829201101928</v>
      </c>
      <c r="K18" s="110"/>
      <c r="L18" s="110"/>
      <c r="M18" s="110"/>
      <c r="N18" s="110"/>
      <c r="O18" s="110"/>
    </row>
    <row r="19" spans="1:15" s="110" customFormat="1" ht="24.95" customHeight="1" x14ac:dyDescent="0.2">
      <c r="A19" s="193" t="s">
        <v>146</v>
      </c>
      <c r="B19" s="199" t="s">
        <v>147</v>
      </c>
      <c r="C19" s="113">
        <v>18.195993762744394</v>
      </c>
      <c r="D19" s="115">
        <v>1517</v>
      </c>
      <c r="E19" s="114">
        <v>1216</v>
      </c>
      <c r="F19" s="114">
        <v>1580</v>
      </c>
      <c r="G19" s="114">
        <v>1141</v>
      </c>
      <c r="H19" s="140">
        <v>1466</v>
      </c>
      <c r="I19" s="115">
        <v>51</v>
      </c>
      <c r="J19" s="116">
        <v>3.4788540245566169</v>
      </c>
    </row>
    <row r="20" spans="1:15" s="287" customFormat="1" ht="24.95" customHeight="1" x14ac:dyDescent="0.2">
      <c r="A20" s="193" t="s">
        <v>148</v>
      </c>
      <c r="B20" s="199" t="s">
        <v>149</v>
      </c>
      <c r="C20" s="113">
        <v>5.2896725440806049</v>
      </c>
      <c r="D20" s="115">
        <v>441</v>
      </c>
      <c r="E20" s="114">
        <v>333</v>
      </c>
      <c r="F20" s="114">
        <v>427</v>
      </c>
      <c r="G20" s="114">
        <v>351</v>
      </c>
      <c r="H20" s="140">
        <v>398</v>
      </c>
      <c r="I20" s="115">
        <v>43</v>
      </c>
      <c r="J20" s="116">
        <v>10.804020100502512</v>
      </c>
      <c r="K20" s="110"/>
      <c r="L20" s="110"/>
      <c r="M20" s="110"/>
      <c r="N20" s="110"/>
      <c r="O20" s="110"/>
    </row>
    <row r="21" spans="1:15" s="110" customFormat="1" ht="24.95" customHeight="1" x14ac:dyDescent="0.2">
      <c r="A21" s="201" t="s">
        <v>150</v>
      </c>
      <c r="B21" s="202" t="s">
        <v>151</v>
      </c>
      <c r="C21" s="113">
        <v>5.1097517092479308</v>
      </c>
      <c r="D21" s="115">
        <v>426</v>
      </c>
      <c r="E21" s="114">
        <v>393</v>
      </c>
      <c r="F21" s="114">
        <v>467</v>
      </c>
      <c r="G21" s="114">
        <v>323</v>
      </c>
      <c r="H21" s="140">
        <v>383</v>
      </c>
      <c r="I21" s="115">
        <v>43</v>
      </c>
      <c r="J21" s="116">
        <v>11.22715404699739</v>
      </c>
    </row>
    <row r="22" spans="1:15" s="110" customFormat="1" ht="24.95" customHeight="1" x14ac:dyDescent="0.2">
      <c r="A22" s="201" t="s">
        <v>152</v>
      </c>
      <c r="B22" s="199" t="s">
        <v>153</v>
      </c>
      <c r="C22" s="113">
        <v>1.1035144536403982</v>
      </c>
      <c r="D22" s="115">
        <v>92</v>
      </c>
      <c r="E22" s="114">
        <v>61</v>
      </c>
      <c r="F22" s="114">
        <v>79</v>
      </c>
      <c r="G22" s="114">
        <v>50</v>
      </c>
      <c r="H22" s="140">
        <v>119</v>
      </c>
      <c r="I22" s="115">
        <v>-27</v>
      </c>
      <c r="J22" s="116">
        <v>-22.689075630252102</v>
      </c>
    </row>
    <row r="23" spans="1:15" s="110" customFormat="1" ht="24.95" customHeight="1" x14ac:dyDescent="0.2">
      <c r="A23" s="193" t="s">
        <v>154</v>
      </c>
      <c r="B23" s="199" t="s">
        <v>155</v>
      </c>
      <c r="C23" s="113">
        <v>1.7632241813602014</v>
      </c>
      <c r="D23" s="115">
        <v>147</v>
      </c>
      <c r="E23" s="114">
        <v>73</v>
      </c>
      <c r="F23" s="114">
        <v>150</v>
      </c>
      <c r="G23" s="114">
        <v>103</v>
      </c>
      <c r="H23" s="140">
        <v>157</v>
      </c>
      <c r="I23" s="115">
        <v>-10</v>
      </c>
      <c r="J23" s="116">
        <v>-6.369426751592357</v>
      </c>
    </row>
    <row r="24" spans="1:15" s="110" customFormat="1" ht="24.95" customHeight="1" x14ac:dyDescent="0.2">
      <c r="A24" s="193" t="s">
        <v>156</v>
      </c>
      <c r="B24" s="199" t="s">
        <v>221</v>
      </c>
      <c r="C24" s="113">
        <v>3.4664747511095118</v>
      </c>
      <c r="D24" s="115">
        <v>289</v>
      </c>
      <c r="E24" s="114">
        <v>250</v>
      </c>
      <c r="F24" s="114">
        <v>318</v>
      </c>
      <c r="G24" s="114">
        <v>241</v>
      </c>
      <c r="H24" s="140">
        <v>289</v>
      </c>
      <c r="I24" s="115">
        <v>0</v>
      </c>
      <c r="J24" s="116">
        <v>0</v>
      </c>
    </row>
    <row r="25" spans="1:15" s="110" customFormat="1" ht="24.95" customHeight="1" x14ac:dyDescent="0.2">
      <c r="A25" s="193" t="s">
        <v>222</v>
      </c>
      <c r="B25" s="204" t="s">
        <v>159</v>
      </c>
      <c r="C25" s="113">
        <v>3.1905961376994121</v>
      </c>
      <c r="D25" s="115">
        <v>266</v>
      </c>
      <c r="E25" s="114">
        <v>292</v>
      </c>
      <c r="F25" s="114">
        <v>290</v>
      </c>
      <c r="G25" s="114">
        <v>242</v>
      </c>
      <c r="H25" s="140">
        <v>236</v>
      </c>
      <c r="I25" s="115">
        <v>30</v>
      </c>
      <c r="J25" s="116">
        <v>12.711864406779661</v>
      </c>
    </row>
    <row r="26" spans="1:15" s="110" customFormat="1" ht="24.95" customHeight="1" x14ac:dyDescent="0.2">
      <c r="A26" s="201">
        <v>782.78300000000002</v>
      </c>
      <c r="B26" s="203" t="s">
        <v>160</v>
      </c>
      <c r="C26" s="113">
        <v>4.9298308744152575</v>
      </c>
      <c r="D26" s="115">
        <v>411</v>
      </c>
      <c r="E26" s="114">
        <v>382</v>
      </c>
      <c r="F26" s="114">
        <v>420</v>
      </c>
      <c r="G26" s="114">
        <v>360</v>
      </c>
      <c r="H26" s="140">
        <v>366</v>
      </c>
      <c r="I26" s="115">
        <v>45</v>
      </c>
      <c r="J26" s="116">
        <v>12.295081967213115</v>
      </c>
    </row>
    <row r="27" spans="1:15" s="110" customFormat="1" ht="24.95" customHeight="1" x14ac:dyDescent="0.2">
      <c r="A27" s="193" t="s">
        <v>161</v>
      </c>
      <c r="B27" s="199" t="s">
        <v>162</v>
      </c>
      <c r="C27" s="113">
        <v>3.2025908600215907</v>
      </c>
      <c r="D27" s="115">
        <v>267</v>
      </c>
      <c r="E27" s="114">
        <v>196</v>
      </c>
      <c r="F27" s="114">
        <v>318</v>
      </c>
      <c r="G27" s="114">
        <v>177</v>
      </c>
      <c r="H27" s="140">
        <v>244</v>
      </c>
      <c r="I27" s="115">
        <v>23</v>
      </c>
      <c r="J27" s="116">
        <v>9.4262295081967213</v>
      </c>
    </row>
    <row r="28" spans="1:15" s="110" customFormat="1" ht="24.95" customHeight="1" x14ac:dyDescent="0.2">
      <c r="A28" s="193" t="s">
        <v>163</v>
      </c>
      <c r="B28" s="199" t="s">
        <v>164</v>
      </c>
      <c r="C28" s="113">
        <v>2.1350605733477268</v>
      </c>
      <c r="D28" s="115">
        <v>178</v>
      </c>
      <c r="E28" s="114">
        <v>102</v>
      </c>
      <c r="F28" s="114">
        <v>495</v>
      </c>
      <c r="G28" s="114">
        <v>97</v>
      </c>
      <c r="H28" s="140">
        <v>154</v>
      </c>
      <c r="I28" s="115">
        <v>24</v>
      </c>
      <c r="J28" s="116">
        <v>15.584415584415584</v>
      </c>
    </row>
    <row r="29" spans="1:15" s="110" customFormat="1" ht="24.95" customHeight="1" x14ac:dyDescent="0.2">
      <c r="A29" s="193">
        <v>86</v>
      </c>
      <c r="B29" s="199" t="s">
        <v>165</v>
      </c>
      <c r="C29" s="113">
        <v>4.5819839270720886</v>
      </c>
      <c r="D29" s="115">
        <v>382</v>
      </c>
      <c r="E29" s="114">
        <v>377</v>
      </c>
      <c r="F29" s="114">
        <v>472</v>
      </c>
      <c r="G29" s="114">
        <v>327</v>
      </c>
      <c r="H29" s="140">
        <v>370</v>
      </c>
      <c r="I29" s="115">
        <v>12</v>
      </c>
      <c r="J29" s="116">
        <v>3.2432432432432434</v>
      </c>
    </row>
    <row r="30" spans="1:15" s="110" customFormat="1" ht="24.95" customHeight="1" x14ac:dyDescent="0.2">
      <c r="A30" s="193">
        <v>87.88</v>
      </c>
      <c r="B30" s="204" t="s">
        <v>166</v>
      </c>
      <c r="C30" s="113">
        <v>5.1457358762144656</v>
      </c>
      <c r="D30" s="115">
        <v>429</v>
      </c>
      <c r="E30" s="114">
        <v>460</v>
      </c>
      <c r="F30" s="114">
        <v>773</v>
      </c>
      <c r="G30" s="114">
        <v>342</v>
      </c>
      <c r="H30" s="140">
        <v>490</v>
      </c>
      <c r="I30" s="115">
        <v>-61</v>
      </c>
      <c r="J30" s="116">
        <v>-12.448979591836734</v>
      </c>
    </row>
    <row r="31" spans="1:15" s="110" customFormat="1" ht="24.95" customHeight="1" x14ac:dyDescent="0.2">
      <c r="A31" s="193" t="s">
        <v>167</v>
      </c>
      <c r="B31" s="199" t="s">
        <v>168</v>
      </c>
      <c r="C31" s="113">
        <v>3.238575026988125</v>
      </c>
      <c r="D31" s="115">
        <v>270</v>
      </c>
      <c r="E31" s="114">
        <v>261</v>
      </c>
      <c r="F31" s="114">
        <v>352</v>
      </c>
      <c r="G31" s="114">
        <v>214</v>
      </c>
      <c r="H31" s="140">
        <v>327</v>
      </c>
      <c r="I31" s="115">
        <v>-57</v>
      </c>
      <c r="J31" s="116">
        <v>-17.431192660550458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0.86362000719683341</v>
      </c>
      <c r="D34" s="115">
        <v>72</v>
      </c>
      <c r="E34" s="114">
        <v>163</v>
      </c>
      <c r="F34" s="114">
        <v>147</v>
      </c>
      <c r="G34" s="114">
        <v>138</v>
      </c>
      <c r="H34" s="140">
        <v>80</v>
      </c>
      <c r="I34" s="115">
        <v>-8</v>
      </c>
      <c r="J34" s="116">
        <v>-10</v>
      </c>
    </row>
    <row r="35" spans="1:10" s="110" customFormat="1" ht="24.95" customHeight="1" x14ac:dyDescent="0.2">
      <c r="A35" s="292" t="s">
        <v>171</v>
      </c>
      <c r="B35" s="293" t="s">
        <v>172</v>
      </c>
      <c r="C35" s="113">
        <v>37.783375314861459</v>
      </c>
      <c r="D35" s="115">
        <v>3150</v>
      </c>
      <c r="E35" s="114">
        <v>2769</v>
      </c>
      <c r="F35" s="114">
        <v>3580</v>
      </c>
      <c r="G35" s="114">
        <v>2280</v>
      </c>
      <c r="H35" s="140">
        <v>3089</v>
      </c>
      <c r="I35" s="115">
        <v>61</v>
      </c>
      <c r="J35" s="116">
        <v>1.9747491097442538</v>
      </c>
    </row>
    <row r="36" spans="1:10" s="110" customFormat="1" ht="24.95" customHeight="1" x14ac:dyDescent="0.2">
      <c r="A36" s="294" t="s">
        <v>173</v>
      </c>
      <c r="B36" s="295" t="s">
        <v>174</v>
      </c>
      <c r="C36" s="125">
        <v>61.353004677941705</v>
      </c>
      <c r="D36" s="143">
        <v>5115</v>
      </c>
      <c r="E36" s="144">
        <v>4396</v>
      </c>
      <c r="F36" s="144">
        <v>6141</v>
      </c>
      <c r="G36" s="144">
        <v>3968</v>
      </c>
      <c r="H36" s="145">
        <v>4999</v>
      </c>
      <c r="I36" s="143">
        <v>116</v>
      </c>
      <c r="J36" s="146">
        <v>2.3204640928185638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8337</v>
      </c>
      <c r="F11" s="264">
        <v>7328</v>
      </c>
      <c r="G11" s="264">
        <v>9868</v>
      </c>
      <c r="H11" s="264">
        <v>6386</v>
      </c>
      <c r="I11" s="265">
        <v>8168</v>
      </c>
      <c r="J11" s="263">
        <v>169</v>
      </c>
      <c r="K11" s="266">
        <v>2.0690499510284037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25.476790212306586</v>
      </c>
      <c r="E13" s="115">
        <v>2124</v>
      </c>
      <c r="F13" s="114">
        <v>2195</v>
      </c>
      <c r="G13" s="114">
        <v>2768</v>
      </c>
      <c r="H13" s="114">
        <v>1823</v>
      </c>
      <c r="I13" s="140">
        <v>1988</v>
      </c>
      <c r="J13" s="115">
        <v>136</v>
      </c>
      <c r="K13" s="116">
        <v>6.8410462776659964</v>
      </c>
    </row>
    <row r="14" spans="1:17" ht="15.95" customHeight="1" x14ac:dyDescent="0.2">
      <c r="A14" s="306" t="s">
        <v>230</v>
      </c>
      <c r="B14" s="307"/>
      <c r="C14" s="308"/>
      <c r="D14" s="113">
        <v>60.357442725200912</v>
      </c>
      <c r="E14" s="115">
        <v>5032</v>
      </c>
      <c r="F14" s="114">
        <v>4005</v>
      </c>
      <c r="G14" s="114">
        <v>5658</v>
      </c>
      <c r="H14" s="114">
        <v>3651</v>
      </c>
      <c r="I14" s="140">
        <v>5022</v>
      </c>
      <c r="J14" s="115">
        <v>10</v>
      </c>
      <c r="K14" s="116">
        <v>0.19912385503783353</v>
      </c>
    </row>
    <row r="15" spans="1:17" ht="15.95" customHeight="1" x14ac:dyDescent="0.2">
      <c r="A15" s="306" t="s">
        <v>231</v>
      </c>
      <c r="B15" s="307"/>
      <c r="C15" s="308"/>
      <c r="D15" s="113">
        <v>7.7605853424493221</v>
      </c>
      <c r="E15" s="115">
        <v>647</v>
      </c>
      <c r="F15" s="114">
        <v>632</v>
      </c>
      <c r="G15" s="114">
        <v>674</v>
      </c>
      <c r="H15" s="114">
        <v>529</v>
      </c>
      <c r="I15" s="140">
        <v>631</v>
      </c>
      <c r="J15" s="115">
        <v>16</v>
      </c>
      <c r="K15" s="116">
        <v>2.5356576862123612</v>
      </c>
    </row>
    <row r="16" spans="1:17" ht="15.95" customHeight="1" x14ac:dyDescent="0.2">
      <c r="A16" s="306" t="s">
        <v>232</v>
      </c>
      <c r="B16" s="307"/>
      <c r="C16" s="308"/>
      <c r="D16" s="113">
        <v>6.0333453280556553</v>
      </c>
      <c r="E16" s="115">
        <v>503</v>
      </c>
      <c r="F16" s="114">
        <v>474</v>
      </c>
      <c r="G16" s="114">
        <v>735</v>
      </c>
      <c r="H16" s="114">
        <v>368</v>
      </c>
      <c r="I16" s="140">
        <v>500</v>
      </c>
      <c r="J16" s="115">
        <v>3</v>
      </c>
      <c r="K16" s="116">
        <v>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0.85162528487465516</v>
      </c>
      <c r="E18" s="115">
        <v>71</v>
      </c>
      <c r="F18" s="114">
        <v>120</v>
      </c>
      <c r="G18" s="114">
        <v>125</v>
      </c>
      <c r="H18" s="114">
        <v>64</v>
      </c>
      <c r="I18" s="140">
        <v>65</v>
      </c>
      <c r="J18" s="115">
        <v>6</v>
      </c>
      <c r="K18" s="116">
        <v>9.2307692307692299</v>
      </c>
    </row>
    <row r="19" spans="1:11" ht="14.1" customHeight="1" x14ac:dyDescent="0.2">
      <c r="A19" s="306" t="s">
        <v>235</v>
      </c>
      <c r="B19" s="307" t="s">
        <v>236</v>
      </c>
      <c r="C19" s="308"/>
      <c r="D19" s="113">
        <v>0.26388389108792132</v>
      </c>
      <c r="E19" s="115">
        <v>22</v>
      </c>
      <c r="F19" s="114">
        <v>64</v>
      </c>
      <c r="G19" s="114">
        <v>74</v>
      </c>
      <c r="H19" s="114">
        <v>21</v>
      </c>
      <c r="I19" s="140">
        <v>20</v>
      </c>
      <c r="J19" s="115">
        <v>2</v>
      </c>
      <c r="K19" s="116">
        <v>10</v>
      </c>
    </row>
    <row r="20" spans="1:11" ht="14.1" customHeight="1" x14ac:dyDescent="0.2">
      <c r="A20" s="306">
        <v>12</v>
      </c>
      <c r="B20" s="307" t="s">
        <v>237</v>
      </c>
      <c r="C20" s="308"/>
      <c r="D20" s="113">
        <v>0.74367278397505099</v>
      </c>
      <c r="E20" s="115">
        <v>62</v>
      </c>
      <c r="F20" s="114">
        <v>149</v>
      </c>
      <c r="G20" s="114">
        <v>104</v>
      </c>
      <c r="H20" s="114">
        <v>128</v>
      </c>
      <c r="I20" s="140">
        <v>68</v>
      </c>
      <c r="J20" s="115">
        <v>-6</v>
      </c>
      <c r="K20" s="116">
        <v>-8.8235294117647065</v>
      </c>
    </row>
    <row r="21" spans="1:11" ht="14.1" customHeight="1" x14ac:dyDescent="0.2">
      <c r="A21" s="306">
        <v>21</v>
      </c>
      <c r="B21" s="307" t="s">
        <v>238</v>
      </c>
      <c r="C21" s="308"/>
      <c r="D21" s="113">
        <v>0.40782055895406022</v>
      </c>
      <c r="E21" s="115">
        <v>34</v>
      </c>
      <c r="F21" s="114">
        <v>23</v>
      </c>
      <c r="G21" s="114">
        <v>28</v>
      </c>
      <c r="H21" s="114">
        <v>26</v>
      </c>
      <c r="I21" s="140">
        <v>23</v>
      </c>
      <c r="J21" s="115">
        <v>11</v>
      </c>
      <c r="K21" s="116">
        <v>47.826086956521742</v>
      </c>
    </row>
    <row r="22" spans="1:11" ht="14.1" customHeight="1" x14ac:dyDescent="0.2">
      <c r="A22" s="306">
        <v>22</v>
      </c>
      <c r="B22" s="307" t="s">
        <v>239</v>
      </c>
      <c r="C22" s="308"/>
      <c r="D22" s="113">
        <v>2.7827755787453521</v>
      </c>
      <c r="E22" s="115">
        <v>232</v>
      </c>
      <c r="F22" s="114">
        <v>326</v>
      </c>
      <c r="G22" s="114">
        <v>326</v>
      </c>
      <c r="H22" s="114">
        <v>186</v>
      </c>
      <c r="I22" s="140">
        <v>250</v>
      </c>
      <c r="J22" s="115">
        <v>-18</v>
      </c>
      <c r="K22" s="116">
        <v>-7.2</v>
      </c>
    </row>
    <row r="23" spans="1:11" ht="14.1" customHeight="1" x14ac:dyDescent="0.2">
      <c r="A23" s="306">
        <v>23</v>
      </c>
      <c r="B23" s="307" t="s">
        <v>240</v>
      </c>
      <c r="C23" s="308"/>
      <c r="D23" s="113">
        <v>0.50377833753148615</v>
      </c>
      <c r="E23" s="115">
        <v>42</v>
      </c>
      <c r="F23" s="114">
        <v>44</v>
      </c>
      <c r="G23" s="114">
        <v>44</v>
      </c>
      <c r="H23" s="114">
        <v>29</v>
      </c>
      <c r="I23" s="140">
        <v>34</v>
      </c>
      <c r="J23" s="115">
        <v>8</v>
      </c>
      <c r="K23" s="116">
        <v>23.529411764705884</v>
      </c>
    </row>
    <row r="24" spans="1:11" ht="14.1" customHeight="1" x14ac:dyDescent="0.2">
      <c r="A24" s="306">
        <v>24</v>
      </c>
      <c r="B24" s="307" t="s">
        <v>241</v>
      </c>
      <c r="C24" s="308"/>
      <c r="D24" s="113">
        <v>8.9840470193115021</v>
      </c>
      <c r="E24" s="115">
        <v>749</v>
      </c>
      <c r="F24" s="114">
        <v>564</v>
      </c>
      <c r="G24" s="114">
        <v>752</v>
      </c>
      <c r="H24" s="114">
        <v>505</v>
      </c>
      <c r="I24" s="140">
        <v>705</v>
      </c>
      <c r="J24" s="115">
        <v>44</v>
      </c>
      <c r="K24" s="116">
        <v>6.2411347517730498</v>
      </c>
    </row>
    <row r="25" spans="1:11" ht="14.1" customHeight="1" x14ac:dyDescent="0.2">
      <c r="A25" s="306">
        <v>25</v>
      </c>
      <c r="B25" s="307" t="s">
        <v>242</v>
      </c>
      <c r="C25" s="308"/>
      <c r="D25" s="113">
        <v>8.3603214585582339</v>
      </c>
      <c r="E25" s="115">
        <v>697</v>
      </c>
      <c r="F25" s="114">
        <v>486</v>
      </c>
      <c r="G25" s="114">
        <v>684</v>
      </c>
      <c r="H25" s="114">
        <v>384</v>
      </c>
      <c r="I25" s="140">
        <v>694</v>
      </c>
      <c r="J25" s="115">
        <v>3</v>
      </c>
      <c r="K25" s="116">
        <v>0.43227665706051871</v>
      </c>
    </row>
    <row r="26" spans="1:11" ht="14.1" customHeight="1" x14ac:dyDescent="0.2">
      <c r="A26" s="306">
        <v>26</v>
      </c>
      <c r="B26" s="307" t="s">
        <v>243</v>
      </c>
      <c r="C26" s="308"/>
      <c r="D26" s="113">
        <v>2.5548758546239654</v>
      </c>
      <c r="E26" s="115">
        <v>213</v>
      </c>
      <c r="F26" s="114">
        <v>131</v>
      </c>
      <c r="G26" s="114">
        <v>199</v>
      </c>
      <c r="H26" s="114">
        <v>109</v>
      </c>
      <c r="I26" s="140">
        <v>244</v>
      </c>
      <c r="J26" s="115">
        <v>-31</v>
      </c>
      <c r="K26" s="116">
        <v>-12.704918032786885</v>
      </c>
    </row>
    <row r="27" spans="1:11" ht="14.1" customHeight="1" x14ac:dyDescent="0.2">
      <c r="A27" s="306">
        <v>27</v>
      </c>
      <c r="B27" s="307" t="s">
        <v>244</v>
      </c>
      <c r="C27" s="308"/>
      <c r="D27" s="113">
        <v>2.3149814081804005</v>
      </c>
      <c r="E27" s="115">
        <v>193</v>
      </c>
      <c r="F27" s="114">
        <v>215</v>
      </c>
      <c r="G27" s="114">
        <v>204</v>
      </c>
      <c r="H27" s="114">
        <v>126</v>
      </c>
      <c r="I27" s="140">
        <v>174</v>
      </c>
      <c r="J27" s="115">
        <v>19</v>
      </c>
      <c r="K27" s="116">
        <v>10.919540229885058</v>
      </c>
    </row>
    <row r="28" spans="1:11" ht="14.1" customHeight="1" x14ac:dyDescent="0.2">
      <c r="A28" s="306">
        <v>28</v>
      </c>
      <c r="B28" s="307" t="s">
        <v>245</v>
      </c>
      <c r="C28" s="308"/>
      <c r="D28" s="113">
        <v>1.3554036224061412</v>
      </c>
      <c r="E28" s="115">
        <v>113</v>
      </c>
      <c r="F28" s="114">
        <v>69</v>
      </c>
      <c r="G28" s="114">
        <v>140</v>
      </c>
      <c r="H28" s="114">
        <v>113</v>
      </c>
      <c r="I28" s="140">
        <v>125</v>
      </c>
      <c r="J28" s="115">
        <v>-12</v>
      </c>
      <c r="K28" s="116">
        <v>-9.6</v>
      </c>
    </row>
    <row r="29" spans="1:11" ht="14.1" customHeight="1" x14ac:dyDescent="0.2">
      <c r="A29" s="306">
        <v>29</v>
      </c>
      <c r="B29" s="307" t="s">
        <v>246</v>
      </c>
      <c r="C29" s="308"/>
      <c r="D29" s="113">
        <v>4.0302267002518892</v>
      </c>
      <c r="E29" s="115">
        <v>336</v>
      </c>
      <c r="F29" s="114">
        <v>256</v>
      </c>
      <c r="G29" s="114">
        <v>284</v>
      </c>
      <c r="H29" s="114">
        <v>221</v>
      </c>
      <c r="I29" s="140">
        <v>240</v>
      </c>
      <c r="J29" s="115">
        <v>96</v>
      </c>
      <c r="K29" s="116">
        <v>40</v>
      </c>
    </row>
    <row r="30" spans="1:11" ht="14.1" customHeight="1" x14ac:dyDescent="0.2">
      <c r="A30" s="306" t="s">
        <v>247</v>
      </c>
      <c r="B30" s="307" t="s">
        <v>248</v>
      </c>
      <c r="C30" s="308"/>
      <c r="D30" s="113">
        <v>0.89960417416336813</v>
      </c>
      <c r="E30" s="115">
        <v>75</v>
      </c>
      <c r="F30" s="114">
        <v>63</v>
      </c>
      <c r="G30" s="114">
        <v>78</v>
      </c>
      <c r="H30" s="114" t="s">
        <v>514</v>
      </c>
      <c r="I30" s="140" t="s">
        <v>514</v>
      </c>
      <c r="J30" s="115" t="s">
        <v>514</v>
      </c>
      <c r="K30" s="116" t="s">
        <v>514</v>
      </c>
    </row>
    <row r="31" spans="1:11" ht="14.1" customHeight="1" x14ac:dyDescent="0.2">
      <c r="A31" s="306" t="s">
        <v>249</v>
      </c>
      <c r="B31" s="307" t="s">
        <v>250</v>
      </c>
      <c r="C31" s="308"/>
      <c r="D31" s="113">
        <v>3.0706489144776299</v>
      </c>
      <c r="E31" s="115">
        <v>256</v>
      </c>
      <c r="F31" s="114">
        <v>188</v>
      </c>
      <c r="G31" s="114">
        <v>203</v>
      </c>
      <c r="H31" s="114">
        <v>158</v>
      </c>
      <c r="I31" s="140">
        <v>192</v>
      </c>
      <c r="J31" s="115">
        <v>64</v>
      </c>
      <c r="K31" s="116">
        <v>33.333333333333336</v>
      </c>
    </row>
    <row r="32" spans="1:11" ht="14.1" customHeight="1" x14ac:dyDescent="0.2">
      <c r="A32" s="306">
        <v>31</v>
      </c>
      <c r="B32" s="307" t="s">
        <v>251</v>
      </c>
      <c r="C32" s="308"/>
      <c r="D32" s="113">
        <v>0.49178361520930791</v>
      </c>
      <c r="E32" s="115">
        <v>41</v>
      </c>
      <c r="F32" s="114">
        <v>27</v>
      </c>
      <c r="G32" s="114">
        <v>41</v>
      </c>
      <c r="H32" s="114">
        <v>42</v>
      </c>
      <c r="I32" s="140">
        <v>33</v>
      </c>
      <c r="J32" s="115">
        <v>8</v>
      </c>
      <c r="K32" s="116">
        <v>24.242424242424242</v>
      </c>
    </row>
    <row r="33" spans="1:11" ht="14.1" customHeight="1" x14ac:dyDescent="0.2">
      <c r="A33" s="306">
        <v>32</v>
      </c>
      <c r="B33" s="307" t="s">
        <v>252</v>
      </c>
      <c r="C33" s="308"/>
      <c r="D33" s="113">
        <v>3.0586541921554518</v>
      </c>
      <c r="E33" s="115">
        <v>255</v>
      </c>
      <c r="F33" s="114">
        <v>284</v>
      </c>
      <c r="G33" s="114">
        <v>324</v>
      </c>
      <c r="H33" s="114">
        <v>252</v>
      </c>
      <c r="I33" s="140">
        <v>281</v>
      </c>
      <c r="J33" s="115">
        <v>-26</v>
      </c>
      <c r="K33" s="116">
        <v>-9.252669039145907</v>
      </c>
    </row>
    <row r="34" spans="1:11" ht="14.1" customHeight="1" x14ac:dyDescent="0.2">
      <c r="A34" s="306">
        <v>33</v>
      </c>
      <c r="B34" s="307" t="s">
        <v>253</v>
      </c>
      <c r="C34" s="308"/>
      <c r="D34" s="113">
        <v>2.0151133501259446</v>
      </c>
      <c r="E34" s="115">
        <v>168</v>
      </c>
      <c r="F34" s="114">
        <v>178</v>
      </c>
      <c r="G34" s="114">
        <v>222</v>
      </c>
      <c r="H34" s="114">
        <v>154</v>
      </c>
      <c r="I34" s="140">
        <v>196</v>
      </c>
      <c r="J34" s="115">
        <v>-28</v>
      </c>
      <c r="K34" s="116">
        <v>-14.285714285714286</v>
      </c>
    </row>
    <row r="35" spans="1:11" ht="14.1" customHeight="1" x14ac:dyDescent="0.2">
      <c r="A35" s="306">
        <v>34</v>
      </c>
      <c r="B35" s="307" t="s">
        <v>254</v>
      </c>
      <c r="C35" s="308"/>
      <c r="D35" s="113">
        <v>2.0990764063811924</v>
      </c>
      <c r="E35" s="115">
        <v>175</v>
      </c>
      <c r="F35" s="114">
        <v>124</v>
      </c>
      <c r="G35" s="114">
        <v>201</v>
      </c>
      <c r="H35" s="114">
        <v>118</v>
      </c>
      <c r="I35" s="140">
        <v>174</v>
      </c>
      <c r="J35" s="115">
        <v>1</v>
      </c>
      <c r="K35" s="116">
        <v>0.57471264367816088</v>
      </c>
    </row>
    <row r="36" spans="1:11" ht="14.1" customHeight="1" x14ac:dyDescent="0.2">
      <c r="A36" s="306">
        <v>41</v>
      </c>
      <c r="B36" s="307" t="s">
        <v>255</v>
      </c>
      <c r="C36" s="308"/>
      <c r="D36" s="113">
        <v>0.5757466714645556</v>
      </c>
      <c r="E36" s="115">
        <v>48</v>
      </c>
      <c r="F36" s="114">
        <v>32</v>
      </c>
      <c r="G36" s="114">
        <v>82</v>
      </c>
      <c r="H36" s="114">
        <v>51</v>
      </c>
      <c r="I36" s="140">
        <v>50</v>
      </c>
      <c r="J36" s="115">
        <v>-2</v>
      </c>
      <c r="K36" s="116">
        <v>-4</v>
      </c>
    </row>
    <row r="37" spans="1:11" ht="14.1" customHeight="1" x14ac:dyDescent="0.2">
      <c r="A37" s="306">
        <v>42</v>
      </c>
      <c r="B37" s="307" t="s">
        <v>256</v>
      </c>
      <c r="C37" s="308"/>
      <c r="D37" s="113">
        <v>0.16792611251049538</v>
      </c>
      <c r="E37" s="115">
        <v>14</v>
      </c>
      <c r="F37" s="114">
        <v>10</v>
      </c>
      <c r="G37" s="114">
        <v>4</v>
      </c>
      <c r="H37" s="114">
        <v>10</v>
      </c>
      <c r="I37" s="140" t="s">
        <v>514</v>
      </c>
      <c r="J37" s="115" t="s">
        <v>514</v>
      </c>
      <c r="K37" s="116" t="s">
        <v>514</v>
      </c>
    </row>
    <row r="38" spans="1:11" ht="14.1" customHeight="1" x14ac:dyDescent="0.2">
      <c r="A38" s="306">
        <v>43</v>
      </c>
      <c r="B38" s="307" t="s">
        <v>257</v>
      </c>
      <c r="C38" s="308"/>
      <c r="D38" s="113">
        <v>1.0195513973851504</v>
      </c>
      <c r="E38" s="115">
        <v>85</v>
      </c>
      <c r="F38" s="114">
        <v>75</v>
      </c>
      <c r="G38" s="114">
        <v>103</v>
      </c>
      <c r="H38" s="114">
        <v>62</v>
      </c>
      <c r="I38" s="140">
        <v>88</v>
      </c>
      <c r="J38" s="115">
        <v>-3</v>
      </c>
      <c r="K38" s="116">
        <v>-3.4090909090909092</v>
      </c>
    </row>
    <row r="39" spans="1:11" ht="14.1" customHeight="1" x14ac:dyDescent="0.2">
      <c r="A39" s="306">
        <v>51</v>
      </c>
      <c r="B39" s="307" t="s">
        <v>258</v>
      </c>
      <c r="C39" s="308"/>
      <c r="D39" s="113">
        <v>8.2283795130142732</v>
      </c>
      <c r="E39" s="115">
        <v>686</v>
      </c>
      <c r="F39" s="114">
        <v>696</v>
      </c>
      <c r="G39" s="114">
        <v>869</v>
      </c>
      <c r="H39" s="114">
        <v>621</v>
      </c>
      <c r="I39" s="140">
        <v>696</v>
      </c>
      <c r="J39" s="115">
        <v>-10</v>
      </c>
      <c r="K39" s="116">
        <v>-1.4367816091954022</v>
      </c>
    </row>
    <row r="40" spans="1:11" ht="14.1" customHeight="1" x14ac:dyDescent="0.2">
      <c r="A40" s="306" t="s">
        <v>259</v>
      </c>
      <c r="B40" s="307" t="s">
        <v>260</v>
      </c>
      <c r="C40" s="308"/>
      <c r="D40" s="113">
        <v>7.7725800647715007</v>
      </c>
      <c r="E40" s="115">
        <v>648</v>
      </c>
      <c r="F40" s="114">
        <v>667</v>
      </c>
      <c r="G40" s="114">
        <v>831</v>
      </c>
      <c r="H40" s="114">
        <v>603</v>
      </c>
      <c r="I40" s="140">
        <v>672</v>
      </c>
      <c r="J40" s="115">
        <v>-24</v>
      </c>
      <c r="K40" s="116">
        <v>-3.5714285714285716</v>
      </c>
    </row>
    <row r="41" spans="1:11" ht="14.1" customHeight="1" x14ac:dyDescent="0.2">
      <c r="A41" s="306"/>
      <c r="B41" s="307" t="s">
        <v>261</v>
      </c>
      <c r="C41" s="308"/>
      <c r="D41" s="113">
        <v>6.0813242173443687</v>
      </c>
      <c r="E41" s="115">
        <v>507</v>
      </c>
      <c r="F41" s="114">
        <v>530</v>
      </c>
      <c r="G41" s="114">
        <v>638</v>
      </c>
      <c r="H41" s="114">
        <v>460</v>
      </c>
      <c r="I41" s="140">
        <v>492</v>
      </c>
      <c r="J41" s="115">
        <v>15</v>
      </c>
      <c r="K41" s="116">
        <v>3.0487804878048781</v>
      </c>
    </row>
    <row r="42" spans="1:11" ht="14.1" customHeight="1" x14ac:dyDescent="0.2">
      <c r="A42" s="306">
        <v>52</v>
      </c>
      <c r="B42" s="307" t="s">
        <v>262</v>
      </c>
      <c r="C42" s="308"/>
      <c r="D42" s="113">
        <v>3.8623005877413936</v>
      </c>
      <c r="E42" s="115">
        <v>322</v>
      </c>
      <c r="F42" s="114">
        <v>250</v>
      </c>
      <c r="G42" s="114">
        <v>261</v>
      </c>
      <c r="H42" s="114">
        <v>273</v>
      </c>
      <c r="I42" s="140">
        <v>302</v>
      </c>
      <c r="J42" s="115">
        <v>20</v>
      </c>
      <c r="K42" s="116">
        <v>6.6225165562913908</v>
      </c>
    </row>
    <row r="43" spans="1:11" ht="14.1" customHeight="1" x14ac:dyDescent="0.2">
      <c r="A43" s="306" t="s">
        <v>263</v>
      </c>
      <c r="B43" s="307" t="s">
        <v>264</v>
      </c>
      <c r="C43" s="308"/>
      <c r="D43" s="113">
        <v>3.382511694854264</v>
      </c>
      <c r="E43" s="115">
        <v>282</v>
      </c>
      <c r="F43" s="114">
        <v>215</v>
      </c>
      <c r="G43" s="114">
        <v>232</v>
      </c>
      <c r="H43" s="114">
        <v>236</v>
      </c>
      <c r="I43" s="140">
        <v>270</v>
      </c>
      <c r="J43" s="115">
        <v>12</v>
      </c>
      <c r="K43" s="116">
        <v>4.4444444444444446</v>
      </c>
    </row>
    <row r="44" spans="1:11" ht="14.1" customHeight="1" x14ac:dyDescent="0.2">
      <c r="A44" s="306">
        <v>53</v>
      </c>
      <c r="B44" s="307" t="s">
        <v>265</v>
      </c>
      <c r="C44" s="308"/>
      <c r="D44" s="113">
        <v>0.53976250449802088</v>
      </c>
      <c r="E44" s="115">
        <v>45</v>
      </c>
      <c r="F44" s="114">
        <v>65</v>
      </c>
      <c r="G44" s="114">
        <v>58</v>
      </c>
      <c r="H44" s="114">
        <v>60</v>
      </c>
      <c r="I44" s="140">
        <v>58</v>
      </c>
      <c r="J44" s="115">
        <v>-13</v>
      </c>
      <c r="K44" s="116">
        <v>-22.413793103448278</v>
      </c>
    </row>
    <row r="45" spans="1:11" ht="14.1" customHeight="1" x14ac:dyDescent="0.2">
      <c r="A45" s="306" t="s">
        <v>266</v>
      </c>
      <c r="B45" s="307" t="s">
        <v>267</v>
      </c>
      <c r="C45" s="308"/>
      <c r="D45" s="113">
        <v>0.49178361520930791</v>
      </c>
      <c r="E45" s="115">
        <v>41</v>
      </c>
      <c r="F45" s="114">
        <v>63</v>
      </c>
      <c r="G45" s="114">
        <v>54</v>
      </c>
      <c r="H45" s="114">
        <v>58</v>
      </c>
      <c r="I45" s="140">
        <v>57</v>
      </c>
      <c r="J45" s="115">
        <v>-16</v>
      </c>
      <c r="K45" s="116">
        <v>-28.07017543859649</v>
      </c>
    </row>
    <row r="46" spans="1:11" ht="14.1" customHeight="1" x14ac:dyDescent="0.2">
      <c r="A46" s="306">
        <v>54</v>
      </c>
      <c r="B46" s="307" t="s">
        <v>268</v>
      </c>
      <c r="C46" s="308"/>
      <c r="D46" s="113">
        <v>2.4709127983687176</v>
      </c>
      <c r="E46" s="115">
        <v>206</v>
      </c>
      <c r="F46" s="114">
        <v>198</v>
      </c>
      <c r="G46" s="114">
        <v>216</v>
      </c>
      <c r="H46" s="114">
        <v>171</v>
      </c>
      <c r="I46" s="140">
        <v>185</v>
      </c>
      <c r="J46" s="115">
        <v>21</v>
      </c>
      <c r="K46" s="116">
        <v>11.351351351351351</v>
      </c>
    </row>
    <row r="47" spans="1:11" ht="14.1" customHeight="1" x14ac:dyDescent="0.2">
      <c r="A47" s="306">
        <v>61</v>
      </c>
      <c r="B47" s="307" t="s">
        <v>269</v>
      </c>
      <c r="C47" s="308"/>
      <c r="D47" s="113">
        <v>2.6148494662348565</v>
      </c>
      <c r="E47" s="115">
        <v>218</v>
      </c>
      <c r="F47" s="114">
        <v>170</v>
      </c>
      <c r="G47" s="114">
        <v>252</v>
      </c>
      <c r="H47" s="114">
        <v>188</v>
      </c>
      <c r="I47" s="140">
        <v>215</v>
      </c>
      <c r="J47" s="115">
        <v>3</v>
      </c>
      <c r="K47" s="116">
        <v>1.3953488372093024</v>
      </c>
    </row>
    <row r="48" spans="1:11" ht="14.1" customHeight="1" x14ac:dyDescent="0.2">
      <c r="A48" s="306">
        <v>62</v>
      </c>
      <c r="B48" s="307" t="s">
        <v>270</v>
      </c>
      <c r="C48" s="308"/>
      <c r="D48" s="113">
        <v>9.9796089720522971</v>
      </c>
      <c r="E48" s="115">
        <v>832</v>
      </c>
      <c r="F48" s="114">
        <v>727</v>
      </c>
      <c r="G48" s="114">
        <v>906</v>
      </c>
      <c r="H48" s="114">
        <v>679</v>
      </c>
      <c r="I48" s="140">
        <v>686</v>
      </c>
      <c r="J48" s="115">
        <v>146</v>
      </c>
      <c r="K48" s="116">
        <v>21.282798833819243</v>
      </c>
    </row>
    <row r="49" spans="1:11" ht="14.1" customHeight="1" x14ac:dyDescent="0.2">
      <c r="A49" s="306">
        <v>63</v>
      </c>
      <c r="B49" s="307" t="s">
        <v>271</v>
      </c>
      <c r="C49" s="308"/>
      <c r="D49" s="113">
        <v>2.4829075206908962</v>
      </c>
      <c r="E49" s="115">
        <v>207</v>
      </c>
      <c r="F49" s="114">
        <v>195</v>
      </c>
      <c r="G49" s="114">
        <v>290</v>
      </c>
      <c r="H49" s="114">
        <v>177</v>
      </c>
      <c r="I49" s="140">
        <v>200</v>
      </c>
      <c r="J49" s="115">
        <v>7</v>
      </c>
      <c r="K49" s="116">
        <v>3.5</v>
      </c>
    </row>
    <row r="50" spans="1:11" ht="14.1" customHeight="1" x14ac:dyDescent="0.2">
      <c r="A50" s="306" t="s">
        <v>272</v>
      </c>
      <c r="B50" s="307" t="s">
        <v>273</v>
      </c>
      <c r="C50" s="308"/>
      <c r="D50" s="113">
        <v>0.22789972412138659</v>
      </c>
      <c r="E50" s="115">
        <v>19</v>
      </c>
      <c r="F50" s="114">
        <v>37</v>
      </c>
      <c r="G50" s="114">
        <v>39</v>
      </c>
      <c r="H50" s="114">
        <v>10</v>
      </c>
      <c r="I50" s="140">
        <v>23</v>
      </c>
      <c r="J50" s="115">
        <v>-4</v>
      </c>
      <c r="K50" s="116">
        <v>-17.391304347826086</v>
      </c>
    </row>
    <row r="51" spans="1:11" ht="14.1" customHeight="1" x14ac:dyDescent="0.2">
      <c r="A51" s="306" t="s">
        <v>274</v>
      </c>
      <c r="B51" s="307" t="s">
        <v>275</v>
      </c>
      <c r="C51" s="308"/>
      <c r="D51" s="113">
        <v>1.9071608492263403</v>
      </c>
      <c r="E51" s="115">
        <v>159</v>
      </c>
      <c r="F51" s="114">
        <v>138</v>
      </c>
      <c r="G51" s="114">
        <v>212</v>
      </c>
      <c r="H51" s="114">
        <v>148</v>
      </c>
      <c r="I51" s="140">
        <v>162</v>
      </c>
      <c r="J51" s="115">
        <v>-3</v>
      </c>
      <c r="K51" s="116">
        <v>-1.8518518518518519</v>
      </c>
    </row>
    <row r="52" spans="1:11" ht="14.1" customHeight="1" x14ac:dyDescent="0.2">
      <c r="A52" s="306">
        <v>71</v>
      </c>
      <c r="B52" s="307" t="s">
        <v>276</v>
      </c>
      <c r="C52" s="308"/>
      <c r="D52" s="113">
        <v>8.0244692335372427</v>
      </c>
      <c r="E52" s="115">
        <v>669</v>
      </c>
      <c r="F52" s="114">
        <v>521</v>
      </c>
      <c r="G52" s="114">
        <v>724</v>
      </c>
      <c r="H52" s="114">
        <v>459</v>
      </c>
      <c r="I52" s="140">
        <v>721</v>
      </c>
      <c r="J52" s="115">
        <v>-52</v>
      </c>
      <c r="K52" s="116">
        <v>-7.212205270457698</v>
      </c>
    </row>
    <row r="53" spans="1:11" ht="14.1" customHeight="1" x14ac:dyDescent="0.2">
      <c r="A53" s="306" t="s">
        <v>277</v>
      </c>
      <c r="B53" s="307" t="s">
        <v>278</v>
      </c>
      <c r="C53" s="308"/>
      <c r="D53" s="113">
        <v>3.2025908600215907</v>
      </c>
      <c r="E53" s="115">
        <v>267</v>
      </c>
      <c r="F53" s="114">
        <v>245</v>
      </c>
      <c r="G53" s="114">
        <v>319</v>
      </c>
      <c r="H53" s="114">
        <v>187</v>
      </c>
      <c r="I53" s="140">
        <v>267</v>
      </c>
      <c r="J53" s="115">
        <v>0</v>
      </c>
      <c r="K53" s="116">
        <v>0</v>
      </c>
    </row>
    <row r="54" spans="1:11" ht="14.1" customHeight="1" x14ac:dyDescent="0.2">
      <c r="A54" s="306" t="s">
        <v>279</v>
      </c>
      <c r="B54" s="307" t="s">
        <v>280</v>
      </c>
      <c r="C54" s="308"/>
      <c r="D54" s="113">
        <v>4.2941105913398108</v>
      </c>
      <c r="E54" s="115">
        <v>358</v>
      </c>
      <c r="F54" s="114">
        <v>233</v>
      </c>
      <c r="G54" s="114">
        <v>346</v>
      </c>
      <c r="H54" s="114">
        <v>237</v>
      </c>
      <c r="I54" s="140">
        <v>406</v>
      </c>
      <c r="J54" s="115">
        <v>-48</v>
      </c>
      <c r="K54" s="116">
        <v>-11.822660098522167</v>
      </c>
    </row>
    <row r="55" spans="1:11" ht="14.1" customHeight="1" x14ac:dyDescent="0.2">
      <c r="A55" s="306">
        <v>72</v>
      </c>
      <c r="B55" s="307" t="s">
        <v>281</v>
      </c>
      <c r="C55" s="308"/>
      <c r="D55" s="113">
        <v>2.5188916876574305</v>
      </c>
      <c r="E55" s="115">
        <v>210</v>
      </c>
      <c r="F55" s="114">
        <v>136</v>
      </c>
      <c r="G55" s="114">
        <v>206</v>
      </c>
      <c r="H55" s="114">
        <v>153</v>
      </c>
      <c r="I55" s="140">
        <v>240</v>
      </c>
      <c r="J55" s="115">
        <v>-30</v>
      </c>
      <c r="K55" s="116">
        <v>-12.5</v>
      </c>
    </row>
    <row r="56" spans="1:11" ht="14.1" customHeight="1" x14ac:dyDescent="0.2">
      <c r="A56" s="306" t="s">
        <v>282</v>
      </c>
      <c r="B56" s="307" t="s">
        <v>283</v>
      </c>
      <c r="C56" s="308"/>
      <c r="D56" s="113">
        <v>1.3793930670504977</v>
      </c>
      <c r="E56" s="115">
        <v>115</v>
      </c>
      <c r="F56" s="114">
        <v>53</v>
      </c>
      <c r="G56" s="114">
        <v>112</v>
      </c>
      <c r="H56" s="114">
        <v>82</v>
      </c>
      <c r="I56" s="140">
        <v>125</v>
      </c>
      <c r="J56" s="115">
        <v>-10</v>
      </c>
      <c r="K56" s="116">
        <v>-8</v>
      </c>
    </row>
    <row r="57" spans="1:11" ht="14.1" customHeight="1" x14ac:dyDescent="0.2">
      <c r="A57" s="306" t="s">
        <v>284</v>
      </c>
      <c r="B57" s="307" t="s">
        <v>285</v>
      </c>
      <c r="C57" s="308"/>
      <c r="D57" s="113">
        <v>0.75566750629722923</v>
      </c>
      <c r="E57" s="115">
        <v>63</v>
      </c>
      <c r="F57" s="114">
        <v>57</v>
      </c>
      <c r="G57" s="114">
        <v>57</v>
      </c>
      <c r="H57" s="114">
        <v>45</v>
      </c>
      <c r="I57" s="140">
        <v>66</v>
      </c>
      <c r="J57" s="115">
        <v>-3</v>
      </c>
      <c r="K57" s="116">
        <v>-4.5454545454545459</v>
      </c>
    </row>
    <row r="58" spans="1:11" ht="14.1" customHeight="1" x14ac:dyDescent="0.2">
      <c r="A58" s="306">
        <v>73</v>
      </c>
      <c r="B58" s="307" t="s">
        <v>286</v>
      </c>
      <c r="C58" s="308"/>
      <c r="D58" s="113">
        <v>1.6552716804605974</v>
      </c>
      <c r="E58" s="115">
        <v>138</v>
      </c>
      <c r="F58" s="114">
        <v>85</v>
      </c>
      <c r="G58" s="114">
        <v>116</v>
      </c>
      <c r="H58" s="114">
        <v>103</v>
      </c>
      <c r="I58" s="140">
        <v>137</v>
      </c>
      <c r="J58" s="115">
        <v>1</v>
      </c>
      <c r="K58" s="116">
        <v>0.72992700729927007</v>
      </c>
    </row>
    <row r="59" spans="1:11" ht="14.1" customHeight="1" x14ac:dyDescent="0.2">
      <c r="A59" s="306" t="s">
        <v>287</v>
      </c>
      <c r="B59" s="307" t="s">
        <v>288</v>
      </c>
      <c r="C59" s="308"/>
      <c r="D59" s="113">
        <v>1.4633561233057455</v>
      </c>
      <c r="E59" s="115">
        <v>122</v>
      </c>
      <c r="F59" s="114">
        <v>57</v>
      </c>
      <c r="G59" s="114">
        <v>86</v>
      </c>
      <c r="H59" s="114">
        <v>71</v>
      </c>
      <c r="I59" s="140">
        <v>107</v>
      </c>
      <c r="J59" s="115">
        <v>15</v>
      </c>
      <c r="K59" s="116">
        <v>14.018691588785046</v>
      </c>
    </row>
    <row r="60" spans="1:11" ht="14.1" customHeight="1" x14ac:dyDescent="0.2">
      <c r="A60" s="306">
        <v>81</v>
      </c>
      <c r="B60" s="307" t="s">
        <v>289</v>
      </c>
      <c r="C60" s="308"/>
      <c r="D60" s="113">
        <v>5.4815881012354568</v>
      </c>
      <c r="E60" s="115">
        <v>457</v>
      </c>
      <c r="F60" s="114">
        <v>427</v>
      </c>
      <c r="G60" s="114">
        <v>524</v>
      </c>
      <c r="H60" s="114">
        <v>352</v>
      </c>
      <c r="I60" s="140">
        <v>454</v>
      </c>
      <c r="J60" s="115">
        <v>3</v>
      </c>
      <c r="K60" s="116">
        <v>0.66079295154185025</v>
      </c>
    </row>
    <row r="61" spans="1:11" ht="14.1" customHeight="1" x14ac:dyDescent="0.2">
      <c r="A61" s="306" t="s">
        <v>290</v>
      </c>
      <c r="B61" s="307" t="s">
        <v>291</v>
      </c>
      <c r="C61" s="308"/>
      <c r="D61" s="113">
        <v>1.8231977929710927</v>
      </c>
      <c r="E61" s="115">
        <v>152</v>
      </c>
      <c r="F61" s="114">
        <v>104</v>
      </c>
      <c r="G61" s="114">
        <v>205</v>
      </c>
      <c r="H61" s="114">
        <v>134</v>
      </c>
      <c r="I61" s="140">
        <v>150</v>
      </c>
      <c r="J61" s="115">
        <v>2</v>
      </c>
      <c r="K61" s="116">
        <v>1.3333333333333333</v>
      </c>
    </row>
    <row r="62" spans="1:11" ht="14.1" customHeight="1" x14ac:dyDescent="0.2">
      <c r="A62" s="306" t="s">
        <v>292</v>
      </c>
      <c r="B62" s="307" t="s">
        <v>293</v>
      </c>
      <c r="C62" s="308"/>
      <c r="D62" s="113">
        <v>1.8591819599376274</v>
      </c>
      <c r="E62" s="115">
        <v>155</v>
      </c>
      <c r="F62" s="114">
        <v>200</v>
      </c>
      <c r="G62" s="114">
        <v>202</v>
      </c>
      <c r="H62" s="114">
        <v>127</v>
      </c>
      <c r="I62" s="140">
        <v>150</v>
      </c>
      <c r="J62" s="115">
        <v>5</v>
      </c>
      <c r="K62" s="116">
        <v>3.3333333333333335</v>
      </c>
    </row>
    <row r="63" spans="1:11" ht="14.1" customHeight="1" x14ac:dyDescent="0.2">
      <c r="A63" s="306"/>
      <c r="B63" s="307" t="s">
        <v>294</v>
      </c>
      <c r="C63" s="308"/>
      <c r="D63" s="113">
        <v>1.643276958138419</v>
      </c>
      <c r="E63" s="115">
        <v>137</v>
      </c>
      <c r="F63" s="114">
        <v>148</v>
      </c>
      <c r="G63" s="114">
        <v>178</v>
      </c>
      <c r="H63" s="114">
        <v>97</v>
      </c>
      <c r="I63" s="140">
        <v>105</v>
      </c>
      <c r="J63" s="115">
        <v>32</v>
      </c>
      <c r="K63" s="116">
        <v>30.476190476190474</v>
      </c>
    </row>
    <row r="64" spans="1:11" ht="14.1" customHeight="1" x14ac:dyDescent="0.2">
      <c r="A64" s="306" t="s">
        <v>295</v>
      </c>
      <c r="B64" s="307" t="s">
        <v>296</v>
      </c>
      <c r="C64" s="308"/>
      <c r="D64" s="113">
        <v>0.49178361520930791</v>
      </c>
      <c r="E64" s="115">
        <v>41</v>
      </c>
      <c r="F64" s="114">
        <v>40</v>
      </c>
      <c r="G64" s="114">
        <v>50</v>
      </c>
      <c r="H64" s="114">
        <v>26</v>
      </c>
      <c r="I64" s="140">
        <v>39</v>
      </c>
      <c r="J64" s="115">
        <v>2</v>
      </c>
      <c r="K64" s="116">
        <v>5.1282051282051286</v>
      </c>
    </row>
    <row r="65" spans="1:11" ht="14.1" customHeight="1" x14ac:dyDescent="0.2">
      <c r="A65" s="306" t="s">
        <v>297</v>
      </c>
      <c r="B65" s="307" t="s">
        <v>298</v>
      </c>
      <c r="C65" s="308"/>
      <c r="D65" s="113">
        <v>0.58774139378673385</v>
      </c>
      <c r="E65" s="115">
        <v>49</v>
      </c>
      <c r="F65" s="114">
        <v>32</v>
      </c>
      <c r="G65" s="114">
        <v>26</v>
      </c>
      <c r="H65" s="114">
        <v>28</v>
      </c>
      <c r="I65" s="140">
        <v>40</v>
      </c>
      <c r="J65" s="115">
        <v>9</v>
      </c>
      <c r="K65" s="116">
        <v>22.5</v>
      </c>
    </row>
    <row r="66" spans="1:11" ht="14.1" customHeight="1" x14ac:dyDescent="0.2">
      <c r="A66" s="306">
        <v>82</v>
      </c>
      <c r="B66" s="307" t="s">
        <v>299</v>
      </c>
      <c r="C66" s="308"/>
      <c r="D66" s="113">
        <v>3.334532805565551</v>
      </c>
      <c r="E66" s="115">
        <v>278</v>
      </c>
      <c r="F66" s="114">
        <v>238</v>
      </c>
      <c r="G66" s="114">
        <v>394</v>
      </c>
      <c r="H66" s="114">
        <v>208</v>
      </c>
      <c r="I66" s="140">
        <v>264</v>
      </c>
      <c r="J66" s="115">
        <v>14</v>
      </c>
      <c r="K66" s="116">
        <v>5.3030303030303028</v>
      </c>
    </row>
    <row r="67" spans="1:11" ht="14.1" customHeight="1" x14ac:dyDescent="0.2">
      <c r="A67" s="306" t="s">
        <v>300</v>
      </c>
      <c r="B67" s="307" t="s">
        <v>301</v>
      </c>
      <c r="C67" s="308"/>
      <c r="D67" s="113">
        <v>2.0031186278037665</v>
      </c>
      <c r="E67" s="115">
        <v>167</v>
      </c>
      <c r="F67" s="114">
        <v>163</v>
      </c>
      <c r="G67" s="114">
        <v>288</v>
      </c>
      <c r="H67" s="114">
        <v>145</v>
      </c>
      <c r="I67" s="140">
        <v>178</v>
      </c>
      <c r="J67" s="115">
        <v>-11</v>
      </c>
      <c r="K67" s="116">
        <v>-6.1797752808988768</v>
      </c>
    </row>
    <row r="68" spans="1:11" ht="14.1" customHeight="1" x14ac:dyDescent="0.2">
      <c r="A68" s="306" t="s">
        <v>302</v>
      </c>
      <c r="B68" s="307" t="s">
        <v>303</v>
      </c>
      <c r="C68" s="308"/>
      <c r="D68" s="113">
        <v>0.75566750629722923</v>
      </c>
      <c r="E68" s="115">
        <v>63</v>
      </c>
      <c r="F68" s="114">
        <v>46</v>
      </c>
      <c r="G68" s="114">
        <v>67</v>
      </c>
      <c r="H68" s="114">
        <v>42</v>
      </c>
      <c r="I68" s="140">
        <v>52</v>
      </c>
      <c r="J68" s="115">
        <v>11</v>
      </c>
      <c r="K68" s="116">
        <v>21.153846153846153</v>
      </c>
    </row>
    <row r="69" spans="1:11" ht="14.1" customHeight="1" x14ac:dyDescent="0.2">
      <c r="A69" s="306">
        <v>83</v>
      </c>
      <c r="B69" s="307" t="s">
        <v>304</v>
      </c>
      <c r="C69" s="308"/>
      <c r="D69" s="113">
        <v>3.7663428091639677</v>
      </c>
      <c r="E69" s="115">
        <v>314</v>
      </c>
      <c r="F69" s="114">
        <v>311</v>
      </c>
      <c r="G69" s="114">
        <v>716</v>
      </c>
      <c r="H69" s="114">
        <v>224</v>
      </c>
      <c r="I69" s="140">
        <v>365</v>
      </c>
      <c r="J69" s="115">
        <v>-51</v>
      </c>
      <c r="K69" s="116">
        <v>-13.972602739726028</v>
      </c>
    </row>
    <row r="70" spans="1:11" ht="14.1" customHeight="1" x14ac:dyDescent="0.2">
      <c r="A70" s="306" t="s">
        <v>305</v>
      </c>
      <c r="B70" s="307" t="s">
        <v>306</v>
      </c>
      <c r="C70" s="308"/>
      <c r="D70" s="113">
        <v>2.7108072448122824</v>
      </c>
      <c r="E70" s="115">
        <v>226</v>
      </c>
      <c r="F70" s="114">
        <v>250</v>
      </c>
      <c r="G70" s="114">
        <v>577</v>
      </c>
      <c r="H70" s="114">
        <v>167</v>
      </c>
      <c r="I70" s="140">
        <v>284</v>
      </c>
      <c r="J70" s="115">
        <v>-58</v>
      </c>
      <c r="K70" s="116">
        <v>-20.422535211267604</v>
      </c>
    </row>
    <row r="71" spans="1:11" ht="14.1" customHeight="1" x14ac:dyDescent="0.2">
      <c r="A71" s="306"/>
      <c r="B71" s="307" t="s">
        <v>307</v>
      </c>
      <c r="C71" s="308"/>
      <c r="D71" s="113">
        <v>1.5113350125944585</v>
      </c>
      <c r="E71" s="115">
        <v>126</v>
      </c>
      <c r="F71" s="114">
        <v>121</v>
      </c>
      <c r="G71" s="114">
        <v>325</v>
      </c>
      <c r="H71" s="114">
        <v>75</v>
      </c>
      <c r="I71" s="140">
        <v>154</v>
      </c>
      <c r="J71" s="115">
        <v>-28</v>
      </c>
      <c r="K71" s="116">
        <v>-18.181818181818183</v>
      </c>
    </row>
    <row r="72" spans="1:11" ht="14.1" customHeight="1" x14ac:dyDescent="0.2">
      <c r="A72" s="306">
        <v>84</v>
      </c>
      <c r="B72" s="307" t="s">
        <v>308</v>
      </c>
      <c r="C72" s="308"/>
      <c r="D72" s="113">
        <v>0.93558834112990286</v>
      </c>
      <c r="E72" s="115">
        <v>78</v>
      </c>
      <c r="F72" s="114">
        <v>58</v>
      </c>
      <c r="G72" s="114">
        <v>290</v>
      </c>
      <c r="H72" s="114">
        <v>44</v>
      </c>
      <c r="I72" s="140">
        <v>65</v>
      </c>
      <c r="J72" s="115">
        <v>13</v>
      </c>
      <c r="K72" s="116">
        <v>20</v>
      </c>
    </row>
    <row r="73" spans="1:11" ht="14.1" customHeight="1" x14ac:dyDescent="0.2">
      <c r="A73" s="306" t="s">
        <v>309</v>
      </c>
      <c r="B73" s="307" t="s">
        <v>310</v>
      </c>
      <c r="C73" s="308"/>
      <c r="D73" s="113">
        <v>0.32385750269881253</v>
      </c>
      <c r="E73" s="115">
        <v>27</v>
      </c>
      <c r="F73" s="114">
        <v>10</v>
      </c>
      <c r="G73" s="114">
        <v>131</v>
      </c>
      <c r="H73" s="114">
        <v>6</v>
      </c>
      <c r="I73" s="140">
        <v>20</v>
      </c>
      <c r="J73" s="115">
        <v>7</v>
      </c>
      <c r="K73" s="116">
        <v>35</v>
      </c>
    </row>
    <row r="74" spans="1:11" ht="14.1" customHeight="1" x14ac:dyDescent="0.2">
      <c r="A74" s="306" t="s">
        <v>311</v>
      </c>
      <c r="B74" s="307" t="s">
        <v>312</v>
      </c>
      <c r="C74" s="308"/>
      <c r="D74" s="113">
        <v>8.3963056255247692E-2</v>
      </c>
      <c r="E74" s="115">
        <v>7</v>
      </c>
      <c r="F74" s="114">
        <v>8</v>
      </c>
      <c r="G74" s="114">
        <v>41</v>
      </c>
      <c r="H74" s="114" t="s">
        <v>514</v>
      </c>
      <c r="I74" s="140">
        <v>7</v>
      </c>
      <c r="J74" s="115">
        <v>0</v>
      </c>
      <c r="K74" s="116">
        <v>0</v>
      </c>
    </row>
    <row r="75" spans="1:11" ht="14.1" customHeight="1" x14ac:dyDescent="0.2">
      <c r="A75" s="306" t="s">
        <v>313</v>
      </c>
      <c r="B75" s="307" t="s">
        <v>314</v>
      </c>
      <c r="C75" s="308"/>
      <c r="D75" s="113">
        <v>0.19191555715485187</v>
      </c>
      <c r="E75" s="115">
        <v>16</v>
      </c>
      <c r="F75" s="114">
        <v>10</v>
      </c>
      <c r="G75" s="114">
        <v>13</v>
      </c>
      <c r="H75" s="114">
        <v>13</v>
      </c>
      <c r="I75" s="140">
        <v>8</v>
      </c>
      <c r="J75" s="115">
        <v>8</v>
      </c>
      <c r="K75" s="116">
        <v>100</v>
      </c>
    </row>
    <row r="76" spans="1:11" ht="14.1" customHeight="1" x14ac:dyDescent="0.2">
      <c r="A76" s="306">
        <v>91</v>
      </c>
      <c r="B76" s="307" t="s">
        <v>315</v>
      </c>
      <c r="C76" s="308"/>
      <c r="D76" s="113">
        <v>0.16792611251049538</v>
      </c>
      <c r="E76" s="115">
        <v>14</v>
      </c>
      <c r="F76" s="114">
        <v>7</v>
      </c>
      <c r="G76" s="114">
        <v>10</v>
      </c>
      <c r="H76" s="114" t="s">
        <v>514</v>
      </c>
      <c r="I76" s="140">
        <v>6</v>
      </c>
      <c r="J76" s="115">
        <v>8</v>
      </c>
      <c r="K76" s="116">
        <v>133.33333333333334</v>
      </c>
    </row>
    <row r="77" spans="1:11" ht="14.1" customHeight="1" x14ac:dyDescent="0.2">
      <c r="A77" s="306">
        <v>92</v>
      </c>
      <c r="B77" s="307" t="s">
        <v>316</v>
      </c>
      <c r="C77" s="308"/>
      <c r="D77" s="113">
        <v>0.5757466714645556</v>
      </c>
      <c r="E77" s="115">
        <v>48</v>
      </c>
      <c r="F77" s="114">
        <v>43</v>
      </c>
      <c r="G77" s="114">
        <v>43</v>
      </c>
      <c r="H77" s="114">
        <v>42</v>
      </c>
      <c r="I77" s="140">
        <v>46</v>
      </c>
      <c r="J77" s="115">
        <v>2</v>
      </c>
      <c r="K77" s="116">
        <v>4.3478260869565215</v>
      </c>
    </row>
    <row r="78" spans="1:11" ht="14.1" customHeight="1" x14ac:dyDescent="0.2">
      <c r="A78" s="306">
        <v>93</v>
      </c>
      <c r="B78" s="307" t="s">
        <v>317</v>
      </c>
      <c r="C78" s="308"/>
      <c r="D78" s="113">
        <v>0.19191555715485187</v>
      </c>
      <c r="E78" s="115">
        <v>16</v>
      </c>
      <c r="F78" s="114">
        <v>12</v>
      </c>
      <c r="G78" s="114">
        <v>16</v>
      </c>
      <c r="H78" s="114">
        <v>10</v>
      </c>
      <c r="I78" s="140">
        <v>13</v>
      </c>
      <c r="J78" s="115">
        <v>3</v>
      </c>
      <c r="K78" s="116">
        <v>23.076923076923077</v>
      </c>
    </row>
    <row r="79" spans="1:11" ht="14.1" customHeight="1" x14ac:dyDescent="0.2">
      <c r="A79" s="306">
        <v>94</v>
      </c>
      <c r="B79" s="307" t="s">
        <v>318</v>
      </c>
      <c r="C79" s="308"/>
      <c r="D79" s="113">
        <v>0.34784694734316901</v>
      </c>
      <c r="E79" s="115">
        <v>29</v>
      </c>
      <c r="F79" s="114">
        <v>41</v>
      </c>
      <c r="G79" s="114">
        <v>61</v>
      </c>
      <c r="H79" s="114">
        <v>18</v>
      </c>
      <c r="I79" s="140">
        <v>37</v>
      </c>
      <c r="J79" s="115">
        <v>-8</v>
      </c>
      <c r="K79" s="116">
        <v>-21.621621621621621</v>
      </c>
    </row>
    <row r="80" spans="1:11" ht="14.1" customHeight="1" x14ac:dyDescent="0.2">
      <c r="A80" s="306" t="s">
        <v>319</v>
      </c>
      <c r="B80" s="307" t="s">
        <v>320</v>
      </c>
      <c r="C80" s="308"/>
      <c r="D80" s="113">
        <v>0.13194194554396066</v>
      </c>
      <c r="E80" s="115">
        <v>11</v>
      </c>
      <c r="F80" s="114">
        <v>13</v>
      </c>
      <c r="G80" s="114">
        <v>16</v>
      </c>
      <c r="H80" s="114" t="s">
        <v>514</v>
      </c>
      <c r="I80" s="140" t="s">
        <v>514</v>
      </c>
      <c r="J80" s="115" t="s">
        <v>514</v>
      </c>
      <c r="K80" s="116" t="s">
        <v>514</v>
      </c>
    </row>
    <row r="81" spans="1:11" ht="14.1" customHeight="1" x14ac:dyDescent="0.2">
      <c r="A81" s="310" t="s">
        <v>321</v>
      </c>
      <c r="B81" s="311" t="s">
        <v>334</v>
      </c>
      <c r="C81" s="312"/>
      <c r="D81" s="125">
        <v>0.37183639198752549</v>
      </c>
      <c r="E81" s="143">
        <v>31</v>
      </c>
      <c r="F81" s="144">
        <v>22</v>
      </c>
      <c r="G81" s="144">
        <v>33</v>
      </c>
      <c r="H81" s="144">
        <v>15</v>
      </c>
      <c r="I81" s="145">
        <v>27</v>
      </c>
      <c r="J81" s="143">
        <v>4</v>
      </c>
      <c r="K81" s="146">
        <v>14.814814814814815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100230</v>
      </c>
      <c r="C10" s="114">
        <v>55042</v>
      </c>
      <c r="D10" s="114">
        <v>45188</v>
      </c>
      <c r="E10" s="114">
        <v>78997</v>
      </c>
      <c r="F10" s="114">
        <v>19764</v>
      </c>
      <c r="G10" s="114">
        <v>13256</v>
      </c>
      <c r="H10" s="114">
        <v>27493</v>
      </c>
      <c r="I10" s="115">
        <v>30642</v>
      </c>
      <c r="J10" s="114">
        <v>19837</v>
      </c>
      <c r="K10" s="114">
        <v>10805</v>
      </c>
      <c r="L10" s="423">
        <v>5460</v>
      </c>
      <c r="M10" s="424">
        <v>6106</v>
      </c>
    </row>
    <row r="11" spans="1:13" ht="11.1" customHeight="1" x14ac:dyDescent="0.2">
      <c r="A11" s="422" t="s">
        <v>388</v>
      </c>
      <c r="B11" s="115">
        <v>100929</v>
      </c>
      <c r="C11" s="114">
        <v>55500</v>
      </c>
      <c r="D11" s="114">
        <v>45429</v>
      </c>
      <c r="E11" s="114">
        <v>79519</v>
      </c>
      <c r="F11" s="114">
        <v>19937</v>
      </c>
      <c r="G11" s="114">
        <v>13108</v>
      </c>
      <c r="H11" s="114">
        <v>27940</v>
      </c>
      <c r="I11" s="115">
        <v>31332</v>
      </c>
      <c r="J11" s="114">
        <v>20164</v>
      </c>
      <c r="K11" s="114">
        <v>11168</v>
      </c>
      <c r="L11" s="423">
        <v>5605</v>
      </c>
      <c r="M11" s="424">
        <v>5144</v>
      </c>
    </row>
    <row r="12" spans="1:13" ht="11.1" customHeight="1" x14ac:dyDescent="0.2">
      <c r="A12" s="422" t="s">
        <v>389</v>
      </c>
      <c r="B12" s="115">
        <v>102646</v>
      </c>
      <c r="C12" s="114">
        <v>56449</v>
      </c>
      <c r="D12" s="114">
        <v>46197</v>
      </c>
      <c r="E12" s="114">
        <v>81104</v>
      </c>
      <c r="F12" s="114">
        <v>20080</v>
      </c>
      <c r="G12" s="114">
        <v>14265</v>
      </c>
      <c r="H12" s="114">
        <v>28329</v>
      </c>
      <c r="I12" s="115">
        <v>31371</v>
      </c>
      <c r="J12" s="114">
        <v>19763</v>
      </c>
      <c r="K12" s="114">
        <v>11608</v>
      </c>
      <c r="L12" s="423">
        <v>9096</v>
      </c>
      <c r="M12" s="424">
        <v>7606</v>
      </c>
    </row>
    <row r="13" spans="1:13" s="110" customFormat="1" ht="11.1" customHeight="1" x14ac:dyDescent="0.2">
      <c r="A13" s="422" t="s">
        <v>390</v>
      </c>
      <c r="B13" s="115">
        <v>102089</v>
      </c>
      <c r="C13" s="114">
        <v>55877</v>
      </c>
      <c r="D13" s="114">
        <v>46212</v>
      </c>
      <c r="E13" s="114">
        <v>80328</v>
      </c>
      <c r="F13" s="114">
        <v>20294</v>
      </c>
      <c r="G13" s="114">
        <v>13710</v>
      </c>
      <c r="H13" s="114">
        <v>28634</v>
      </c>
      <c r="I13" s="115">
        <v>31577</v>
      </c>
      <c r="J13" s="114">
        <v>19806</v>
      </c>
      <c r="K13" s="114">
        <v>11771</v>
      </c>
      <c r="L13" s="423">
        <v>5151</v>
      </c>
      <c r="M13" s="424">
        <v>5980</v>
      </c>
    </row>
    <row r="14" spans="1:13" ht="15" customHeight="1" x14ac:dyDescent="0.2">
      <c r="A14" s="422" t="s">
        <v>391</v>
      </c>
      <c r="B14" s="115">
        <v>102328</v>
      </c>
      <c r="C14" s="114">
        <v>56035</v>
      </c>
      <c r="D14" s="114">
        <v>46293</v>
      </c>
      <c r="E14" s="114">
        <v>77499</v>
      </c>
      <c r="F14" s="114">
        <v>23505</v>
      </c>
      <c r="G14" s="114">
        <v>13354</v>
      </c>
      <c r="H14" s="114">
        <v>29246</v>
      </c>
      <c r="I14" s="115">
        <v>31183</v>
      </c>
      <c r="J14" s="114">
        <v>19456</v>
      </c>
      <c r="K14" s="114">
        <v>11727</v>
      </c>
      <c r="L14" s="423">
        <v>7623</v>
      </c>
      <c r="M14" s="424">
        <v>7529</v>
      </c>
    </row>
    <row r="15" spans="1:13" ht="11.1" customHeight="1" x14ac:dyDescent="0.2">
      <c r="A15" s="422" t="s">
        <v>388</v>
      </c>
      <c r="B15" s="115">
        <v>103155</v>
      </c>
      <c r="C15" s="114">
        <v>56484</v>
      </c>
      <c r="D15" s="114">
        <v>46671</v>
      </c>
      <c r="E15" s="114">
        <v>77701</v>
      </c>
      <c r="F15" s="114">
        <v>24179</v>
      </c>
      <c r="G15" s="114">
        <v>13301</v>
      </c>
      <c r="H15" s="114">
        <v>29802</v>
      </c>
      <c r="I15" s="115">
        <v>31910</v>
      </c>
      <c r="J15" s="114">
        <v>19898</v>
      </c>
      <c r="K15" s="114">
        <v>12012</v>
      </c>
      <c r="L15" s="423">
        <v>6263</v>
      </c>
      <c r="M15" s="424">
        <v>5592</v>
      </c>
    </row>
    <row r="16" spans="1:13" ht="11.1" customHeight="1" x14ac:dyDescent="0.2">
      <c r="A16" s="422" t="s">
        <v>389</v>
      </c>
      <c r="B16" s="115">
        <v>104606</v>
      </c>
      <c r="C16" s="114">
        <v>57424</v>
      </c>
      <c r="D16" s="114">
        <v>47182</v>
      </c>
      <c r="E16" s="114">
        <v>79826</v>
      </c>
      <c r="F16" s="114">
        <v>24434</v>
      </c>
      <c r="G16" s="114">
        <v>14461</v>
      </c>
      <c r="H16" s="114">
        <v>30213</v>
      </c>
      <c r="I16" s="115">
        <v>32031</v>
      </c>
      <c r="J16" s="114">
        <v>19633</v>
      </c>
      <c r="K16" s="114">
        <v>12398</v>
      </c>
      <c r="L16" s="423">
        <v>9834</v>
      </c>
      <c r="M16" s="424">
        <v>8570</v>
      </c>
    </row>
    <row r="17" spans="1:13" s="110" customFormat="1" ht="11.1" customHeight="1" x14ac:dyDescent="0.2">
      <c r="A17" s="422" t="s">
        <v>390</v>
      </c>
      <c r="B17" s="115">
        <v>104167</v>
      </c>
      <c r="C17" s="114">
        <v>56969</v>
      </c>
      <c r="D17" s="114">
        <v>47198</v>
      </c>
      <c r="E17" s="114">
        <v>79492</v>
      </c>
      <c r="F17" s="114">
        <v>24608</v>
      </c>
      <c r="G17" s="114">
        <v>14046</v>
      </c>
      <c r="H17" s="114">
        <v>30508</v>
      </c>
      <c r="I17" s="115">
        <v>32217</v>
      </c>
      <c r="J17" s="114">
        <v>19787</v>
      </c>
      <c r="K17" s="114">
        <v>12430</v>
      </c>
      <c r="L17" s="423">
        <v>5169</v>
      </c>
      <c r="M17" s="424">
        <v>6007</v>
      </c>
    </row>
    <row r="18" spans="1:13" ht="15" customHeight="1" x14ac:dyDescent="0.2">
      <c r="A18" s="422" t="s">
        <v>392</v>
      </c>
      <c r="B18" s="115">
        <v>104466</v>
      </c>
      <c r="C18" s="114">
        <v>57086</v>
      </c>
      <c r="D18" s="114">
        <v>47380</v>
      </c>
      <c r="E18" s="114">
        <v>79214</v>
      </c>
      <c r="F18" s="114">
        <v>25108</v>
      </c>
      <c r="G18" s="114">
        <v>13914</v>
      </c>
      <c r="H18" s="114">
        <v>30860</v>
      </c>
      <c r="I18" s="115">
        <v>31812</v>
      </c>
      <c r="J18" s="114">
        <v>19611</v>
      </c>
      <c r="K18" s="114">
        <v>12201</v>
      </c>
      <c r="L18" s="423">
        <v>7516</v>
      </c>
      <c r="M18" s="424">
        <v>7380</v>
      </c>
    </row>
    <row r="19" spans="1:13" ht="11.1" customHeight="1" x14ac:dyDescent="0.2">
      <c r="A19" s="422" t="s">
        <v>388</v>
      </c>
      <c r="B19" s="115">
        <v>104716</v>
      </c>
      <c r="C19" s="114">
        <v>57295</v>
      </c>
      <c r="D19" s="114">
        <v>47421</v>
      </c>
      <c r="E19" s="114">
        <v>79304</v>
      </c>
      <c r="F19" s="114">
        <v>25257</v>
      </c>
      <c r="G19" s="114">
        <v>13664</v>
      </c>
      <c r="H19" s="114">
        <v>31391</v>
      </c>
      <c r="I19" s="115">
        <v>32534</v>
      </c>
      <c r="J19" s="114">
        <v>20072</v>
      </c>
      <c r="K19" s="114">
        <v>12462</v>
      </c>
      <c r="L19" s="423">
        <v>5842</v>
      </c>
      <c r="M19" s="424">
        <v>5689</v>
      </c>
    </row>
    <row r="20" spans="1:13" ht="11.1" customHeight="1" x14ac:dyDescent="0.2">
      <c r="A20" s="422" t="s">
        <v>389</v>
      </c>
      <c r="B20" s="115">
        <v>106170</v>
      </c>
      <c r="C20" s="114">
        <v>58158</v>
      </c>
      <c r="D20" s="114">
        <v>48012</v>
      </c>
      <c r="E20" s="114">
        <v>80830</v>
      </c>
      <c r="F20" s="114">
        <v>25200</v>
      </c>
      <c r="G20" s="114">
        <v>14753</v>
      </c>
      <c r="H20" s="114">
        <v>31872</v>
      </c>
      <c r="I20" s="115">
        <v>32809</v>
      </c>
      <c r="J20" s="114">
        <v>19882</v>
      </c>
      <c r="K20" s="114">
        <v>12927</v>
      </c>
      <c r="L20" s="423">
        <v>9792</v>
      </c>
      <c r="M20" s="424">
        <v>8591</v>
      </c>
    </row>
    <row r="21" spans="1:13" s="110" customFormat="1" ht="11.1" customHeight="1" x14ac:dyDescent="0.2">
      <c r="A21" s="422" t="s">
        <v>390</v>
      </c>
      <c r="B21" s="115">
        <v>105701</v>
      </c>
      <c r="C21" s="114">
        <v>57580</v>
      </c>
      <c r="D21" s="114">
        <v>48121</v>
      </c>
      <c r="E21" s="114">
        <v>80285</v>
      </c>
      <c r="F21" s="114">
        <v>25334</v>
      </c>
      <c r="G21" s="114">
        <v>14333</v>
      </c>
      <c r="H21" s="114">
        <v>32229</v>
      </c>
      <c r="I21" s="115">
        <v>32977</v>
      </c>
      <c r="J21" s="114">
        <v>19935</v>
      </c>
      <c r="K21" s="114">
        <v>13042</v>
      </c>
      <c r="L21" s="423">
        <v>5046</v>
      </c>
      <c r="M21" s="424">
        <v>5898</v>
      </c>
    </row>
    <row r="22" spans="1:13" ht="15" customHeight="1" x14ac:dyDescent="0.2">
      <c r="A22" s="422" t="s">
        <v>393</v>
      </c>
      <c r="B22" s="115">
        <v>105399</v>
      </c>
      <c r="C22" s="114">
        <v>57400</v>
      </c>
      <c r="D22" s="114">
        <v>47999</v>
      </c>
      <c r="E22" s="114">
        <v>79751</v>
      </c>
      <c r="F22" s="114">
        <v>25423</v>
      </c>
      <c r="G22" s="114">
        <v>13799</v>
      </c>
      <c r="H22" s="114">
        <v>32623</v>
      </c>
      <c r="I22" s="115">
        <v>32516</v>
      </c>
      <c r="J22" s="114">
        <v>19621</v>
      </c>
      <c r="K22" s="114">
        <v>12895</v>
      </c>
      <c r="L22" s="423">
        <v>6122</v>
      </c>
      <c r="M22" s="424">
        <v>6568</v>
      </c>
    </row>
    <row r="23" spans="1:13" ht="11.1" customHeight="1" x14ac:dyDescent="0.2">
      <c r="A23" s="422" t="s">
        <v>388</v>
      </c>
      <c r="B23" s="115">
        <v>105834</v>
      </c>
      <c r="C23" s="114">
        <v>57754</v>
      </c>
      <c r="D23" s="114">
        <v>48080</v>
      </c>
      <c r="E23" s="114">
        <v>80017</v>
      </c>
      <c r="F23" s="114">
        <v>25571</v>
      </c>
      <c r="G23" s="114">
        <v>13514</v>
      </c>
      <c r="H23" s="114">
        <v>33114</v>
      </c>
      <c r="I23" s="115">
        <v>33409</v>
      </c>
      <c r="J23" s="114">
        <v>20176</v>
      </c>
      <c r="K23" s="114">
        <v>13233</v>
      </c>
      <c r="L23" s="423">
        <v>5090</v>
      </c>
      <c r="M23" s="424">
        <v>4871</v>
      </c>
    </row>
    <row r="24" spans="1:13" ht="11.1" customHeight="1" x14ac:dyDescent="0.2">
      <c r="A24" s="422" t="s">
        <v>389</v>
      </c>
      <c r="B24" s="115">
        <v>107559</v>
      </c>
      <c r="C24" s="114">
        <v>58826</v>
      </c>
      <c r="D24" s="114">
        <v>48733</v>
      </c>
      <c r="E24" s="114">
        <v>80306</v>
      </c>
      <c r="F24" s="114">
        <v>25816</v>
      </c>
      <c r="G24" s="114">
        <v>14517</v>
      </c>
      <c r="H24" s="114">
        <v>33661</v>
      </c>
      <c r="I24" s="115">
        <v>33611</v>
      </c>
      <c r="J24" s="114">
        <v>19969</v>
      </c>
      <c r="K24" s="114">
        <v>13642</v>
      </c>
      <c r="L24" s="423">
        <v>9695</v>
      </c>
      <c r="M24" s="424">
        <v>8432</v>
      </c>
    </row>
    <row r="25" spans="1:13" s="110" customFormat="1" ht="11.1" customHeight="1" x14ac:dyDescent="0.2">
      <c r="A25" s="422" t="s">
        <v>390</v>
      </c>
      <c r="B25" s="115">
        <v>106770</v>
      </c>
      <c r="C25" s="114">
        <v>58184</v>
      </c>
      <c r="D25" s="114">
        <v>48586</v>
      </c>
      <c r="E25" s="114">
        <v>79481</v>
      </c>
      <c r="F25" s="114">
        <v>25862</v>
      </c>
      <c r="G25" s="114">
        <v>14012</v>
      </c>
      <c r="H25" s="114">
        <v>33918</v>
      </c>
      <c r="I25" s="115">
        <v>33465</v>
      </c>
      <c r="J25" s="114">
        <v>19942</v>
      </c>
      <c r="K25" s="114">
        <v>13523</v>
      </c>
      <c r="L25" s="423">
        <v>5035</v>
      </c>
      <c r="M25" s="424">
        <v>5891</v>
      </c>
    </row>
    <row r="26" spans="1:13" ht="15" customHeight="1" x14ac:dyDescent="0.2">
      <c r="A26" s="422" t="s">
        <v>394</v>
      </c>
      <c r="B26" s="115">
        <v>106943</v>
      </c>
      <c r="C26" s="114">
        <v>58261</v>
      </c>
      <c r="D26" s="114">
        <v>48682</v>
      </c>
      <c r="E26" s="114">
        <v>79397</v>
      </c>
      <c r="F26" s="114">
        <v>26120</v>
      </c>
      <c r="G26" s="114">
        <v>13655</v>
      </c>
      <c r="H26" s="114">
        <v>34444</v>
      </c>
      <c r="I26" s="115">
        <v>33148</v>
      </c>
      <c r="J26" s="114">
        <v>19786</v>
      </c>
      <c r="K26" s="114">
        <v>13362</v>
      </c>
      <c r="L26" s="423">
        <v>6542</v>
      </c>
      <c r="M26" s="424">
        <v>6488</v>
      </c>
    </row>
    <row r="27" spans="1:13" ht="11.1" customHeight="1" x14ac:dyDescent="0.2">
      <c r="A27" s="422" t="s">
        <v>388</v>
      </c>
      <c r="B27" s="115">
        <v>107694</v>
      </c>
      <c r="C27" s="114">
        <v>58730</v>
      </c>
      <c r="D27" s="114">
        <v>48964</v>
      </c>
      <c r="E27" s="114">
        <v>79874</v>
      </c>
      <c r="F27" s="114">
        <v>26402</v>
      </c>
      <c r="G27" s="114">
        <v>13505</v>
      </c>
      <c r="H27" s="114">
        <v>35082</v>
      </c>
      <c r="I27" s="115">
        <v>33995</v>
      </c>
      <c r="J27" s="114">
        <v>20195</v>
      </c>
      <c r="K27" s="114">
        <v>13800</v>
      </c>
      <c r="L27" s="423">
        <v>5862</v>
      </c>
      <c r="M27" s="424">
        <v>5197</v>
      </c>
    </row>
    <row r="28" spans="1:13" ht="11.1" customHeight="1" x14ac:dyDescent="0.2">
      <c r="A28" s="422" t="s">
        <v>389</v>
      </c>
      <c r="B28" s="115">
        <v>109237</v>
      </c>
      <c r="C28" s="114">
        <v>59528</v>
      </c>
      <c r="D28" s="114">
        <v>49709</v>
      </c>
      <c r="E28" s="114">
        <v>82308</v>
      </c>
      <c r="F28" s="114">
        <v>26728</v>
      </c>
      <c r="G28" s="114">
        <v>14425</v>
      </c>
      <c r="H28" s="114">
        <v>35564</v>
      </c>
      <c r="I28" s="115">
        <v>34047</v>
      </c>
      <c r="J28" s="114">
        <v>19862</v>
      </c>
      <c r="K28" s="114">
        <v>14185</v>
      </c>
      <c r="L28" s="423">
        <v>9850</v>
      </c>
      <c r="M28" s="424">
        <v>8707</v>
      </c>
    </row>
    <row r="29" spans="1:13" s="110" customFormat="1" ht="11.1" customHeight="1" x14ac:dyDescent="0.2">
      <c r="A29" s="422" t="s">
        <v>390</v>
      </c>
      <c r="B29" s="115">
        <v>108503</v>
      </c>
      <c r="C29" s="114">
        <v>58897</v>
      </c>
      <c r="D29" s="114">
        <v>49606</v>
      </c>
      <c r="E29" s="114">
        <v>81604</v>
      </c>
      <c r="F29" s="114">
        <v>26849</v>
      </c>
      <c r="G29" s="114">
        <v>13948</v>
      </c>
      <c r="H29" s="114">
        <v>35743</v>
      </c>
      <c r="I29" s="115">
        <v>34009</v>
      </c>
      <c r="J29" s="114">
        <v>19967</v>
      </c>
      <c r="K29" s="114">
        <v>14042</v>
      </c>
      <c r="L29" s="423">
        <v>5418</v>
      </c>
      <c r="M29" s="424">
        <v>6158</v>
      </c>
    </row>
    <row r="30" spans="1:13" ht="15" customHeight="1" x14ac:dyDescent="0.2">
      <c r="A30" s="422" t="s">
        <v>395</v>
      </c>
      <c r="B30" s="115">
        <v>108969</v>
      </c>
      <c r="C30" s="114">
        <v>59117</v>
      </c>
      <c r="D30" s="114">
        <v>49852</v>
      </c>
      <c r="E30" s="114">
        <v>81619</v>
      </c>
      <c r="F30" s="114">
        <v>27309</v>
      </c>
      <c r="G30" s="114">
        <v>13542</v>
      </c>
      <c r="H30" s="114">
        <v>36176</v>
      </c>
      <c r="I30" s="115">
        <v>33228</v>
      </c>
      <c r="J30" s="114">
        <v>19388</v>
      </c>
      <c r="K30" s="114">
        <v>13840</v>
      </c>
      <c r="L30" s="423">
        <v>7184</v>
      </c>
      <c r="M30" s="424">
        <v>6707</v>
      </c>
    </row>
    <row r="31" spans="1:13" ht="11.1" customHeight="1" x14ac:dyDescent="0.2">
      <c r="A31" s="422" t="s">
        <v>388</v>
      </c>
      <c r="B31" s="115">
        <v>109598</v>
      </c>
      <c r="C31" s="114">
        <v>59447</v>
      </c>
      <c r="D31" s="114">
        <v>50151</v>
      </c>
      <c r="E31" s="114">
        <v>81906</v>
      </c>
      <c r="F31" s="114">
        <v>27655</v>
      </c>
      <c r="G31" s="114">
        <v>13340</v>
      </c>
      <c r="H31" s="114">
        <v>36656</v>
      </c>
      <c r="I31" s="115">
        <v>33887</v>
      </c>
      <c r="J31" s="114">
        <v>19696</v>
      </c>
      <c r="K31" s="114">
        <v>14191</v>
      </c>
      <c r="L31" s="423">
        <v>6106</v>
      </c>
      <c r="M31" s="424">
        <v>5511</v>
      </c>
    </row>
    <row r="32" spans="1:13" ht="11.1" customHeight="1" x14ac:dyDescent="0.2">
      <c r="A32" s="422" t="s">
        <v>389</v>
      </c>
      <c r="B32" s="115">
        <v>111817</v>
      </c>
      <c r="C32" s="114">
        <v>60718</v>
      </c>
      <c r="D32" s="114">
        <v>51099</v>
      </c>
      <c r="E32" s="114">
        <v>83641</v>
      </c>
      <c r="F32" s="114">
        <v>28170</v>
      </c>
      <c r="G32" s="114">
        <v>14515</v>
      </c>
      <c r="H32" s="114">
        <v>37138</v>
      </c>
      <c r="I32" s="115">
        <v>33927</v>
      </c>
      <c r="J32" s="114">
        <v>19277</v>
      </c>
      <c r="K32" s="114">
        <v>14650</v>
      </c>
      <c r="L32" s="423">
        <v>10598</v>
      </c>
      <c r="M32" s="424">
        <v>8780</v>
      </c>
    </row>
    <row r="33" spans="1:13" s="110" customFormat="1" ht="11.1" customHeight="1" x14ac:dyDescent="0.2">
      <c r="A33" s="422" t="s">
        <v>390</v>
      </c>
      <c r="B33" s="115">
        <v>111437</v>
      </c>
      <c r="C33" s="114">
        <v>60218</v>
      </c>
      <c r="D33" s="114">
        <v>51219</v>
      </c>
      <c r="E33" s="114">
        <v>83032</v>
      </c>
      <c r="F33" s="114">
        <v>28401</v>
      </c>
      <c r="G33" s="114">
        <v>14083</v>
      </c>
      <c r="H33" s="114">
        <v>37360</v>
      </c>
      <c r="I33" s="115">
        <v>33861</v>
      </c>
      <c r="J33" s="114">
        <v>19383</v>
      </c>
      <c r="K33" s="114">
        <v>14478</v>
      </c>
      <c r="L33" s="423">
        <v>5793</v>
      </c>
      <c r="M33" s="424">
        <v>6264</v>
      </c>
    </row>
    <row r="34" spans="1:13" ht="15" customHeight="1" x14ac:dyDescent="0.2">
      <c r="A34" s="422" t="s">
        <v>396</v>
      </c>
      <c r="B34" s="115">
        <v>111680</v>
      </c>
      <c r="C34" s="114">
        <v>60326</v>
      </c>
      <c r="D34" s="114">
        <v>51354</v>
      </c>
      <c r="E34" s="114">
        <v>83116</v>
      </c>
      <c r="F34" s="114">
        <v>28561</v>
      </c>
      <c r="G34" s="114">
        <v>13553</v>
      </c>
      <c r="H34" s="114">
        <v>37914</v>
      </c>
      <c r="I34" s="115">
        <v>33615</v>
      </c>
      <c r="J34" s="114">
        <v>19251</v>
      </c>
      <c r="K34" s="114">
        <v>14364</v>
      </c>
      <c r="L34" s="423">
        <v>7022</v>
      </c>
      <c r="M34" s="424">
        <v>6880</v>
      </c>
    </row>
    <row r="35" spans="1:13" ht="11.1" customHeight="1" x14ac:dyDescent="0.2">
      <c r="A35" s="422" t="s">
        <v>388</v>
      </c>
      <c r="B35" s="115">
        <v>112127</v>
      </c>
      <c r="C35" s="114">
        <v>60643</v>
      </c>
      <c r="D35" s="114">
        <v>51484</v>
      </c>
      <c r="E35" s="114">
        <v>83278</v>
      </c>
      <c r="F35" s="114">
        <v>28848</v>
      </c>
      <c r="G35" s="114">
        <v>13272</v>
      </c>
      <c r="H35" s="114">
        <v>38399</v>
      </c>
      <c r="I35" s="115">
        <v>34218</v>
      </c>
      <c r="J35" s="114">
        <v>19577</v>
      </c>
      <c r="K35" s="114">
        <v>14641</v>
      </c>
      <c r="L35" s="423">
        <v>6467</v>
      </c>
      <c r="M35" s="424">
        <v>6123</v>
      </c>
    </row>
    <row r="36" spans="1:13" ht="11.1" customHeight="1" x14ac:dyDescent="0.2">
      <c r="A36" s="422" t="s">
        <v>389</v>
      </c>
      <c r="B36" s="115">
        <v>113879</v>
      </c>
      <c r="C36" s="114">
        <v>61731</v>
      </c>
      <c r="D36" s="114">
        <v>52148</v>
      </c>
      <c r="E36" s="114">
        <v>84794</v>
      </c>
      <c r="F36" s="114">
        <v>29083</v>
      </c>
      <c r="G36" s="114">
        <v>14544</v>
      </c>
      <c r="H36" s="114">
        <v>38803</v>
      </c>
      <c r="I36" s="115">
        <v>34230</v>
      </c>
      <c r="J36" s="114">
        <v>19232</v>
      </c>
      <c r="K36" s="114">
        <v>14998</v>
      </c>
      <c r="L36" s="423">
        <v>10141</v>
      </c>
      <c r="M36" s="424">
        <v>8702</v>
      </c>
    </row>
    <row r="37" spans="1:13" s="110" customFormat="1" ht="11.1" customHeight="1" x14ac:dyDescent="0.2">
      <c r="A37" s="422" t="s">
        <v>390</v>
      </c>
      <c r="B37" s="115">
        <v>113484</v>
      </c>
      <c r="C37" s="114">
        <v>61342</v>
      </c>
      <c r="D37" s="114">
        <v>52142</v>
      </c>
      <c r="E37" s="114">
        <v>84239</v>
      </c>
      <c r="F37" s="114">
        <v>29244</v>
      </c>
      <c r="G37" s="114">
        <v>14157</v>
      </c>
      <c r="H37" s="114">
        <v>39023</v>
      </c>
      <c r="I37" s="115">
        <v>34244</v>
      </c>
      <c r="J37" s="114">
        <v>19357</v>
      </c>
      <c r="K37" s="114">
        <v>14887</v>
      </c>
      <c r="L37" s="423">
        <v>5788</v>
      </c>
      <c r="M37" s="424">
        <v>6341</v>
      </c>
    </row>
    <row r="38" spans="1:13" ht="15" customHeight="1" x14ac:dyDescent="0.2">
      <c r="A38" s="425" t="s">
        <v>397</v>
      </c>
      <c r="B38" s="115">
        <v>113460</v>
      </c>
      <c r="C38" s="114">
        <v>61442</v>
      </c>
      <c r="D38" s="114">
        <v>52018</v>
      </c>
      <c r="E38" s="114">
        <v>84144</v>
      </c>
      <c r="F38" s="114">
        <v>29315</v>
      </c>
      <c r="G38" s="114">
        <v>13718</v>
      </c>
      <c r="H38" s="114">
        <v>39255</v>
      </c>
      <c r="I38" s="115">
        <v>33844</v>
      </c>
      <c r="J38" s="114">
        <v>19106</v>
      </c>
      <c r="K38" s="114">
        <v>14738</v>
      </c>
      <c r="L38" s="423">
        <v>7480</v>
      </c>
      <c r="M38" s="424">
        <v>7322</v>
      </c>
    </row>
    <row r="39" spans="1:13" ht="11.1" customHeight="1" x14ac:dyDescent="0.2">
      <c r="A39" s="422" t="s">
        <v>388</v>
      </c>
      <c r="B39" s="115">
        <v>114061</v>
      </c>
      <c r="C39" s="114">
        <v>61911</v>
      </c>
      <c r="D39" s="114">
        <v>52150</v>
      </c>
      <c r="E39" s="114">
        <v>84396</v>
      </c>
      <c r="F39" s="114">
        <v>29664</v>
      </c>
      <c r="G39" s="114">
        <v>13438</v>
      </c>
      <c r="H39" s="114">
        <v>39853</v>
      </c>
      <c r="I39" s="115">
        <v>34617</v>
      </c>
      <c r="J39" s="114">
        <v>19501</v>
      </c>
      <c r="K39" s="114">
        <v>15116</v>
      </c>
      <c r="L39" s="423">
        <v>6698</v>
      </c>
      <c r="M39" s="424">
        <v>6149</v>
      </c>
    </row>
    <row r="40" spans="1:13" ht="11.1" customHeight="1" x14ac:dyDescent="0.2">
      <c r="A40" s="425" t="s">
        <v>389</v>
      </c>
      <c r="B40" s="115">
        <v>116027</v>
      </c>
      <c r="C40" s="114">
        <v>63064</v>
      </c>
      <c r="D40" s="114">
        <v>52963</v>
      </c>
      <c r="E40" s="114">
        <v>86011</v>
      </c>
      <c r="F40" s="114">
        <v>30016</v>
      </c>
      <c r="G40" s="114">
        <v>14739</v>
      </c>
      <c r="H40" s="114">
        <v>40356</v>
      </c>
      <c r="I40" s="115">
        <v>34563</v>
      </c>
      <c r="J40" s="114">
        <v>19127</v>
      </c>
      <c r="K40" s="114">
        <v>15436</v>
      </c>
      <c r="L40" s="423">
        <v>10978</v>
      </c>
      <c r="M40" s="424">
        <v>9414</v>
      </c>
    </row>
    <row r="41" spans="1:13" s="110" customFormat="1" ht="11.1" customHeight="1" x14ac:dyDescent="0.2">
      <c r="A41" s="422" t="s">
        <v>390</v>
      </c>
      <c r="B41" s="115">
        <v>115757</v>
      </c>
      <c r="C41" s="114">
        <v>62731</v>
      </c>
      <c r="D41" s="114">
        <v>53026</v>
      </c>
      <c r="E41" s="114">
        <v>85606</v>
      </c>
      <c r="F41" s="114">
        <v>30151</v>
      </c>
      <c r="G41" s="114">
        <v>14395</v>
      </c>
      <c r="H41" s="114">
        <v>40528</v>
      </c>
      <c r="I41" s="115">
        <v>34627</v>
      </c>
      <c r="J41" s="114">
        <v>19152</v>
      </c>
      <c r="K41" s="114">
        <v>15475</v>
      </c>
      <c r="L41" s="423">
        <v>7398</v>
      </c>
      <c r="M41" s="424">
        <v>7797</v>
      </c>
    </row>
    <row r="42" spans="1:13" ht="15" customHeight="1" x14ac:dyDescent="0.2">
      <c r="A42" s="422" t="s">
        <v>398</v>
      </c>
      <c r="B42" s="115">
        <v>115827</v>
      </c>
      <c r="C42" s="114">
        <v>62793</v>
      </c>
      <c r="D42" s="114">
        <v>53034</v>
      </c>
      <c r="E42" s="114">
        <v>85552</v>
      </c>
      <c r="F42" s="114">
        <v>30275</v>
      </c>
      <c r="G42" s="114">
        <v>13899</v>
      </c>
      <c r="H42" s="114">
        <v>40817</v>
      </c>
      <c r="I42" s="115">
        <v>34092</v>
      </c>
      <c r="J42" s="114">
        <v>18880</v>
      </c>
      <c r="K42" s="114">
        <v>15212</v>
      </c>
      <c r="L42" s="423">
        <v>8641</v>
      </c>
      <c r="M42" s="424">
        <v>8544</v>
      </c>
    </row>
    <row r="43" spans="1:13" ht="11.1" customHeight="1" x14ac:dyDescent="0.2">
      <c r="A43" s="422" t="s">
        <v>388</v>
      </c>
      <c r="B43" s="115">
        <v>116299</v>
      </c>
      <c r="C43" s="114">
        <v>63149</v>
      </c>
      <c r="D43" s="114">
        <v>53150</v>
      </c>
      <c r="E43" s="114">
        <v>85871</v>
      </c>
      <c r="F43" s="114">
        <v>30428</v>
      </c>
      <c r="G43" s="114">
        <v>13703</v>
      </c>
      <c r="H43" s="114">
        <v>41299</v>
      </c>
      <c r="I43" s="115">
        <v>34852</v>
      </c>
      <c r="J43" s="114">
        <v>19310</v>
      </c>
      <c r="K43" s="114">
        <v>15542</v>
      </c>
      <c r="L43" s="423">
        <v>7280</v>
      </c>
      <c r="M43" s="424">
        <v>6925</v>
      </c>
    </row>
    <row r="44" spans="1:13" ht="11.1" customHeight="1" x14ac:dyDescent="0.2">
      <c r="A44" s="422" t="s">
        <v>389</v>
      </c>
      <c r="B44" s="115">
        <v>118404</v>
      </c>
      <c r="C44" s="114">
        <v>64365</v>
      </c>
      <c r="D44" s="114">
        <v>54039</v>
      </c>
      <c r="E44" s="114">
        <v>87645</v>
      </c>
      <c r="F44" s="114">
        <v>30759</v>
      </c>
      <c r="G44" s="114">
        <v>14892</v>
      </c>
      <c r="H44" s="114">
        <v>41747</v>
      </c>
      <c r="I44" s="115">
        <v>34663</v>
      </c>
      <c r="J44" s="114">
        <v>18760</v>
      </c>
      <c r="K44" s="114">
        <v>15903</v>
      </c>
      <c r="L44" s="423">
        <v>11390</v>
      </c>
      <c r="M44" s="424">
        <v>9914</v>
      </c>
    </row>
    <row r="45" spans="1:13" s="110" customFormat="1" ht="11.1" customHeight="1" x14ac:dyDescent="0.2">
      <c r="A45" s="422" t="s">
        <v>390</v>
      </c>
      <c r="B45" s="115">
        <v>118297</v>
      </c>
      <c r="C45" s="114">
        <v>64121</v>
      </c>
      <c r="D45" s="114">
        <v>54176</v>
      </c>
      <c r="E45" s="114">
        <v>87292</v>
      </c>
      <c r="F45" s="114">
        <v>31005</v>
      </c>
      <c r="G45" s="114">
        <v>14640</v>
      </c>
      <c r="H45" s="114">
        <v>41911</v>
      </c>
      <c r="I45" s="115">
        <v>34729</v>
      </c>
      <c r="J45" s="114">
        <v>18815</v>
      </c>
      <c r="K45" s="114">
        <v>15914</v>
      </c>
      <c r="L45" s="423">
        <v>6855</v>
      </c>
      <c r="M45" s="424">
        <v>6729</v>
      </c>
    </row>
    <row r="46" spans="1:13" ht="15" customHeight="1" x14ac:dyDescent="0.2">
      <c r="A46" s="422" t="s">
        <v>399</v>
      </c>
      <c r="B46" s="115">
        <v>118454</v>
      </c>
      <c r="C46" s="114">
        <v>64286</v>
      </c>
      <c r="D46" s="114">
        <v>54168</v>
      </c>
      <c r="E46" s="114">
        <v>87336</v>
      </c>
      <c r="F46" s="114">
        <v>31118</v>
      </c>
      <c r="G46" s="114">
        <v>14254</v>
      </c>
      <c r="H46" s="114">
        <v>42195</v>
      </c>
      <c r="I46" s="115">
        <v>34497</v>
      </c>
      <c r="J46" s="114">
        <v>18696</v>
      </c>
      <c r="K46" s="114">
        <v>15801</v>
      </c>
      <c r="L46" s="423">
        <v>8092</v>
      </c>
      <c r="M46" s="424">
        <v>8168</v>
      </c>
    </row>
    <row r="47" spans="1:13" ht="11.1" customHeight="1" x14ac:dyDescent="0.2">
      <c r="A47" s="422" t="s">
        <v>388</v>
      </c>
      <c r="B47" s="115">
        <v>118632</v>
      </c>
      <c r="C47" s="114">
        <v>64396</v>
      </c>
      <c r="D47" s="114">
        <v>54236</v>
      </c>
      <c r="E47" s="114">
        <v>87189</v>
      </c>
      <c r="F47" s="114">
        <v>31443</v>
      </c>
      <c r="G47" s="114">
        <v>13790</v>
      </c>
      <c r="H47" s="114">
        <v>42527</v>
      </c>
      <c r="I47" s="115">
        <v>35145</v>
      </c>
      <c r="J47" s="114">
        <v>19054</v>
      </c>
      <c r="K47" s="114">
        <v>16091</v>
      </c>
      <c r="L47" s="423">
        <v>6403</v>
      </c>
      <c r="M47" s="424">
        <v>6386</v>
      </c>
    </row>
    <row r="48" spans="1:13" ht="11.1" customHeight="1" x14ac:dyDescent="0.2">
      <c r="A48" s="422" t="s">
        <v>389</v>
      </c>
      <c r="B48" s="115">
        <v>120599</v>
      </c>
      <c r="C48" s="114">
        <v>65626</v>
      </c>
      <c r="D48" s="114">
        <v>54973</v>
      </c>
      <c r="E48" s="114">
        <v>88839</v>
      </c>
      <c r="F48" s="114">
        <v>31760</v>
      </c>
      <c r="G48" s="114">
        <v>14931</v>
      </c>
      <c r="H48" s="114">
        <v>42969</v>
      </c>
      <c r="I48" s="115">
        <v>34899</v>
      </c>
      <c r="J48" s="114">
        <v>18495</v>
      </c>
      <c r="K48" s="114">
        <v>16404</v>
      </c>
      <c r="L48" s="423">
        <v>11511</v>
      </c>
      <c r="M48" s="424">
        <v>9868</v>
      </c>
    </row>
    <row r="49" spans="1:17" s="110" customFormat="1" ht="11.1" customHeight="1" x14ac:dyDescent="0.2">
      <c r="A49" s="422" t="s">
        <v>390</v>
      </c>
      <c r="B49" s="115">
        <v>119624</v>
      </c>
      <c r="C49" s="114">
        <v>64708</v>
      </c>
      <c r="D49" s="114">
        <v>54916</v>
      </c>
      <c r="E49" s="114">
        <v>87705</v>
      </c>
      <c r="F49" s="114">
        <v>31919</v>
      </c>
      <c r="G49" s="114">
        <v>14601</v>
      </c>
      <c r="H49" s="114">
        <v>42757</v>
      </c>
      <c r="I49" s="115">
        <v>34930</v>
      </c>
      <c r="J49" s="114">
        <v>18534</v>
      </c>
      <c r="K49" s="114">
        <v>16396</v>
      </c>
      <c r="L49" s="423">
        <v>6576</v>
      </c>
      <c r="M49" s="424">
        <v>7328</v>
      </c>
    </row>
    <row r="50" spans="1:17" ht="15" customHeight="1" x14ac:dyDescent="0.2">
      <c r="A50" s="422" t="s">
        <v>400</v>
      </c>
      <c r="B50" s="143">
        <v>119132</v>
      </c>
      <c r="C50" s="144">
        <v>64455</v>
      </c>
      <c r="D50" s="144">
        <v>54677</v>
      </c>
      <c r="E50" s="144">
        <v>87281</v>
      </c>
      <c r="F50" s="144">
        <v>31851</v>
      </c>
      <c r="G50" s="144">
        <v>14042</v>
      </c>
      <c r="H50" s="144">
        <v>42858</v>
      </c>
      <c r="I50" s="143">
        <v>33996</v>
      </c>
      <c r="J50" s="144">
        <v>18092</v>
      </c>
      <c r="K50" s="144">
        <v>15904</v>
      </c>
      <c r="L50" s="426">
        <v>7738</v>
      </c>
      <c r="M50" s="427">
        <v>8337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522</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0.57237408614314422</v>
      </c>
      <c r="C6" s="480">
        <f>'Tabelle 3.3'!J11</f>
        <v>-1.4523002000173928</v>
      </c>
      <c r="D6" s="481">
        <f t="shared" ref="D6:E9" si="0">IF(OR(AND(B6&gt;=-50,B6&lt;=50),ISNUMBER(B6)=FALSE),B6,"")</f>
        <v>0.57237408614314422</v>
      </c>
      <c r="E6" s="481">
        <f t="shared" si="0"/>
        <v>-1.4523002000173928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0.57237408614314422</v>
      </c>
      <c r="C14" s="480">
        <f>'Tabelle 3.3'!J11</f>
        <v>-1.4523002000173928</v>
      </c>
      <c r="D14" s="481">
        <f>IF(OR(AND(B14&gt;=-50,B14&lt;=50),ISNUMBER(B14)=FALSE),B14,"")</f>
        <v>0.57237408614314422</v>
      </c>
      <c r="E14" s="481">
        <f>IF(OR(AND(C14&gt;=-50,C14&lt;=50),ISNUMBER(C14)=FALSE),C14,"")</f>
        <v>-1.4523002000173928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2.4844720496894408</v>
      </c>
      <c r="C15" s="480">
        <f>'Tabelle 3.3'!J12</f>
        <v>15.146579804560261</v>
      </c>
      <c r="D15" s="481">
        <f t="shared" ref="D15:E45" si="3">IF(OR(AND(B15&gt;=-50,B15&lt;=50),ISNUMBER(B15)=FALSE),B15,"")</f>
        <v>2.4844720496894408</v>
      </c>
      <c r="E15" s="481">
        <f t="shared" si="3"/>
        <v>15.146579804560261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7.2337042925278219</v>
      </c>
      <c r="C16" s="480">
        <f>'Tabelle 3.3'!J13</f>
        <v>4.7430830039525693</v>
      </c>
      <c r="D16" s="481">
        <f t="shared" si="3"/>
        <v>7.2337042925278219</v>
      </c>
      <c r="E16" s="481">
        <f t="shared" si="3"/>
        <v>4.7430830039525693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-1.2724907869065685</v>
      </c>
      <c r="C17" s="480">
        <f>'Tabelle 3.3'!J14</f>
        <v>-9.3828041384231184</v>
      </c>
      <c r="D17" s="481">
        <f t="shared" si="3"/>
        <v>-1.2724907869065685</v>
      </c>
      <c r="E17" s="481">
        <f t="shared" si="3"/>
        <v>-9.3828041384231184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-3.0109489051094891</v>
      </c>
      <c r="C18" s="480">
        <f>'Tabelle 3.3'!J15</f>
        <v>-5.0698396275219864</v>
      </c>
      <c r="D18" s="481">
        <f t="shared" si="3"/>
        <v>-3.0109489051094891</v>
      </c>
      <c r="E18" s="481">
        <f t="shared" si="3"/>
        <v>-5.0698396275219864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-1.0987705648274633</v>
      </c>
      <c r="C19" s="480">
        <f>'Tabelle 3.3'!J16</f>
        <v>-11.402902557014512</v>
      </c>
      <c r="D19" s="481">
        <f t="shared" si="3"/>
        <v>-1.0987705648274633</v>
      </c>
      <c r="E19" s="481">
        <f t="shared" si="3"/>
        <v>-11.402902557014512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0.29264214046822745</v>
      </c>
      <c r="C20" s="480">
        <f>'Tabelle 3.3'!J17</f>
        <v>-12.580231065468549</v>
      </c>
      <c r="D20" s="481">
        <f t="shared" si="3"/>
        <v>0.29264214046822745</v>
      </c>
      <c r="E20" s="481">
        <f t="shared" si="3"/>
        <v>-12.580231065468549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2.4267679862728277</v>
      </c>
      <c r="C21" s="480">
        <f>'Tabelle 3.3'!J18</f>
        <v>5.6147144240077447</v>
      </c>
      <c r="D21" s="481">
        <f t="shared" si="3"/>
        <v>2.4267679862728277</v>
      </c>
      <c r="E21" s="481">
        <f t="shared" si="3"/>
        <v>5.6147144240077447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1.4568335128394081</v>
      </c>
      <c r="C22" s="480">
        <f>'Tabelle 3.3'!J19</f>
        <v>1.1992893100384958</v>
      </c>
      <c r="D22" s="481">
        <f t="shared" si="3"/>
        <v>1.4568335128394081</v>
      </c>
      <c r="E22" s="481">
        <f t="shared" si="3"/>
        <v>1.1992893100384958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3.8409884501745903</v>
      </c>
      <c r="C23" s="480">
        <f>'Tabelle 3.3'!J20</f>
        <v>-2.5806451612903225</v>
      </c>
      <c r="D23" s="481">
        <f t="shared" si="3"/>
        <v>3.8409884501745903</v>
      </c>
      <c r="E23" s="481">
        <f t="shared" si="3"/>
        <v>-2.5806451612903225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0.75</v>
      </c>
      <c r="C24" s="480">
        <f>'Tabelle 3.3'!J21</f>
        <v>-6.9982055883106895</v>
      </c>
      <c r="D24" s="481">
        <f t="shared" si="3"/>
        <v>0.75</v>
      </c>
      <c r="E24" s="481">
        <f t="shared" si="3"/>
        <v>-6.9982055883106895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6.7395264116575593</v>
      </c>
      <c r="C25" s="480">
        <f>'Tabelle 3.3'!J22</f>
        <v>-12.953367875647668</v>
      </c>
      <c r="D25" s="481">
        <f t="shared" si="3"/>
        <v>6.7395264116575593</v>
      </c>
      <c r="E25" s="481">
        <f t="shared" si="3"/>
        <v>-12.953367875647668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-0.49373338397265476</v>
      </c>
      <c r="C26" s="480">
        <f>'Tabelle 3.3'!J23</f>
        <v>4.5197740112994351</v>
      </c>
      <c r="D26" s="481">
        <f t="shared" si="3"/>
        <v>-0.49373338397265476</v>
      </c>
      <c r="E26" s="481">
        <f t="shared" si="3"/>
        <v>4.5197740112994351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0.2886381527158226</v>
      </c>
      <c r="C27" s="480">
        <f>'Tabelle 3.3'!J24</f>
        <v>1.6750418760469012</v>
      </c>
      <c r="D27" s="481">
        <f t="shared" si="3"/>
        <v>0.2886381527158226</v>
      </c>
      <c r="E27" s="481">
        <f t="shared" si="3"/>
        <v>1.6750418760469012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1.3321084060633901</v>
      </c>
      <c r="C28" s="480">
        <f>'Tabelle 3.3'!J25</f>
        <v>3.7837837837837838</v>
      </c>
      <c r="D28" s="481">
        <f t="shared" si="3"/>
        <v>1.3321084060633901</v>
      </c>
      <c r="E28" s="481">
        <f t="shared" si="3"/>
        <v>3.7837837837837838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-7.1005917159763312</v>
      </c>
      <c r="C29" s="480">
        <f>'Tabelle 3.3'!J26</f>
        <v>-2.2222222222222223</v>
      </c>
      <c r="D29" s="481">
        <f t="shared" si="3"/>
        <v>-7.1005917159763312</v>
      </c>
      <c r="E29" s="481">
        <f t="shared" si="3"/>
        <v>-2.2222222222222223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2.2242396731729461</v>
      </c>
      <c r="C30" s="480">
        <f>'Tabelle 3.3'!J27</f>
        <v>1.7699115044247788</v>
      </c>
      <c r="D30" s="481">
        <f t="shared" si="3"/>
        <v>2.2242396731729461</v>
      </c>
      <c r="E30" s="481">
        <f t="shared" si="3"/>
        <v>1.7699115044247788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2.7315541601255888</v>
      </c>
      <c r="C31" s="480">
        <f>'Tabelle 3.3'!J28</f>
        <v>-2.8828828828828827</v>
      </c>
      <c r="D31" s="481">
        <f t="shared" si="3"/>
        <v>2.7315541601255888</v>
      </c>
      <c r="E31" s="481">
        <f t="shared" si="3"/>
        <v>-2.8828828828828827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3.4811068134483785</v>
      </c>
      <c r="C32" s="480">
        <f>'Tabelle 3.3'!J29</f>
        <v>-2.033271719038817</v>
      </c>
      <c r="D32" s="481">
        <f t="shared" si="3"/>
        <v>3.4811068134483785</v>
      </c>
      <c r="E32" s="481">
        <f t="shared" si="3"/>
        <v>-2.033271719038817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0.45265937382119953</v>
      </c>
      <c r="C33" s="480">
        <f>'Tabelle 3.3'!J30</f>
        <v>1.2842465753424657</v>
      </c>
      <c r="D33" s="481">
        <f t="shared" si="3"/>
        <v>0.45265937382119953</v>
      </c>
      <c r="E33" s="481">
        <f t="shared" si="3"/>
        <v>1.2842465753424657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0.15943877551020408</v>
      </c>
      <c r="C34" s="480">
        <f>'Tabelle 3.3'!J31</f>
        <v>-0.70487281642660127</v>
      </c>
      <c r="D34" s="481">
        <f t="shared" si="3"/>
        <v>0.15943877551020408</v>
      </c>
      <c r="E34" s="481">
        <f t="shared" si="3"/>
        <v>-0.70487281642660127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2.4844720496894408</v>
      </c>
      <c r="C37" s="480">
        <f>'Tabelle 3.3'!J34</f>
        <v>15.146579804560261</v>
      </c>
      <c r="D37" s="481">
        <f t="shared" si="3"/>
        <v>2.4844720496894408</v>
      </c>
      <c r="E37" s="481">
        <f t="shared" si="3"/>
        <v>15.146579804560261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-0.53648261832322175</v>
      </c>
      <c r="C38" s="480">
        <f>'Tabelle 3.3'!J35</f>
        <v>-5.0220820189274447</v>
      </c>
      <c r="D38" s="481">
        <f t="shared" si="3"/>
        <v>-0.53648261832322175</v>
      </c>
      <c r="E38" s="481">
        <f t="shared" si="3"/>
        <v>-5.0220820189274447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1.5394029177804258</v>
      </c>
      <c r="C39" s="480">
        <f>'Tabelle 3.3'!J36</f>
        <v>-0.75509496474939319</v>
      </c>
      <c r="D39" s="481">
        <f t="shared" si="3"/>
        <v>1.5394029177804258</v>
      </c>
      <c r="E39" s="481">
        <f t="shared" si="3"/>
        <v>-0.75509496474939319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1.5394029177804258</v>
      </c>
      <c r="C45" s="480">
        <f>'Tabelle 3.3'!J36</f>
        <v>-0.75509496474939319</v>
      </c>
      <c r="D45" s="481">
        <f t="shared" si="3"/>
        <v>1.5394029177804258</v>
      </c>
      <c r="E45" s="481">
        <f t="shared" si="3"/>
        <v>-0.75509496474939319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106943</v>
      </c>
      <c r="C51" s="487">
        <v>19786</v>
      </c>
      <c r="D51" s="487">
        <v>13362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107694</v>
      </c>
      <c r="C52" s="487">
        <v>20195</v>
      </c>
      <c r="D52" s="487">
        <v>13800</v>
      </c>
      <c r="E52" s="488">
        <f t="shared" ref="E52:G70" si="11">IF($A$51=37802,IF(COUNTBLANK(B$51:B$70)&gt;0,#N/A,B52/B$51*100),IF(COUNTBLANK(B$51:B$75)&gt;0,#N/A,B52/B$51*100))</f>
        <v>100.70224325107769</v>
      </c>
      <c r="F52" s="488">
        <f t="shared" si="11"/>
        <v>102.06711816435863</v>
      </c>
      <c r="G52" s="488">
        <f t="shared" si="11"/>
        <v>103.27795240233498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109237</v>
      </c>
      <c r="C53" s="487">
        <v>19862</v>
      </c>
      <c r="D53" s="487">
        <v>14185</v>
      </c>
      <c r="E53" s="488">
        <f t="shared" si="11"/>
        <v>102.14506793338506</v>
      </c>
      <c r="F53" s="488">
        <f t="shared" si="11"/>
        <v>100.38410997675125</v>
      </c>
      <c r="G53" s="488">
        <f t="shared" si="11"/>
        <v>106.15925759616825</v>
      </c>
      <c r="H53" s="489">
        <f>IF(ISERROR(L53)=TRUE,IF(MONTH(A53)=MONTH(MAX(A$51:A$75)),A53,""),"")</f>
        <v>41883</v>
      </c>
      <c r="I53" s="488">
        <f t="shared" si="12"/>
        <v>102.14506793338506</v>
      </c>
      <c r="J53" s="488">
        <f t="shared" si="10"/>
        <v>100.38410997675125</v>
      </c>
      <c r="K53" s="488">
        <f t="shared" si="10"/>
        <v>106.15925759616825</v>
      </c>
      <c r="L53" s="488" t="e">
        <f t="shared" si="13"/>
        <v>#N/A</v>
      </c>
    </row>
    <row r="54" spans="1:14" ht="15" customHeight="1" x14ac:dyDescent="0.2">
      <c r="A54" s="490" t="s">
        <v>463</v>
      </c>
      <c r="B54" s="487">
        <v>108503</v>
      </c>
      <c r="C54" s="487">
        <v>19967</v>
      </c>
      <c r="D54" s="487">
        <v>14042</v>
      </c>
      <c r="E54" s="488">
        <f t="shared" si="11"/>
        <v>101.45872100090702</v>
      </c>
      <c r="F54" s="488">
        <f t="shared" si="11"/>
        <v>100.91478823410492</v>
      </c>
      <c r="G54" s="488">
        <f t="shared" si="11"/>
        <v>105.08905852417303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108969</v>
      </c>
      <c r="C55" s="487">
        <v>19388</v>
      </c>
      <c r="D55" s="487">
        <v>13840</v>
      </c>
      <c r="E55" s="488">
        <f t="shared" si="11"/>
        <v>101.89446714604978</v>
      </c>
      <c r="F55" s="488">
        <f t="shared" si="11"/>
        <v>97.988476700697461</v>
      </c>
      <c r="G55" s="488">
        <f t="shared" si="11"/>
        <v>103.57730878610987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109598</v>
      </c>
      <c r="C56" s="487">
        <v>19696</v>
      </c>
      <c r="D56" s="487">
        <v>14191</v>
      </c>
      <c r="E56" s="488">
        <f t="shared" si="11"/>
        <v>102.482630934236</v>
      </c>
      <c r="F56" s="488">
        <f t="shared" si="11"/>
        <v>99.54513292226828</v>
      </c>
      <c r="G56" s="488">
        <f t="shared" si="11"/>
        <v>106.20416105373447</v>
      </c>
      <c r="H56" s="489" t="str">
        <f t="shared" si="14"/>
        <v/>
      </c>
      <c r="I56" s="488" t="str">
        <f t="shared" si="12"/>
        <v/>
      </c>
      <c r="J56" s="488" t="str">
        <f t="shared" si="10"/>
        <v/>
      </c>
      <c r="K56" s="488" t="str">
        <f t="shared" si="10"/>
        <v/>
      </c>
      <c r="L56" s="488" t="e">
        <f t="shared" si="13"/>
        <v>#N/A</v>
      </c>
    </row>
    <row r="57" spans="1:14" ht="15" customHeight="1" x14ac:dyDescent="0.2">
      <c r="A57" s="490">
        <v>42248</v>
      </c>
      <c r="B57" s="487">
        <v>111817</v>
      </c>
      <c r="C57" s="487">
        <v>19277</v>
      </c>
      <c r="D57" s="487">
        <v>14650</v>
      </c>
      <c r="E57" s="488">
        <f t="shared" si="11"/>
        <v>104.55756805026977</v>
      </c>
      <c r="F57" s="488">
        <f t="shared" si="11"/>
        <v>97.42747397149499</v>
      </c>
      <c r="G57" s="488">
        <f t="shared" si="11"/>
        <v>109.63927555755126</v>
      </c>
      <c r="H57" s="489">
        <f t="shared" si="14"/>
        <v>42248</v>
      </c>
      <c r="I57" s="488">
        <f t="shared" si="12"/>
        <v>104.55756805026977</v>
      </c>
      <c r="J57" s="488">
        <f t="shared" si="10"/>
        <v>97.42747397149499</v>
      </c>
      <c r="K57" s="488">
        <f t="shared" si="10"/>
        <v>109.63927555755126</v>
      </c>
      <c r="L57" s="488" t="e">
        <f t="shared" si="13"/>
        <v>#N/A</v>
      </c>
    </row>
    <row r="58" spans="1:14" ht="15" customHeight="1" x14ac:dyDescent="0.2">
      <c r="A58" s="490" t="s">
        <v>466</v>
      </c>
      <c r="B58" s="487">
        <v>111437</v>
      </c>
      <c r="C58" s="487">
        <v>19383</v>
      </c>
      <c r="D58" s="487">
        <v>14478</v>
      </c>
      <c r="E58" s="488">
        <f t="shared" si="11"/>
        <v>104.20223857568985</v>
      </c>
      <c r="F58" s="488">
        <f t="shared" si="11"/>
        <v>97.963206307490154</v>
      </c>
      <c r="G58" s="488">
        <f t="shared" si="11"/>
        <v>108.35204310731928</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111680</v>
      </c>
      <c r="C59" s="487">
        <v>19251</v>
      </c>
      <c r="D59" s="487">
        <v>14364</v>
      </c>
      <c r="E59" s="488">
        <f t="shared" si="11"/>
        <v>104.42946242390806</v>
      </c>
      <c r="F59" s="488">
        <f t="shared" si="11"/>
        <v>97.296067926816946</v>
      </c>
      <c r="G59" s="488">
        <f t="shared" si="11"/>
        <v>107.49887741356083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112127</v>
      </c>
      <c r="C60" s="487">
        <v>19577</v>
      </c>
      <c r="D60" s="487">
        <v>14641</v>
      </c>
      <c r="E60" s="488">
        <f t="shared" si="11"/>
        <v>104.8474420953218</v>
      </c>
      <c r="F60" s="488">
        <f t="shared" si="11"/>
        <v>98.943697563934094</v>
      </c>
      <c r="G60" s="488">
        <f t="shared" si="11"/>
        <v>109.57192037120191</v>
      </c>
      <c r="H60" s="489" t="str">
        <f t="shared" si="14"/>
        <v/>
      </c>
      <c r="I60" s="488" t="str">
        <f t="shared" si="12"/>
        <v/>
      </c>
      <c r="J60" s="488" t="str">
        <f t="shared" si="10"/>
        <v/>
      </c>
      <c r="K60" s="488" t="str">
        <f t="shared" si="10"/>
        <v/>
      </c>
      <c r="L60" s="488" t="e">
        <f t="shared" si="13"/>
        <v>#N/A</v>
      </c>
    </row>
    <row r="61" spans="1:14" ht="15" customHeight="1" x14ac:dyDescent="0.2">
      <c r="A61" s="490">
        <v>42614</v>
      </c>
      <c r="B61" s="487">
        <v>113879</v>
      </c>
      <c r="C61" s="487">
        <v>19232</v>
      </c>
      <c r="D61" s="487">
        <v>14998</v>
      </c>
      <c r="E61" s="488">
        <f t="shared" si="11"/>
        <v>106.48569798864816</v>
      </c>
      <c r="F61" s="488">
        <f t="shared" si="11"/>
        <v>97.200040432629137</v>
      </c>
      <c r="G61" s="488">
        <f t="shared" si="11"/>
        <v>112.24367609639276</v>
      </c>
      <c r="H61" s="489">
        <f t="shared" si="14"/>
        <v>42614</v>
      </c>
      <c r="I61" s="488">
        <f t="shared" si="12"/>
        <v>106.48569798864816</v>
      </c>
      <c r="J61" s="488">
        <f t="shared" si="10"/>
        <v>97.200040432629137</v>
      </c>
      <c r="K61" s="488">
        <f t="shared" si="10"/>
        <v>112.24367609639276</v>
      </c>
      <c r="L61" s="488" t="e">
        <f t="shared" si="13"/>
        <v>#N/A</v>
      </c>
    </row>
    <row r="62" spans="1:14" ht="15" customHeight="1" x14ac:dyDescent="0.2">
      <c r="A62" s="490" t="s">
        <v>469</v>
      </c>
      <c r="B62" s="487">
        <v>113484</v>
      </c>
      <c r="C62" s="487">
        <v>19357</v>
      </c>
      <c r="D62" s="487">
        <v>14887</v>
      </c>
      <c r="E62" s="488">
        <f t="shared" si="11"/>
        <v>106.11634235059799</v>
      </c>
      <c r="F62" s="488">
        <f t="shared" si="11"/>
        <v>97.831800262812081</v>
      </c>
      <c r="G62" s="488">
        <f t="shared" si="11"/>
        <v>111.41296213141744</v>
      </c>
      <c r="H62" s="489" t="str">
        <f t="shared" si="14"/>
        <v/>
      </c>
      <c r="I62" s="488" t="str">
        <f t="shared" si="12"/>
        <v/>
      </c>
      <c r="J62" s="488" t="str">
        <f t="shared" si="10"/>
        <v/>
      </c>
      <c r="K62" s="488" t="str">
        <f t="shared" si="10"/>
        <v/>
      </c>
      <c r="L62" s="488" t="e">
        <f t="shared" si="13"/>
        <v>#N/A</v>
      </c>
    </row>
    <row r="63" spans="1:14" ht="15" customHeight="1" x14ac:dyDescent="0.2">
      <c r="A63" s="490" t="s">
        <v>470</v>
      </c>
      <c r="B63" s="487">
        <v>113460</v>
      </c>
      <c r="C63" s="487">
        <v>19106</v>
      </c>
      <c r="D63" s="487">
        <v>14738</v>
      </c>
      <c r="E63" s="488">
        <f t="shared" si="11"/>
        <v>106.09390048904557</v>
      </c>
      <c r="F63" s="488">
        <f t="shared" si="11"/>
        <v>96.563226523804715</v>
      </c>
      <c r="G63" s="488">
        <f t="shared" si="11"/>
        <v>110.297859601856</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114061</v>
      </c>
      <c r="C64" s="487">
        <v>19501</v>
      </c>
      <c r="D64" s="487">
        <v>15116</v>
      </c>
      <c r="E64" s="488">
        <f t="shared" si="11"/>
        <v>106.65588210542066</v>
      </c>
      <c r="F64" s="488">
        <f t="shared" si="11"/>
        <v>98.559587587182861</v>
      </c>
      <c r="G64" s="488">
        <f t="shared" si="11"/>
        <v>113.12677742852865</v>
      </c>
      <c r="H64" s="489" t="str">
        <f t="shared" si="14"/>
        <v/>
      </c>
      <c r="I64" s="488" t="str">
        <f t="shared" si="12"/>
        <v/>
      </c>
      <c r="J64" s="488" t="str">
        <f t="shared" si="10"/>
        <v/>
      </c>
      <c r="K64" s="488" t="str">
        <f t="shared" si="10"/>
        <v/>
      </c>
      <c r="L64" s="488" t="e">
        <f t="shared" si="13"/>
        <v>#N/A</v>
      </c>
    </row>
    <row r="65" spans="1:12" ht="15" customHeight="1" x14ac:dyDescent="0.2">
      <c r="A65" s="490">
        <v>42979</v>
      </c>
      <c r="B65" s="487">
        <v>116027</v>
      </c>
      <c r="C65" s="487">
        <v>19127</v>
      </c>
      <c r="D65" s="487">
        <v>15436</v>
      </c>
      <c r="E65" s="488">
        <f t="shared" si="11"/>
        <v>108.49424459758936</v>
      </c>
      <c r="F65" s="488">
        <f t="shared" si="11"/>
        <v>96.669362175275452</v>
      </c>
      <c r="G65" s="488">
        <f t="shared" si="11"/>
        <v>115.52162849872774</v>
      </c>
      <c r="H65" s="489">
        <f t="shared" si="14"/>
        <v>42979</v>
      </c>
      <c r="I65" s="488">
        <f t="shared" si="12"/>
        <v>108.49424459758936</v>
      </c>
      <c r="J65" s="488">
        <f t="shared" si="10"/>
        <v>96.669362175275452</v>
      </c>
      <c r="K65" s="488">
        <f t="shared" si="10"/>
        <v>115.52162849872774</v>
      </c>
      <c r="L65" s="488" t="e">
        <f t="shared" si="13"/>
        <v>#N/A</v>
      </c>
    </row>
    <row r="66" spans="1:12" ht="15" customHeight="1" x14ac:dyDescent="0.2">
      <c r="A66" s="490" t="s">
        <v>472</v>
      </c>
      <c r="B66" s="487">
        <v>115757</v>
      </c>
      <c r="C66" s="487">
        <v>19152</v>
      </c>
      <c r="D66" s="487">
        <v>15475</v>
      </c>
      <c r="E66" s="488">
        <f t="shared" si="11"/>
        <v>108.24177365512469</v>
      </c>
      <c r="F66" s="488">
        <f t="shared" si="11"/>
        <v>96.795714141312033</v>
      </c>
      <c r="G66" s="488">
        <f t="shared" si="11"/>
        <v>115.81350097290826</v>
      </c>
      <c r="H66" s="489" t="str">
        <f t="shared" si="14"/>
        <v/>
      </c>
      <c r="I66" s="488" t="str">
        <f t="shared" si="12"/>
        <v/>
      </c>
      <c r="J66" s="488" t="str">
        <f t="shared" si="10"/>
        <v/>
      </c>
      <c r="K66" s="488" t="str">
        <f t="shared" si="10"/>
        <v/>
      </c>
      <c r="L66" s="488" t="e">
        <f t="shared" si="13"/>
        <v>#N/A</v>
      </c>
    </row>
    <row r="67" spans="1:12" ht="15" customHeight="1" x14ac:dyDescent="0.2">
      <c r="A67" s="490" t="s">
        <v>473</v>
      </c>
      <c r="B67" s="487">
        <v>115827</v>
      </c>
      <c r="C67" s="487">
        <v>18880</v>
      </c>
      <c r="D67" s="487">
        <v>15212</v>
      </c>
      <c r="E67" s="488">
        <f t="shared" si="11"/>
        <v>108.30722908465258</v>
      </c>
      <c r="F67" s="488">
        <f t="shared" si="11"/>
        <v>95.42100475083393</v>
      </c>
      <c r="G67" s="488">
        <f t="shared" si="11"/>
        <v>113.84523274958838</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116299</v>
      </c>
      <c r="C68" s="487">
        <v>19310</v>
      </c>
      <c r="D68" s="487">
        <v>15542</v>
      </c>
      <c r="E68" s="488">
        <f t="shared" si="11"/>
        <v>108.74858569518342</v>
      </c>
      <c r="F68" s="488">
        <f t="shared" si="11"/>
        <v>97.594258566663299</v>
      </c>
      <c r="G68" s="488">
        <f t="shared" si="11"/>
        <v>116.31492291573117</v>
      </c>
      <c r="H68" s="489" t="str">
        <f t="shared" si="14"/>
        <v/>
      </c>
      <c r="I68" s="488" t="str">
        <f t="shared" si="12"/>
        <v/>
      </c>
      <c r="J68" s="488" t="str">
        <f t="shared" si="12"/>
        <v/>
      </c>
      <c r="K68" s="488" t="str">
        <f t="shared" si="12"/>
        <v/>
      </c>
      <c r="L68" s="488" t="e">
        <f t="shared" si="13"/>
        <v>#N/A</v>
      </c>
    </row>
    <row r="69" spans="1:12" ht="15" customHeight="1" x14ac:dyDescent="0.2">
      <c r="A69" s="490">
        <v>43344</v>
      </c>
      <c r="B69" s="487">
        <v>118404</v>
      </c>
      <c r="C69" s="487">
        <v>18760</v>
      </c>
      <c r="D69" s="487">
        <v>15903</v>
      </c>
      <c r="E69" s="488">
        <f t="shared" si="11"/>
        <v>110.7169239688432</v>
      </c>
      <c r="F69" s="488">
        <f t="shared" si="11"/>
        <v>94.81451531385828</v>
      </c>
      <c r="G69" s="488">
        <f t="shared" si="11"/>
        <v>119.0166142792995</v>
      </c>
      <c r="H69" s="489">
        <f t="shared" si="14"/>
        <v>43344</v>
      </c>
      <c r="I69" s="488">
        <f t="shared" si="12"/>
        <v>110.7169239688432</v>
      </c>
      <c r="J69" s="488">
        <f t="shared" si="12"/>
        <v>94.81451531385828</v>
      </c>
      <c r="K69" s="488">
        <f t="shared" si="12"/>
        <v>119.0166142792995</v>
      </c>
      <c r="L69" s="488" t="e">
        <f t="shared" si="13"/>
        <v>#N/A</v>
      </c>
    </row>
    <row r="70" spans="1:12" ht="15" customHeight="1" x14ac:dyDescent="0.2">
      <c r="A70" s="490" t="s">
        <v>475</v>
      </c>
      <c r="B70" s="487">
        <v>118297</v>
      </c>
      <c r="C70" s="487">
        <v>18815</v>
      </c>
      <c r="D70" s="487">
        <v>15914</v>
      </c>
      <c r="E70" s="488">
        <f t="shared" si="11"/>
        <v>110.61687066942203</v>
      </c>
      <c r="F70" s="488">
        <f t="shared" si="11"/>
        <v>95.09248963913879</v>
      </c>
      <c r="G70" s="488">
        <f t="shared" si="11"/>
        <v>119.0989372848376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118454</v>
      </c>
      <c r="C71" s="487">
        <v>18696</v>
      </c>
      <c r="D71" s="487">
        <v>15801</v>
      </c>
      <c r="E71" s="491">
        <f t="shared" ref="E71:G75" si="15">IF($A$51=37802,IF(COUNTBLANK(B$51:B$70)&gt;0,#N/A,IF(ISBLANK(B71)=FALSE,B71/B$51*100,#N/A)),IF(COUNTBLANK(B$51:B$75)&gt;0,#N/A,B71/B$51*100))</f>
        <v>110.76367784707742</v>
      </c>
      <c r="F71" s="491">
        <f t="shared" si="15"/>
        <v>94.491054280804605</v>
      </c>
      <c r="G71" s="491">
        <f t="shared" si="15"/>
        <v>118.25325550067356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118632</v>
      </c>
      <c r="C72" s="487">
        <v>19054</v>
      </c>
      <c r="D72" s="487">
        <v>16091</v>
      </c>
      <c r="E72" s="491">
        <f t="shared" si="15"/>
        <v>110.93012165359117</v>
      </c>
      <c r="F72" s="491">
        <f t="shared" si="15"/>
        <v>96.300414434448598</v>
      </c>
      <c r="G72" s="491">
        <f t="shared" si="15"/>
        <v>120.42358928304147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120599</v>
      </c>
      <c r="C73" s="487">
        <v>18495</v>
      </c>
      <c r="D73" s="487">
        <v>16404</v>
      </c>
      <c r="E73" s="491">
        <f t="shared" si="15"/>
        <v>112.76941922332458</v>
      </c>
      <c r="F73" s="491">
        <f t="shared" si="15"/>
        <v>93.475184473870414</v>
      </c>
      <c r="G73" s="491">
        <f t="shared" si="15"/>
        <v>122.76605298607993</v>
      </c>
      <c r="H73" s="492">
        <f>IF(A$51=37802,IF(ISERROR(L73)=TRUE,IF(ISBLANK(A73)=FALSE,IF(MONTH(A73)=MONTH(MAX(A$51:A$75)),A73,""),""),""),IF(ISERROR(L73)=TRUE,IF(MONTH(A73)=MONTH(MAX(A$51:A$75)),A73,""),""))</f>
        <v>43709</v>
      </c>
      <c r="I73" s="488">
        <f t="shared" si="12"/>
        <v>112.76941922332458</v>
      </c>
      <c r="J73" s="488">
        <f t="shared" si="12"/>
        <v>93.475184473870414</v>
      </c>
      <c r="K73" s="488">
        <f t="shared" si="12"/>
        <v>122.76605298607993</v>
      </c>
      <c r="L73" s="488" t="e">
        <f t="shared" si="13"/>
        <v>#N/A</v>
      </c>
    </row>
    <row r="74" spans="1:12" ht="15" customHeight="1" x14ac:dyDescent="0.2">
      <c r="A74" s="490" t="s">
        <v>478</v>
      </c>
      <c r="B74" s="487">
        <v>119624</v>
      </c>
      <c r="C74" s="487">
        <v>18534</v>
      </c>
      <c r="D74" s="487">
        <v>16396</v>
      </c>
      <c r="E74" s="491">
        <f t="shared" si="15"/>
        <v>111.85771859775768</v>
      </c>
      <c r="F74" s="491">
        <f t="shared" si="15"/>
        <v>93.672293540887495</v>
      </c>
      <c r="G74" s="491">
        <f t="shared" si="15"/>
        <v>122.70618170932495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119132</v>
      </c>
      <c r="C75" s="493">
        <v>18092</v>
      </c>
      <c r="D75" s="493">
        <v>15904</v>
      </c>
      <c r="E75" s="491">
        <f t="shared" si="15"/>
        <v>111.39766043593315</v>
      </c>
      <c r="F75" s="491">
        <f t="shared" si="15"/>
        <v>91.438390781360553</v>
      </c>
      <c r="G75" s="491">
        <f t="shared" si="15"/>
        <v>119.02409818889387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112.76941922332458</v>
      </c>
      <c r="J77" s="488">
        <f>IF(J75&lt;&gt;"",J75,IF(J74&lt;&gt;"",J74,IF(J73&lt;&gt;"",J73,IF(J72&lt;&gt;"",J72,IF(J71&lt;&gt;"",J71,IF(J70&lt;&gt;"",J70,""))))))</f>
        <v>93.475184473870414</v>
      </c>
      <c r="K77" s="488">
        <f>IF(K75&lt;&gt;"",K75,IF(K74&lt;&gt;"",K74,IF(K73&lt;&gt;"",K73,IF(K72&lt;&gt;"",K72,IF(K71&lt;&gt;"",K71,IF(K70&lt;&gt;"",K70,""))))))</f>
        <v>122.76605298607993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+12,8%</v>
      </c>
      <c r="J79" s="488" t="str">
        <f>"GeB - ausschließlich: "&amp;IF(J77&gt;100,"+","")&amp;TEXT(J77-100,"0,0")&amp;"%"</f>
        <v>GeB - ausschließlich: -6,5%</v>
      </c>
      <c r="K79" s="488" t="str">
        <f>"GeB - im Nebenjob: "&amp;IF(K77&gt;100,"+","")&amp;TEXT(K77-100,"0,0")&amp;"%"</f>
        <v>GeB - im Nebenjob: +22,8%</v>
      </c>
    </row>
    <row r="81" spans="9:9" ht="15" customHeight="1" x14ac:dyDescent="0.2">
      <c r="I81" s="488" t="str">
        <f>IF(ISERROR(HLOOKUP(1,I$78:K$79,2,FALSE)),"",HLOOKUP(1,I$78:K$79,2,FALSE))</f>
        <v>GeB - im Nebenjob: +22,8%</v>
      </c>
    </row>
    <row r="82" spans="9:9" ht="15" customHeight="1" x14ac:dyDescent="0.2">
      <c r="I82" s="488" t="str">
        <f>IF(ISERROR(HLOOKUP(2,I$78:K$79,2,FALSE)),"",HLOOKUP(2,I$78:K$79,2,FALSE))</f>
        <v>SvB: +12,8%</v>
      </c>
    </row>
    <row r="83" spans="9:9" ht="15" customHeight="1" x14ac:dyDescent="0.2">
      <c r="I83" s="488" t="str">
        <f>IF(ISERROR(HLOOKUP(3,I$78:K$79,2,FALSE)),"",HLOOKUP(3,I$78:K$79,2,FALSE))</f>
        <v>GeB - ausschließlich: -6,5%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119132</v>
      </c>
      <c r="E12" s="114">
        <v>119624</v>
      </c>
      <c r="F12" s="114">
        <v>120599</v>
      </c>
      <c r="G12" s="114">
        <v>118632</v>
      </c>
      <c r="H12" s="114">
        <v>118454</v>
      </c>
      <c r="I12" s="115">
        <v>678</v>
      </c>
      <c r="J12" s="116">
        <v>0.57237408614314422</v>
      </c>
      <c r="N12" s="117"/>
    </row>
    <row r="13" spans="1:15" s="110" customFormat="1" ht="13.5" customHeight="1" x14ac:dyDescent="0.2">
      <c r="A13" s="118" t="s">
        <v>105</v>
      </c>
      <c r="B13" s="119" t="s">
        <v>106</v>
      </c>
      <c r="C13" s="113">
        <v>54.10385119027633</v>
      </c>
      <c r="D13" s="114">
        <v>64455</v>
      </c>
      <c r="E13" s="114">
        <v>64708</v>
      </c>
      <c r="F13" s="114">
        <v>65626</v>
      </c>
      <c r="G13" s="114">
        <v>64396</v>
      </c>
      <c r="H13" s="114">
        <v>64286</v>
      </c>
      <c r="I13" s="115">
        <v>169</v>
      </c>
      <c r="J13" s="116">
        <v>0.26288772049901998</v>
      </c>
    </row>
    <row r="14" spans="1:15" s="110" customFormat="1" ht="13.5" customHeight="1" x14ac:dyDescent="0.2">
      <c r="A14" s="120"/>
      <c r="B14" s="119" t="s">
        <v>107</v>
      </c>
      <c r="C14" s="113">
        <v>45.89614880972367</v>
      </c>
      <c r="D14" s="114">
        <v>54677</v>
      </c>
      <c r="E14" s="114">
        <v>54916</v>
      </c>
      <c r="F14" s="114">
        <v>54973</v>
      </c>
      <c r="G14" s="114">
        <v>54236</v>
      </c>
      <c r="H14" s="114">
        <v>54168</v>
      </c>
      <c r="I14" s="115">
        <v>509</v>
      </c>
      <c r="J14" s="116">
        <v>0.93966917737409539</v>
      </c>
    </row>
    <row r="15" spans="1:15" s="110" customFormat="1" ht="13.5" customHeight="1" x14ac:dyDescent="0.2">
      <c r="A15" s="118" t="s">
        <v>105</v>
      </c>
      <c r="B15" s="121" t="s">
        <v>108</v>
      </c>
      <c r="C15" s="113">
        <v>11.78692542725716</v>
      </c>
      <c r="D15" s="114">
        <v>14042</v>
      </c>
      <c r="E15" s="114">
        <v>14601</v>
      </c>
      <c r="F15" s="114">
        <v>14931</v>
      </c>
      <c r="G15" s="114">
        <v>13790</v>
      </c>
      <c r="H15" s="114">
        <v>14254</v>
      </c>
      <c r="I15" s="115">
        <v>-212</v>
      </c>
      <c r="J15" s="116">
        <v>-1.4873018100182405</v>
      </c>
    </row>
    <row r="16" spans="1:15" s="110" customFormat="1" ht="13.5" customHeight="1" x14ac:dyDescent="0.2">
      <c r="A16" s="118"/>
      <c r="B16" s="121" t="s">
        <v>109</v>
      </c>
      <c r="C16" s="113">
        <v>64.96491286975791</v>
      </c>
      <c r="D16" s="114">
        <v>77394</v>
      </c>
      <c r="E16" s="114">
        <v>77488</v>
      </c>
      <c r="F16" s="114">
        <v>78254</v>
      </c>
      <c r="G16" s="114">
        <v>77930</v>
      </c>
      <c r="H16" s="114">
        <v>77774</v>
      </c>
      <c r="I16" s="115">
        <v>-380</v>
      </c>
      <c r="J16" s="116">
        <v>-0.48859516033635919</v>
      </c>
    </row>
    <row r="17" spans="1:10" s="110" customFormat="1" ht="13.5" customHeight="1" x14ac:dyDescent="0.2">
      <c r="A17" s="118"/>
      <c r="B17" s="121" t="s">
        <v>110</v>
      </c>
      <c r="C17" s="113">
        <v>22.058724775878858</v>
      </c>
      <c r="D17" s="114">
        <v>26279</v>
      </c>
      <c r="E17" s="114">
        <v>26114</v>
      </c>
      <c r="F17" s="114">
        <v>26030</v>
      </c>
      <c r="G17" s="114">
        <v>25555</v>
      </c>
      <c r="H17" s="114">
        <v>25140</v>
      </c>
      <c r="I17" s="115">
        <v>1139</v>
      </c>
      <c r="J17" s="116">
        <v>4.530628480509149</v>
      </c>
    </row>
    <row r="18" spans="1:10" s="110" customFormat="1" ht="13.5" customHeight="1" x14ac:dyDescent="0.2">
      <c r="A18" s="120"/>
      <c r="B18" s="121" t="s">
        <v>111</v>
      </c>
      <c r="C18" s="113">
        <v>1.1894369271060672</v>
      </c>
      <c r="D18" s="114">
        <v>1417</v>
      </c>
      <c r="E18" s="114">
        <v>1421</v>
      </c>
      <c r="F18" s="114">
        <v>1384</v>
      </c>
      <c r="G18" s="114">
        <v>1357</v>
      </c>
      <c r="H18" s="114">
        <v>1286</v>
      </c>
      <c r="I18" s="115">
        <v>131</v>
      </c>
      <c r="J18" s="116">
        <v>10.186625194401245</v>
      </c>
    </row>
    <row r="19" spans="1:10" s="110" customFormat="1" ht="13.5" customHeight="1" x14ac:dyDescent="0.2">
      <c r="A19" s="120"/>
      <c r="B19" s="121" t="s">
        <v>112</v>
      </c>
      <c r="C19" s="113">
        <v>0.30302521572709262</v>
      </c>
      <c r="D19" s="114">
        <v>361</v>
      </c>
      <c r="E19" s="114">
        <v>354</v>
      </c>
      <c r="F19" s="114">
        <v>353</v>
      </c>
      <c r="G19" s="114">
        <v>312</v>
      </c>
      <c r="H19" s="114">
        <v>256</v>
      </c>
      <c r="I19" s="115">
        <v>105</v>
      </c>
      <c r="J19" s="116">
        <v>41.015625</v>
      </c>
    </row>
    <row r="20" spans="1:10" s="110" customFormat="1" ht="13.5" customHeight="1" x14ac:dyDescent="0.2">
      <c r="A20" s="118" t="s">
        <v>113</v>
      </c>
      <c r="B20" s="122" t="s">
        <v>114</v>
      </c>
      <c r="C20" s="113">
        <v>73.264110398549505</v>
      </c>
      <c r="D20" s="114">
        <v>87281</v>
      </c>
      <c r="E20" s="114">
        <v>87705</v>
      </c>
      <c r="F20" s="114">
        <v>88839</v>
      </c>
      <c r="G20" s="114">
        <v>87189</v>
      </c>
      <c r="H20" s="114">
        <v>87336</v>
      </c>
      <c r="I20" s="115">
        <v>-55</v>
      </c>
      <c r="J20" s="116">
        <v>-6.2975176330493723E-2</v>
      </c>
    </row>
    <row r="21" spans="1:10" s="110" customFormat="1" ht="13.5" customHeight="1" x14ac:dyDescent="0.2">
      <c r="A21" s="120"/>
      <c r="B21" s="122" t="s">
        <v>115</v>
      </c>
      <c r="C21" s="113">
        <v>26.735889601450491</v>
      </c>
      <c r="D21" s="114">
        <v>31851</v>
      </c>
      <c r="E21" s="114">
        <v>31919</v>
      </c>
      <c r="F21" s="114">
        <v>31760</v>
      </c>
      <c r="G21" s="114">
        <v>31443</v>
      </c>
      <c r="H21" s="114">
        <v>31118</v>
      </c>
      <c r="I21" s="115">
        <v>733</v>
      </c>
      <c r="J21" s="116">
        <v>2.3555498425348671</v>
      </c>
    </row>
    <row r="22" spans="1:10" s="110" customFormat="1" ht="13.5" customHeight="1" x14ac:dyDescent="0.2">
      <c r="A22" s="118" t="s">
        <v>113</v>
      </c>
      <c r="B22" s="122" t="s">
        <v>116</v>
      </c>
      <c r="C22" s="113">
        <v>87.2385253332438</v>
      </c>
      <c r="D22" s="114">
        <v>103929</v>
      </c>
      <c r="E22" s="114">
        <v>104627</v>
      </c>
      <c r="F22" s="114">
        <v>105375</v>
      </c>
      <c r="G22" s="114">
        <v>103855</v>
      </c>
      <c r="H22" s="114">
        <v>103934</v>
      </c>
      <c r="I22" s="115">
        <v>-5</v>
      </c>
      <c r="J22" s="116">
        <v>-4.8107452806588798E-3</v>
      </c>
    </row>
    <row r="23" spans="1:10" s="110" customFormat="1" ht="13.5" customHeight="1" x14ac:dyDescent="0.2">
      <c r="A23" s="123"/>
      <c r="B23" s="124" t="s">
        <v>117</v>
      </c>
      <c r="C23" s="125">
        <v>12.741328946043044</v>
      </c>
      <c r="D23" s="114">
        <v>15179</v>
      </c>
      <c r="E23" s="114">
        <v>14975</v>
      </c>
      <c r="F23" s="114">
        <v>15201</v>
      </c>
      <c r="G23" s="114">
        <v>14754</v>
      </c>
      <c r="H23" s="114">
        <v>14500</v>
      </c>
      <c r="I23" s="115">
        <v>679</v>
      </c>
      <c r="J23" s="116">
        <v>4.682758620689655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33996</v>
      </c>
      <c r="E26" s="114">
        <v>34930</v>
      </c>
      <c r="F26" s="114">
        <v>34899</v>
      </c>
      <c r="G26" s="114">
        <v>35145</v>
      </c>
      <c r="H26" s="140">
        <v>34497</v>
      </c>
      <c r="I26" s="115">
        <v>-501</v>
      </c>
      <c r="J26" s="116">
        <v>-1.4523002000173928</v>
      </c>
    </row>
    <row r="27" spans="1:10" s="110" customFormat="1" ht="13.5" customHeight="1" x14ac:dyDescent="0.2">
      <c r="A27" s="118" t="s">
        <v>105</v>
      </c>
      <c r="B27" s="119" t="s">
        <v>106</v>
      </c>
      <c r="C27" s="113">
        <v>42.10789504647606</v>
      </c>
      <c r="D27" s="115">
        <v>14315</v>
      </c>
      <c r="E27" s="114">
        <v>14576</v>
      </c>
      <c r="F27" s="114">
        <v>14570</v>
      </c>
      <c r="G27" s="114">
        <v>14712</v>
      </c>
      <c r="H27" s="140">
        <v>14339</v>
      </c>
      <c r="I27" s="115">
        <v>-24</v>
      </c>
      <c r="J27" s="116">
        <v>-0.16737568868121905</v>
      </c>
    </row>
    <row r="28" spans="1:10" s="110" customFormat="1" ht="13.5" customHeight="1" x14ac:dyDescent="0.2">
      <c r="A28" s="120"/>
      <c r="B28" s="119" t="s">
        <v>107</v>
      </c>
      <c r="C28" s="113">
        <v>57.89210495352394</v>
      </c>
      <c r="D28" s="115">
        <v>19681</v>
      </c>
      <c r="E28" s="114">
        <v>20354</v>
      </c>
      <c r="F28" s="114">
        <v>20329</v>
      </c>
      <c r="G28" s="114">
        <v>20433</v>
      </c>
      <c r="H28" s="140">
        <v>20158</v>
      </c>
      <c r="I28" s="115">
        <v>-477</v>
      </c>
      <c r="J28" s="116">
        <v>-2.3663061811687669</v>
      </c>
    </row>
    <row r="29" spans="1:10" s="110" customFormat="1" ht="13.5" customHeight="1" x14ac:dyDescent="0.2">
      <c r="A29" s="118" t="s">
        <v>105</v>
      </c>
      <c r="B29" s="121" t="s">
        <v>108</v>
      </c>
      <c r="C29" s="113">
        <v>15.963642781503706</v>
      </c>
      <c r="D29" s="115">
        <v>5427</v>
      </c>
      <c r="E29" s="114">
        <v>5563</v>
      </c>
      <c r="F29" s="114">
        <v>5604</v>
      </c>
      <c r="G29" s="114">
        <v>5806</v>
      </c>
      <c r="H29" s="140">
        <v>5522</v>
      </c>
      <c r="I29" s="115">
        <v>-95</v>
      </c>
      <c r="J29" s="116">
        <v>-1.7203911626222383</v>
      </c>
    </row>
    <row r="30" spans="1:10" s="110" customFormat="1" ht="13.5" customHeight="1" x14ac:dyDescent="0.2">
      <c r="A30" s="118"/>
      <c r="B30" s="121" t="s">
        <v>109</v>
      </c>
      <c r="C30" s="113">
        <v>49.276385457112603</v>
      </c>
      <c r="D30" s="115">
        <v>16752</v>
      </c>
      <c r="E30" s="114">
        <v>17335</v>
      </c>
      <c r="F30" s="114">
        <v>17258</v>
      </c>
      <c r="G30" s="114">
        <v>17367</v>
      </c>
      <c r="H30" s="140">
        <v>17198</v>
      </c>
      <c r="I30" s="115">
        <v>-446</v>
      </c>
      <c r="J30" s="116">
        <v>-2.593324805209908</v>
      </c>
    </row>
    <row r="31" spans="1:10" s="110" customFormat="1" ht="13.5" customHeight="1" x14ac:dyDescent="0.2">
      <c r="A31" s="118"/>
      <c r="B31" s="121" t="s">
        <v>110</v>
      </c>
      <c r="C31" s="113">
        <v>18.581597835039418</v>
      </c>
      <c r="D31" s="115">
        <v>6317</v>
      </c>
      <c r="E31" s="114">
        <v>6400</v>
      </c>
      <c r="F31" s="114">
        <v>6453</v>
      </c>
      <c r="G31" s="114">
        <v>6436</v>
      </c>
      <c r="H31" s="140">
        <v>6371</v>
      </c>
      <c r="I31" s="115">
        <v>-54</v>
      </c>
      <c r="J31" s="116">
        <v>-0.84759064511065763</v>
      </c>
    </row>
    <row r="32" spans="1:10" s="110" customFormat="1" ht="13.5" customHeight="1" x14ac:dyDescent="0.2">
      <c r="A32" s="120"/>
      <c r="B32" s="121" t="s">
        <v>111</v>
      </c>
      <c r="C32" s="113">
        <v>16.178373926344275</v>
      </c>
      <c r="D32" s="115">
        <v>5500</v>
      </c>
      <c r="E32" s="114">
        <v>5632</v>
      </c>
      <c r="F32" s="114">
        <v>5584</v>
      </c>
      <c r="G32" s="114">
        <v>5536</v>
      </c>
      <c r="H32" s="140">
        <v>5406</v>
      </c>
      <c r="I32" s="115">
        <v>94</v>
      </c>
      <c r="J32" s="116">
        <v>1.7388087310395857</v>
      </c>
    </row>
    <row r="33" spans="1:10" s="110" customFormat="1" ht="13.5" customHeight="1" x14ac:dyDescent="0.2">
      <c r="A33" s="120"/>
      <c r="B33" s="121" t="s">
        <v>112</v>
      </c>
      <c r="C33" s="113">
        <v>1.4413460407106717</v>
      </c>
      <c r="D33" s="115">
        <v>490</v>
      </c>
      <c r="E33" s="114">
        <v>527</v>
      </c>
      <c r="F33" s="114">
        <v>566</v>
      </c>
      <c r="G33" s="114">
        <v>487</v>
      </c>
      <c r="H33" s="140">
        <v>466</v>
      </c>
      <c r="I33" s="115">
        <v>24</v>
      </c>
      <c r="J33" s="116">
        <v>5.1502145922746783</v>
      </c>
    </row>
    <row r="34" spans="1:10" s="110" customFormat="1" ht="13.5" customHeight="1" x14ac:dyDescent="0.2">
      <c r="A34" s="118" t="s">
        <v>113</v>
      </c>
      <c r="B34" s="122" t="s">
        <v>116</v>
      </c>
      <c r="C34" s="113">
        <v>88.616307800917753</v>
      </c>
      <c r="D34" s="115">
        <v>30126</v>
      </c>
      <c r="E34" s="114">
        <v>30902</v>
      </c>
      <c r="F34" s="114">
        <v>31004</v>
      </c>
      <c r="G34" s="114">
        <v>31218</v>
      </c>
      <c r="H34" s="140">
        <v>30762</v>
      </c>
      <c r="I34" s="115">
        <v>-636</v>
      </c>
      <c r="J34" s="116">
        <v>-2.0674858591769065</v>
      </c>
    </row>
    <row r="35" spans="1:10" s="110" customFormat="1" ht="13.5" customHeight="1" x14ac:dyDescent="0.2">
      <c r="A35" s="118"/>
      <c r="B35" s="119" t="s">
        <v>117</v>
      </c>
      <c r="C35" s="113">
        <v>11.26603129779974</v>
      </c>
      <c r="D35" s="115">
        <v>3830</v>
      </c>
      <c r="E35" s="114">
        <v>3984</v>
      </c>
      <c r="F35" s="114">
        <v>3854</v>
      </c>
      <c r="G35" s="114">
        <v>3885</v>
      </c>
      <c r="H35" s="140">
        <v>3694</v>
      </c>
      <c r="I35" s="115">
        <v>136</v>
      </c>
      <c r="J35" s="116">
        <v>3.6816459122902003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18092</v>
      </c>
      <c r="E37" s="114">
        <v>18534</v>
      </c>
      <c r="F37" s="114">
        <v>18495</v>
      </c>
      <c r="G37" s="114">
        <v>19054</v>
      </c>
      <c r="H37" s="140">
        <v>18696</v>
      </c>
      <c r="I37" s="115">
        <v>-604</v>
      </c>
      <c r="J37" s="116">
        <v>-3.2306375695335903</v>
      </c>
    </row>
    <row r="38" spans="1:10" s="110" customFormat="1" ht="13.5" customHeight="1" x14ac:dyDescent="0.2">
      <c r="A38" s="118" t="s">
        <v>105</v>
      </c>
      <c r="B38" s="119" t="s">
        <v>106</v>
      </c>
      <c r="C38" s="113">
        <v>37.873093079814282</v>
      </c>
      <c r="D38" s="115">
        <v>6852</v>
      </c>
      <c r="E38" s="114">
        <v>6960</v>
      </c>
      <c r="F38" s="114">
        <v>6898</v>
      </c>
      <c r="G38" s="114">
        <v>7194</v>
      </c>
      <c r="H38" s="140">
        <v>6967</v>
      </c>
      <c r="I38" s="115">
        <v>-115</v>
      </c>
      <c r="J38" s="116">
        <v>-1.6506387254198365</v>
      </c>
    </row>
    <row r="39" spans="1:10" s="110" customFormat="1" ht="13.5" customHeight="1" x14ac:dyDescent="0.2">
      <c r="A39" s="120"/>
      <c r="B39" s="119" t="s">
        <v>107</v>
      </c>
      <c r="C39" s="113">
        <v>62.126906920185718</v>
      </c>
      <c r="D39" s="115">
        <v>11240</v>
      </c>
      <c r="E39" s="114">
        <v>11574</v>
      </c>
      <c r="F39" s="114">
        <v>11597</v>
      </c>
      <c r="G39" s="114">
        <v>11860</v>
      </c>
      <c r="H39" s="140">
        <v>11729</v>
      </c>
      <c r="I39" s="115">
        <v>-489</v>
      </c>
      <c r="J39" s="116">
        <v>-4.1691533805098473</v>
      </c>
    </row>
    <row r="40" spans="1:10" s="110" customFormat="1" ht="13.5" customHeight="1" x14ac:dyDescent="0.2">
      <c r="A40" s="118" t="s">
        <v>105</v>
      </c>
      <c r="B40" s="121" t="s">
        <v>108</v>
      </c>
      <c r="C40" s="113">
        <v>19.168693345124918</v>
      </c>
      <c r="D40" s="115">
        <v>3468</v>
      </c>
      <c r="E40" s="114">
        <v>3479</v>
      </c>
      <c r="F40" s="114">
        <v>3440</v>
      </c>
      <c r="G40" s="114">
        <v>3798</v>
      </c>
      <c r="H40" s="140">
        <v>3499</v>
      </c>
      <c r="I40" s="115">
        <v>-31</v>
      </c>
      <c r="J40" s="116">
        <v>-0.88596741926264644</v>
      </c>
    </row>
    <row r="41" spans="1:10" s="110" customFormat="1" ht="13.5" customHeight="1" x14ac:dyDescent="0.2">
      <c r="A41" s="118"/>
      <c r="B41" s="121" t="s">
        <v>109</v>
      </c>
      <c r="C41" s="113">
        <v>31.848330753924387</v>
      </c>
      <c r="D41" s="115">
        <v>5762</v>
      </c>
      <c r="E41" s="114">
        <v>6040</v>
      </c>
      <c r="F41" s="114">
        <v>6017</v>
      </c>
      <c r="G41" s="114">
        <v>6200</v>
      </c>
      <c r="H41" s="140">
        <v>6220</v>
      </c>
      <c r="I41" s="115">
        <v>-458</v>
      </c>
      <c r="J41" s="116">
        <v>-7.363344051446945</v>
      </c>
    </row>
    <row r="42" spans="1:10" s="110" customFormat="1" ht="13.5" customHeight="1" x14ac:dyDescent="0.2">
      <c r="A42" s="118"/>
      <c r="B42" s="121" t="s">
        <v>110</v>
      </c>
      <c r="C42" s="113">
        <v>19.362149016139732</v>
      </c>
      <c r="D42" s="115">
        <v>3503</v>
      </c>
      <c r="E42" s="114">
        <v>3531</v>
      </c>
      <c r="F42" s="114">
        <v>3603</v>
      </c>
      <c r="G42" s="114">
        <v>3660</v>
      </c>
      <c r="H42" s="140">
        <v>3705</v>
      </c>
      <c r="I42" s="115">
        <v>-202</v>
      </c>
      <c r="J42" s="116">
        <v>-5.4520917678812415</v>
      </c>
    </row>
    <row r="43" spans="1:10" s="110" customFormat="1" ht="13.5" customHeight="1" x14ac:dyDescent="0.2">
      <c r="A43" s="120"/>
      <c r="B43" s="121" t="s">
        <v>111</v>
      </c>
      <c r="C43" s="113">
        <v>29.620826884810967</v>
      </c>
      <c r="D43" s="115">
        <v>5359</v>
      </c>
      <c r="E43" s="114">
        <v>5484</v>
      </c>
      <c r="F43" s="114">
        <v>5435</v>
      </c>
      <c r="G43" s="114">
        <v>5396</v>
      </c>
      <c r="H43" s="140">
        <v>5272</v>
      </c>
      <c r="I43" s="115">
        <v>87</v>
      </c>
      <c r="J43" s="116">
        <v>1.650227617602428</v>
      </c>
    </row>
    <row r="44" spans="1:10" s="110" customFormat="1" ht="13.5" customHeight="1" x14ac:dyDescent="0.2">
      <c r="A44" s="120"/>
      <c r="B44" s="121" t="s">
        <v>112</v>
      </c>
      <c r="C44" s="113">
        <v>2.6033606013707717</v>
      </c>
      <c r="D44" s="115">
        <v>471</v>
      </c>
      <c r="E44" s="114">
        <v>508</v>
      </c>
      <c r="F44" s="114">
        <v>538</v>
      </c>
      <c r="G44" s="114">
        <v>455</v>
      </c>
      <c r="H44" s="140">
        <v>438</v>
      </c>
      <c r="I44" s="115">
        <v>33</v>
      </c>
      <c r="J44" s="116">
        <v>7.5342465753424657</v>
      </c>
    </row>
    <row r="45" spans="1:10" s="110" customFormat="1" ht="13.5" customHeight="1" x14ac:dyDescent="0.2">
      <c r="A45" s="118" t="s">
        <v>113</v>
      </c>
      <c r="B45" s="122" t="s">
        <v>116</v>
      </c>
      <c r="C45" s="113">
        <v>89.022772496130884</v>
      </c>
      <c r="D45" s="115">
        <v>16106</v>
      </c>
      <c r="E45" s="114">
        <v>16438</v>
      </c>
      <c r="F45" s="114">
        <v>16489</v>
      </c>
      <c r="G45" s="114">
        <v>16993</v>
      </c>
      <c r="H45" s="140">
        <v>16730</v>
      </c>
      <c r="I45" s="115">
        <v>-624</v>
      </c>
      <c r="J45" s="116">
        <v>-3.7298266586969517</v>
      </c>
    </row>
    <row r="46" spans="1:10" s="110" customFormat="1" ht="13.5" customHeight="1" x14ac:dyDescent="0.2">
      <c r="A46" s="118"/>
      <c r="B46" s="119" t="s">
        <v>117</v>
      </c>
      <c r="C46" s="113">
        <v>10.756135308423612</v>
      </c>
      <c r="D46" s="115">
        <v>1946</v>
      </c>
      <c r="E46" s="114">
        <v>2052</v>
      </c>
      <c r="F46" s="114">
        <v>1966</v>
      </c>
      <c r="G46" s="114">
        <v>2020</v>
      </c>
      <c r="H46" s="140">
        <v>1926</v>
      </c>
      <c r="I46" s="115">
        <v>20</v>
      </c>
      <c r="J46" s="116">
        <v>1.0384215991692627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15904</v>
      </c>
      <c r="E48" s="114">
        <v>16396</v>
      </c>
      <c r="F48" s="114">
        <v>16404</v>
      </c>
      <c r="G48" s="114">
        <v>16091</v>
      </c>
      <c r="H48" s="140">
        <v>15801</v>
      </c>
      <c r="I48" s="115">
        <v>103</v>
      </c>
      <c r="J48" s="116">
        <v>0.65185747737484967</v>
      </c>
    </row>
    <row r="49" spans="1:12" s="110" customFormat="1" ht="13.5" customHeight="1" x14ac:dyDescent="0.2">
      <c r="A49" s="118" t="s">
        <v>105</v>
      </c>
      <c r="B49" s="119" t="s">
        <v>106</v>
      </c>
      <c r="C49" s="113">
        <v>46.925301810865193</v>
      </c>
      <c r="D49" s="115">
        <v>7463</v>
      </c>
      <c r="E49" s="114">
        <v>7616</v>
      </c>
      <c r="F49" s="114">
        <v>7672</v>
      </c>
      <c r="G49" s="114">
        <v>7518</v>
      </c>
      <c r="H49" s="140">
        <v>7372</v>
      </c>
      <c r="I49" s="115">
        <v>91</v>
      </c>
      <c r="J49" s="116">
        <v>1.234400434074878</v>
      </c>
    </row>
    <row r="50" spans="1:12" s="110" customFormat="1" ht="13.5" customHeight="1" x14ac:dyDescent="0.2">
      <c r="A50" s="120"/>
      <c r="B50" s="119" t="s">
        <v>107</v>
      </c>
      <c r="C50" s="113">
        <v>53.074698189134807</v>
      </c>
      <c r="D50" s="115">
        <v>8441</v>
      </c>
      <c r="E50" s="114">
        <v>8780</v>
      </c>
      <c r="F50" s="114">
        <v>8732</v>
      </c>
      <c r="G50" s="114">
        <v>8573</v>
      </c>
      <c r="H50" s="140">
        <v>8429</v>
      </c>
      <c r="I50" s="115">
        <v>12</v>
      </c>
      <c r="J50" s="116">
        <v>0.14236564242496144</v>
      </c>
    </row>
    <row r="51" spans="1:12" s="110" customFormat="1" ht="13.5" customHeight="1" x14ac:dyDescent="0.2">
      <c r="A51" s="118" t="s">
        <v>105</v>
      </c>
      <c r="B51" s="121" t="s">
        <v>108</v>
      </c>
      <c r="C51" s="113">
        <v>12.317655935613683</v>
      </c>
      <c r="D51" s="115">
        <v>1959</v>
      </c>
      <c r="E51" s="114">
        <v>2084</v>
      </c>
      <c r="F51" s="114">
        <v>2164</v>
      </c>
      <c r="G51" s="114">
        <v>2008</v>
      </c>
      <c r="H51" s="140">
        <v>2023</v>
      </c>
      <c r="I51" s="115">
        <v>-64</v>
      </c>
      <c r="J51" s="116">
        <v>-3.1636183885318832</v>
      </c>
    </row>
    <row r="52" spans="1:12" s="110" customFormat="1" ht="13.5" customHeight="1" x14ac:dyDescent="0.2">
      <c r="A52" s="118"/>
      <c r="B52" s="121" t="s">
        <v>109</v>
      </c>
      <c r="C52" s="113">
        <v>69.102112676056336</v>
      </c>
      <c r="D52" s="115">
        <v>10990</v>
      </c>
      <c r="E52" s="114">
        <v>11295</v>
      </c>
      <c r="F52" s="114">
        <v>11241</v>
      </c>
      <c r="G52" s="114">
        <v>11167</v>
      </c>
      <c r="H52" s="140">
        <v>10978</v>
      </c>
      <c r="I52" s="115">
        <v>12</v>
      </c>
      <c r="J52" s="116">
        <v>0.1093095281472035</v>
      </c>
    </row>
    <row r="53" spans="1:12" s="110" customFormat="1" ht="13.5" customHeight="1" x14ac:dyDescent="0.2">
      <c r="A53" s="118"/>
      <c r="B53" s="121" t="s">
        <v>110</v>
      </c>
      <c r="C53" s="113">
        <v>17.693661971830984</v>
      </c>
      <c r="D53" s="115">
        <v>2814</v>
      </c>
      <c r="E53" s="114">
        <v>2869</v>
      </c>
      <c r="F53" s="114">
        <v>2850</v>
      </c>
      <c r="G53" s="114">
        <v>2776</v>
      </c>
      <c r="H53" s="140">
        <v>2666</v>
      </c>
      <c r="I53" s="115">
        <v>148</v>
      </c>
      <c r="J53" s="116">
        <v>5.5513878469617408</v>
      </c>
    </row>
    <row r="54" spans="1:12" s="110" customFormat="1" ht="13.5" customHeight="1" x14ac:dyDescent="0.2">
      <c r="A54" s="120"/>
      <c r="B54" s="121" t="s">
        <v>111</v>
      </c>
      <c r="C54" s="113">
        <v>0.88656941649899401</v>
      </c>
      <c r="D54" s="115">
        <v>141</v>
      </c>
      <c r="E54" s="114">
        <v>148</v>
      </c>
      <c r="F54" s="114">
        <v>149</v>
      </c>
      <c r="G54" s="114">
        <v>140</v>
      </c>
      <c r="H54" s="140">
        <v>134</v>
      </c>
      <c r="I54" s="115">
        <v>7</v>
      </c>
      <c r="J54" s="116">
        <v>5.2238805970149258</v>
      </c>
    </row>
    <row r="55" spans="1:12" s="110" customFormat="1" ht="13.5" customHeight="1" x14ac:dyDescent="0.2">
      <c r="A55" s="120"/>
      <c r="B55" s="121" t="s">
        <v>112</v>
      </c>
      <c r="C55" s="113">
        <v>0.11946680080482898</v>
      </c>
      <c r="D55" s="115">
        <v>19</v>
      </c>
      <c r="E55" s="114">
        <v>19</v>
      </c>
      <c r="F55" s="114">
        <v>28</v>
      </c>
      <c r="G55" s="114">
        <v>32</v>
      </c>
      <c r="H55" s="140">
        <v>28</v>
      </c>
      <c r="I55" s="115">
        <v>-9</v>
      </c>
      <c r="J55" s="116">
        <v>-32.142857142857146</v>
      </c>
    </row>
    <row r="56" spans="1:12" s="110" customFormat="1" ht="13.5" customHeight="1" x14ac:dyDescent="0.2">
      <c r="A56" s="118" t="s">
        <v>113</v>
      </c>
      <c r="B56" s="122" t="s">
        <v>116</v>
      </c>
      <c r="C56" s="113">
        <v>88.15392354124748</v>
      </c>
      <c r="D56" s="115">
        <v>14020</v>
      </c>
      <c r="E56" s="114">
        <v>14464</v>
      </c>
      <c r="F56" s="114">
        <v>14515</v>
      </c>
      <c r="G56" s="114">
        <v>14225</v>
      </c>
      <c r="H56" s="140">
        <v>14032</v>
      </c>
      <c r="I56" s="115">
        <v>-12</v>
      </c>
      <c r="J56" s="116">
        <v>-8.551881413911061E-2</v>
      </c>
    </row>
    <row r="57" spans="1:12" s="110" customFormat="1" ht="13.5" customHeight="1" x14ac:dyDescent="0.2">
      <c r="A57" s="142"/>
      <c r="B57" s="124" t="s">
        <v>117</v>
      </c>
      <c r="C57" s="125">
        <v>11.846076458752515</v>
      </c>
      <c r="D57" s="143">
        <v>1884</v>
      </c>
      <c r="E57" s="144">
        <v>1932</v>
      </c>
      <c r="F57" s="144">
        <v>1888</v>
      </c>
      <c r="G57" s="144">
        <v>1865</v>
      </c>
      <c r="H57" s="145">
        <v>1768</v>
      </c>
      <c r="I57" s="143">
        <v>116</v>
      </c>
      <c r="J57" s="146">
        <v>6.5610859728506785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517</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119132</v>
      </c>
      <c r="E12" s="236">
        <v>119624</v>
      </c>
      <c r="F12" s="114">
        <v>120599</v>
      </c>
      <c r="G12" s="114">
        <v>118632</v>
      </c>
      <c r="H12" s="140">
        <v>118454</v>
      </c>
      <c r="I12" s="115">
        <v>678</v>
      </c>
      <c r="J12" s="116">
        <v>0.57237408614314422</v>
      </c>
    </row>
    <row r="13" spans="1:15" s="110" customFormat="1" ht="12" customHeight="1" x14ac:dyDescent="0.2">
      <c r="A13" s="118" t="s">
        <v>105</v>
      </c>
      <c r="B13" s="119" t="s">
        <v>106</v>
      </c>
      <c r="C13" s="113">
        <v>54.10385119027633</v>
      </c>
      <c r="D13" s="115">
        <v>64455</v>
      </c>
      <c r="E13" s="114">
        <v>64708</v>
      </c>
      <c r="F13" s="114">
        <v>65626</v>
      </c>
      <c r="G13" s="114">
        <v>64396</v>
      </c>
      <c r="H13" s="140">
        <v>64286</v>
      </c>
      <c r="I13" s="115">
        <v>169</v>
      </c>
      <c r="J13" s="116">
        <v>0.26288772049901998</v>
      </c>
    </row>
    <row r="14" spans="1:15" s="110" customFormat="1" ht="12" customHeight="1" x14ac:dyDescent="0.2">
      <c r="A14" s="118"/>
      <c r="B14" s="119" t="s">
        <v>107</v>
      </c>
      <c r="C14" s="113">
        <v>45.89614880972367</v>
      </c>
      <c r="D14" s="115">
        <v>54677</v>
      </c>
      <c r="E14" s="114">
        <v>54916</v>
      </c>
      <c r="F14" s="114">
        <v>54973</v>
      </c>
      <c r="G14" s="114">
        <v>54236</v>
      </c>
      <c r="H14" s="140">
        <v>54168</v>
      </c>
      <c r="I14" s="115">
        <v>509</v>
      </c>
      <c r="J14" s="116">
        <v>0.93966917737409539</v>
      </c>
    </row>
    <row r="15" spans="1:15" s="110" customFormat="1" ht="12" customHeight="1" x14ac:dyDescent="0.2">
      <c r="A15" s="118" t="s">
        <v>105</v>
      </c>
      <c r="B15" s="121" t="s">
        <v>108</v>
      </c>
      <c r="C15" s="113">
        <v>11.78692542725716</v>
      </c>
      <c r="D15" s="115">
        <v>14042</v>
      </c>
      <c r="E15" s="114">
        <v>14601</v>
      </c>
      <c r="F15" s="114">
        <v>14931</v>
      </c>
      <c r="G15" s="114">
        <v>13790</v>
      </c>
      <c r="H15" s="140">
        <v>14254</v>
      </c>
      <c r="I15" s="115">
        <v>-212</v>
      </c>
      <c r="J15" s="116">
        <v>-1.4873018100182405</v>
      </c>
    </row>
    <row r="16" spans="1:15" s="110" customFormat="1" ht="12" customHeight="1" x14ac:dyDescent="0.2">
      <c r="A16" s="118"/>
      <c r="B16" s="121" t="s">
        <v>109</v>
      </c>
      <c r="C16" s="113">
        <v>64.96491286975791</v>
      </c>
      <c r="D16" s="115">
        <v>77394</v>
      </c>
      <c r="E16" s="114">
        <v>77488</v>
      </c>
      <c r="F16" s="114">
        <v>78254</v>
      </c>
      <c r="G16" s="114">
        <v>77930</v>
      </c>
      <c r="H16" s="140">
        <v>77774</v>
      </c>
      <c r="I16" s="115">
        <v>-380</v>
      </c>
      <c r="J16" s="116">
        <v>-0.48859516033635919</v>
      </c>
    </row>
    <row r="17" spans="1:10" s="110" customFormat="1" ht="12" customHeight="1" x14ac:dyDescent="0.2">
      <c r="A17" s="118"/>
      <c r="B17" s="121" t="s">
        <v>110</v>
      </c>
      <c r="C17" s="113">
        <v>22.058724775878858</v>
      </c>
      <c r="D17" s="115">
        <v>26279</v>
      </c>
      <c r="E17" s="114">
        <v>26114</v>
      </c>
      <c r="F17" s="114">
        <v>26030</v>
      </c>
      <c r="G17" s="114">
        <v>25555</v>
      </c>
      <c r="H17" s="140">
        <v>25140</v>
      </c>
      <c r="I17" s="115">
        <v>1139</v>
      </c>
      <c r="J17" s="116">
        <v>4.530628480509149</v>
      </c>
    </row>
    <row r="18" spans="1:10" s="110" customFormat="1" ht="12" customHeight="1" x14ac:dyDescent="0.2">
      <c r="A18" s="120"/>
      <c r="B18" s="121" t="s">
        <v>111</v>
      </c>
      <c r="C18" s="113">
        <v>1.1894369271060672</v>
      </c>
      <c r="D18" s="115">
        <v>1417</v>
      </c>
      <c r="E18" s="114">
        <v>1421</v>
      </c>
      <c r="F18" s="114">
        <v>1384</v>
      </c>
      <c r="G18" s="114">
        <v>1357</v>
      </c>
      <c r="H18" s="140">
        <v>1286</v>
      </c>
      <c r="I18" s="115">
        <v>131</v>
      </c>
      <c r="J18" s="116">
        <v>10.186625194401245</v>
      </c>
    </row>
    <row r="19" spans="1:10" s="110" customFormat="1" ht="12" customHeight="1" x14ac:dyDescent="0.2">
      <c r="A19" s="120"/>
      <c r="B19" s="121" t="s">
        <v>112</v>
      </c>
      <c r="C19" s="113">
        <v>0.30302521572709262</v>
      </c>
      <c r="D19" s="115">
        <v>361</v>
      </c>
      <c r="E19" s="114">
        <v>354</v>
      </c>
      <c r="F19" s="114">
        <v>353</v>
      </c>
      <c r="G19" s="114">
        <v>312</v>
      </c>
      <c r="H19" s="140">
        <v>256</v>
      </c>
      <c r="I19" s="115">
        <v>105</v>
      </c>
      <c r="J19" s="116">
        <v>41.015625</v>
      </c>
    </row>
    <row r="20" spans="1:10" s="110" customFormat="1" ht="12" customHeight="1" x14ac:dyDescent="0.2">
      <c r="A20" s="118" t="s">
        <v>113</v>
      </c>
      <c r="B20" s="119" t="s">
        <v>181</v>
      </c>
      <c r="C20" s="113">
        <v>73.264110398549505</v>
      </c>
      <c r="D20" s="115">
        <v>87281</v>
      </c>
      <c r="E20" s="114">
        <v>87705</v>
      </c>
      <c r="F20" s="114">
        <v>88839</v>
      </c>
      <c r="G20" s="114">
        <v>87189</v>
      </c>
      <c r="H20" s="140">
        <v>87336</v>
      </c>
      <c r="I20" s="115">
        <v>-55</v>
      </c>
      <c r="J20" s="116">
        <v>-6.2975176330493723E-2</v>
      </c>
    </row>
    <row r="21" spans="1:10" s="110" customFormat="1" ht="12" customHeight="1" x14ac:dyDescent="0.2">
      <c r="A21" s="118"/>
      <c r="B21" s="119" t="s">
        <v>182</v>
      </c>
      <c r="C21" s="113">
        <v>26.735889601450491</v>
      </c>
      <c r="D21" s="115">
        <v>31851</v>
      </c>
      <c r="E21" s="114">
        <v>31919</v>
      </c>
      <c r="F21" s="114">
        <v>31760</v>
      </c>
      <c r="G21" s="114">
        <v>31443</v>
      </c>
      <c r="H21" s="140">
        <v>31118</v>
      </c>
      <c r="I21" s="115">
        <v>733</v>
      </c>
      <c r="J21" s="116">
        <v>2.3555498425348671</v>
      </c>
    </row>
    <row r="22" spans="1:10" s="110" customFormat="1" ht="12" customHeight="1" x14ac:dyDescent="0.2">
      <c r="A22" s="118" t="s">
        <v>113</v>
      </c>
      <c r="B22" s="119" t="s">
        <v>116</v>
      </c>
      <c r="C22" s="113">
        <v>87.2385253332438</v>
      </c>
      <c r="D22" s="115">
        <v>103929</v>
      </c>
      <c r="E22" s="114">
        <v>104627</v>
      </c>
      <c r="F22" s="114">
        <v>105375</v>
      </c>
      <c r="G22" s="114">
        <v>103855</v>
      </c>
      <c r="H22" s="140">
        <v>103934</v>
      </c>
      <c r="I22" s="115">
        <v>-5</v>
      </c>
      <c r="J22" s="116">
        <v>-4.8107452806588798E-3</v>
      </c>
    </row>
    <row r="23" spans="1:10" s="110" customFormat="1" ht="12" customHeight="1" x14ac:dyDescent="0.2">
      <c r="A23" s="118"/>
      <c r="B23" s="119" t="s">
        <v>117</v>
      </c>
      <c r="C23" s="113">
        <v>12.741328946043044</v>
      </c>
      <c r="D23" s="115">
        <v>15179</v>
      </c>
      <c r="E23" s="114">
        <v>14975</v>
      </c>
      <c r="F23" s="114">
        <v>15201</v>
      </c>
      <c r="G23" s="114">
        <v>14754</v>
      </c>
      <c r="H23" s="140">
        <v>14500</v>
      </c>
      <c r="I23" s="115">
        <v>679</v>
      </c>
      <c r="J23" s="116">
        <v>4.682758620689655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135762</v>
      </c>
      <c r="E64" s="236">
        <v>136163</v>
      </c>
      <c r="F64" s="236">
        <v>136844</v>
      </c>
      <c r="G64" s="236">
        <v>134970</v>
      </c>
      <c r="H64" s="140">
        <v>134821</v>
      </c>
      <c r="I64" s="115">
        <v>941</v>
      </c>
      <c r="J64" s="116">
        <v>0.69796248358935176</v>
      </c>
    </row>
    <row r="65" spans="1:12" s="110" customFormat="1" ht="12" customHeight="1" x14ac:dyDescent="0.2">
      <c r="A65" s="118" t="s">
        <v>105</v>
      </c>
      <c r="B65" s="119" t="s">
        <v>106</v>
      </c>
      <c r="C65" s="113">
        <v>54.381196505649591</v>
      </c>
      <c r="D65" s="235">
        <v>73829</v>
      </c>
      <c r="E65" s="236">
        <v>73986</v>
      </c>
      <c r="F65" s="236">
        <v>74656</v>
      </c>
      <c r="G65" s="236">
        <v>73647</v>
      </c>
      <c r="H65" s="140">
        <v>73623</v>
      </c>
      <c r="I65" s="115">
        <v>206</v>
      </c>
      <c r="J65" s="116">
        <v>0.27980386563981363</v>
      </c>
    </row>
    <row r="66" spans="1:12" s="110" customFormat="1" ht="12" customHeight="1" x14ac:dyDescent="0.2">
      <c r="A66" s="118"/>
      <c r="B66" s="119" t="s">
        <v>107</v>
      </c>
      <c r="C66" s="113">
        <v>45.618803494350409</v>
      </c>
      <c r="D66" s="235">
        <v>61933</v>
      </c>
      <c r="E66" s="236">
        <v>62177</v>
      </c>
      <c r="F66" s="236">
        <v>62188</v>
      </c>
      <c r="G66" s="236">
        <v>61323</v>
      </c>
      <c r="H66" s="140">
        <v>61198</v>
      </c>
      <c r="I66" s="115">
        <v>735</v>
      </c>
      <c r="J66" s="116">
        <v>1.201019641164744</v>
      </c>
    </row>
    <row r="67" spans="1:12" s="110" customFormat="1" ht="12" customHeight="1" x14ac:dyDescent="0.2">
      <c r="A67" s="118" t="s">
        <v>105</v>
      </c>
      <c r="B67" s="121" t="s">
        <v>108</v>
      </c>
      <c r="C67" s="113">
        <v>11.75292055214272</v>
      </c>
      <c r="D67" s="235">
        <v>15956</v>
      </c>
      <c r="E67" s="236">
        <v>16585</v>
      </c>
      <c r="F67" s="236">
        <v>17010</v>
      </c>
      <c r="G67" s="236">
        <v>15874</v>
      </c>
      <c r="H67" s="140">
        <v>16444</v>
      </c>
      <c r="I67" s="115">
        <v>-488</v>
      </c>
      <c r="J67" s="116">
        <v>-2.9676477742641691</v>
      </c>
    </row>
    <row r="68" spans="1:12" s="110" customFormat="1" ht="12" customHeight="1" x14ac:dyDescent="0.2">
      <c r="A68" s="118"/>
      <c r="B68" s="121" t="s">
        <v>109</v>
      </c>
      <c r="C68" s="113">
        <v>65.1846613927314</v>
      </c>
      <c r="D68" s="235">
        <v>88496</v>
      </c>
      <c r="E68" s="236">
        <v>88533</v>
      </c>
      <c r="F68" s="236">
        <v>89066</v>
      </c>
      <c r="G68" s="236">
        <v>88861</v>
      </c>
      <c r="H68" s="140">
        <v>88745</v>
      </c>
      <c r="I68" s="115">
        <v>-249</v>
      </c>
      <c r="J68" s="116">
        <v>-0.28057918755986255</v>
      </c>
    </row>
    <row r="69" spans="1:12" s="110" customFormat="1" ht="12" customHeight="1" x14ac:dyDescent="0.2">
      <c r="A69" s="118"/>
      <c r="B69" s="121" t="s">
        <v>110</v>
      </c>
      <c r="C69" s="113">
        <v>21.89640694745216</v>
      </c>
      <c r="D69" s="235">
        <v>29727</v>
      </c>
      <c r="E69" s="236">
        <v>29462</v>
      </c>
      <c r="F69" s="236">
        <v>29222</v>
      </c>
      <c r="G69" s="236">
        <v>28711</v>
      </c>
      <c r="H69" s="140">
        <v>28210</v>
      </c>
      <c r="I69" s="115">
        <v>1517</v>
      </c>
      <c r="J69" s="116">
        <v>5.3775257001063457</v>
      </c>
    </row>
    <row r="70" spans="1:12" s="110" customFormat="1" ht="12" customHeight="1" x14ac:dyDescent="0.2">
      <c r="A70" s="120"/>
      <c r="B70" s="121" t="s">
        <v>111</v>
      </c>
      <c r="C70" s="113">
        <v>1.1660111076737232</v>
      </c>
      <c r="D70" s="235">
        <v>1583</v>
      </c>
      <c r="E70" s="236">
        <v>1583</v>
      </c>
      <c r="F70" s="236">
        <v>1546</v>
      </c>
      <c r="G70" s="236">
        <v>1524</v>
      </c>
      <c r="H70" s="140">
        <v>1422</v>
      </c>
      <c r="I70" s="115">
        <v>161</v>
      </c>
      <c r="J70" s="116">
        <v>11.322081575246132</v>
      </c>
    </row>
    <row r="71" spans="1:12" s="110" customFormat="1" ht="12" customHeight="1" x14ac:dyDescent="0.2">
      <c r="A71" s="120"/>
      <c r="B71" s="121" t="s">
        <v>112</v>
      </c>
      <c r="C71" s="113">
        <v>0.30420883605132509</v>
      </c>
      <c r="D71" s="235">
        <v>413</v>
      </c>
      <c r="E71" s="236">
        <v>405</v>
      </c>
      <c r="F71" s="236">
        <v>413</v>
      </c>
      <c r="G71" s="236">
        <v>367</v>
      </c>
      <c r="H71" s="140">
        <v>305</v>
      </c>
      <c r="I71" s="115">
        <v>108</v>
      </c>
      <c r="J71" s="116">
        <v>35.409836065573771</v>
      </c>
    </row>
    <row r="72" spans="1:12" s="110" customFormat="1" ht="12" customHeight="1" x14ac:dyDescent="0.2">
      <c r="A72" s="118" t="s">
        <v>113</v>
      </c>
      <c r="B72" s="119" t="s">
        <v>181</v>
      </c>
      <c r="C72" s="113">
        <v>74.104683195592287</v>
      </c>
      <c r="D72" s="235">
        <v>100606</v>
      </c>
      <c r="E72" s="236">
        <v>101069</v>
      </c>
      <c r="F72" s="236">
        <v>101971</v>
      </c>
      <c r="G72" s="236">
        <v>100488</v>
      </c>
      <c r="H72" s="140">
        <v>100724</v>
      </c>
      <c r="I72" s="115">
        <v>-118</v>
      </c>
      <c r="J72" s="116">
        <v>-0.11715182081728287</v>
      </c>
    </row>
    <row r="73" spans="1:12" s="110" customFormat="1" ht="12" customHeight="1" x14ac:dyDescent="0.2">
      <c r="A73" s="118"/>
      <c r="B73" s="119" t="s">
        <v>182</v>
      </c>
      <c r="C73" s="113">
        <v>25.895316804407713</v>
      </c>
      <c r="D73" s="115">
        <v>35156</v>
      </c>
      <c r="E73" s="114">
        <v>35094</v>
      </c>
      <c r="F73" s="114">
        <v>34873</v>
      </c>
      <c r="G73" s="114">
        <v>34482</v>
      </c>
      <c r="H73" s="140">
        <v>34097</v>
      </c>
      <c r="I73" s="115">
        <v>1059</v>
      </c>
      <c r="J73" s="116">
        <v>3.1058450890107636</v>
      </c>
    </row>
    <row r="74" spans="1:12" s="110" customFormat="1" ht="12" customHeight="1" x14ac:dyDescent="0.2">
      <c r="A74" s="118" t="s">
        <v>113</v>
      </c>
      <c r="B74" s="119" t="s">
        <v>116</v>
      </c>
      <c r="C74" s="113">
        <v>86.944800459627885</v>
      </c>
      <c r="D74" s="115">
        <v>118038</v>
      </c>
      <c r="E74" s="114">
        <v>118748</v>
      </c>
      <c r="F74" s="114">
        <v>119268</v>
      </c>
      <c r="G74" s="114">
        <v>117770</v>
      </c>
      <c r="H74" s="140">
        <v>117926</v>
      </c>
      <c r="I74" s="115">
        <v>112</v>
      </c>
      <c r="J74" s="116">
        <v>9.4974814714312364E-2</v>
      </c>
    </row>
    <row r="75" spans="1:12" s="110" customFormat="1" ht="12" customHeight="1" x14ac:dyDescent="0.2">
      <c r="A75" s="142"/>
      <c r="B75" s="124" t="s">
        <v>117</v>
      </c>
      <c r="C75" s="125">
        <v>13.041941043885624</v>
      </c>
      <c r="D75" s="143">
        <v>17706</v>
      </c>
      <c r="E75" s="144">
        <v>17397</v>
      </c>
      <c r="F75" s="144">
        <v>17557</v>
      </c>
      <c r="G75" s="144">
        <v>17181</v>
      </c>
      <c r="H75" s="145">
        <v>16876</v>
      </c>
      <c r="I75" s="143">
        <v>830</v>
      </c>
      <c r="J75" s="146">
        <v>4.9182270680255984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517</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119132</v>
      </c>
      <c r="G11" s="114">
        <v>119624</v>
      </c>
      <c r="H11" s="114">
        <v>120599</v>
      </c>
      <c r="I11" s="114">
        <v>118632</v>
      </c>
      <c r="J11" s="140">
        <v>118454</v>
      </c>
      <c r="K11" s="114">
        <v>678</v>
      </c>
      <c r="L11" s="116">
        <v>0.57237408614314422</v>
      </c>
    </row>
    <row r="12" spans="1:17" s="110" customFormat="1" ht="24.95" customHeight="1" x14ac:dyDescent="0.2">
      <c r="A12" s="604" t="s">
        <v>185</v>
      </c>
      <c r="B12" s="605"/>
      <c r="C12" s="605"/>
      <c r="D12" s="606"/>
      <c r="E12" s="113">
        <v>54.10385119027633</v>
      </c>
      <c r="F12" s="115">
        <v>64455</v>
      </c>
      <c r="G12" s="114">
        <v>64708</v>
      </c>
      <c r="H12" s="114">
        <v>65626</v>
      </c>
      <c r="I12" s="114">
        <v>64396</v>
      </c>
      <c r="J12" s="140">
        <v>64286</v>
      </c>
      <c r="K12" s="114">
        <v>169</v>
      </c>
      <c r="L12" s="116">
        <v>0.26288772049901998</v>
      </c>
    </row>
    <row r="13" spans="1:17" s="110" customFormat="1" ht="15" customHeight="1" x14ac:dyDescent="0.2">
      <c r="A13" s="120"/>
      <c r="B13" s="612" t="s">
        <v>107</v>
      </c>
      <c r="C13" s="612"/>
      <c r="E13" s="113">
        <v>45.89614880972367</v>
      </c>
      <c r="F13" s="115">
        <v>54677</v>
      </c>
      <c r="G13" s="114">
        <v>54916</v>
      </c>
      <c r="H13" s="114">
        <v>54973</v>
      </c>
      <c r="I13" s="114">
        <v>54236</v>
      </c>
      <c r="J13" s="140">
        <v>54168</v>
      </c>
      <c r="K13" s="114">
        <v>509</v>
      </c>
      <c r="L13" s="116">
        <v>0.93966917737409539</v>
      </c>
    </row>
    <row r="14" spans="1:17" s="110" customFormat="1" ht="24.95" customHeight="1" x14ac:dyDescent="0.2">
      <c r="A14" s="604" t="s">
        <v>186</v>
      </c>
      <c r="B14" s="605"/>
      <c r="C14" s="605"/>
      <c r="D14" s="606"/>
      <c r="E14" s="113">
        <v>11.78692542725716</v>
      </c>
      <c r="F14" s="115">
        <v>14042</v>
      </c>
      <c r="G14" s="114">
        <v>14601</v>
      </c>
      <c r="H14" s="114">
        <v>14931</v>
      </c>
      <c r="I14" s="114">
        <v>13790</v>
      </c>
      <c r="J14" s="140">
        <v>14254</v>
      </c>
      <c r="K14" s="114">
        <v>-212</v>
      </c>
      <c r="L14" s="116">
        <v>-1.4873018100182405</v>
      </c>
    </row>
    <row r="15" spans="1:17" s="110" customFormat="1" ht="15" customHeight="1" x14ac:dyDescent="0.2">
      <c r="A15" s="120"/>
      <c r="B15" s="119"/>
      <c r="C15" s="258" t="s">
        <v>106</v>
      </c>
      <c r="E15" s="113">
        <v>59.008688221051131</v>
      </c>
      <c r="F15" s="115">
        <v>8286</v>
      </c>
      <c r="G15" s="114">
        <v>8621</v>
      </c>
      <c r="H15" s="114">
        <v>8914</v>
      </c>
      <c r="I15" s="114">
        <v>8182</v>
      </c>
      <c r="J15" s="140">
        <v>8470</v>
      </c>
      <c r="K15" s="114">
        <v>-184</v>
      </c>
      <c r="L15" s="116">
        <v>-2.1723730814639906</v>
      </c>
    </row>
    <row r="16" spans="1:17" s="110" customFormat="1" ht="15" customHeight="1" x14ac:dyDescent="0.2">
      <c r="A16" s="120"/>
      <c r="B16" s="119"/>
      <c r="C16" s="258" t="s">
        <v>107</v>
      </c>
      <c r="E16" s="113">
        <v>40.991311778948869</v>
      </c>
      <c r="F16" s="115">
        <v>5756</v>
      </c>
      <c r="G16" s="114">
        <v>5980</v>
      </c>
      <c r="H16" s="114">
        <v>6017</v>
      </c>
      <c r="I16" s="114">
        <v>5608</v>
      </c>
      <c r="J16" s="140">
        <v>5784</v>
      </c>
      <c r="K16" s="114">
        <v>-28</v>
      </c>
      <c r="L16" s="116">
        <v>-0.48409405255878285</v>
      </c>
    </row>
    <row r="17" spans="1:12" s="110" customFormat="1" ht="15" customHeight="1" x14ac:dyDescent="0.2">
      <c r="A17" s="120"/>
      <c r="B17" s="121" t="s">
        <v>109</v>
      </c>
      <c r="C17" s="258"/>
      <c r="E17" s="113">
        <v>64.96491286975791</v>
      </c>
      <c r="F17" s="115">
        <v>77394</v>
      </c>
      <c r="G17" s="114">
        <v>77488</v>
      </c>
      <c r="H17" s="114">
        <v>78254</v>
      </c>
      <c r="I17" s="114">
        <v>77930</v>
      </c>
      <c r="J17" s="140">
        <v>77774</v>
      </c>
      <c r="K17" s="114">
        <v>-380</v>
      </c>
      <c r="L17" s="116">
        <v>-0.48859516033635919</v>
      </c>
    </row>
    <row r="18" spans="1:12" s="110" customFormat="1" ht="15" customHeight="1" x14ac:dyDescent="0.2">
      <c r="A18" s="120"/>
      <c r="B18" s="119"/>
      <c r="C18" s="258" t="s">
        <v>106</v>
      </c>
      <c r="E18" s="113">
        <v>54.057162053905991</v>
      </c>
      <c r="F18" s="115">
        <v>41837</v>
      </c>
      <c r="G18" s="114">
        <v>41810</v>
      </c>
      <c r="H18" s="114">
        <v>42417</v>
      </c>
      <c r="I18" s="114">
        <v>42257</v>
      </c>
      <c r="J18" s="140">
        <v>42096</v>
      </c>
      <c r="K18" s="114">
        <v>-259</v>
      </c>
      <c r="L18" s="116">
        <v>-0.61526035727860129</v>
      </c>
    </row>
    <row r="19" spans="1:12" s="110" customFormat="1" ht="15" customHeight="1" x14ac:dyDescent="0.2">
      <c r="A19" s="120"/>
      <c r="B19" s="119"/>
      <c r="C19" s="258" t="s">
        <v>107</v>
      </c>
      <c r="E19" s="113">
        <v>45.942837946094009</v>
      </c>
      <c r="F19" s="115">
        <v>35557</v>
      </c>
      <c r="G19" s="114">
        <v>35678</v>
      </c>
      <c r="H19" s="114">
        <v>35837</v>
      </c>
      <c r="I19" s="114">
        <v>35673</v>
      </c>
      <c r="J19" s="140">
        <v>35678</v>
      </c>
      <c r="K19" s="114">
        <v>-121</v>
      </c>
      <c r="L19" s="116">
        <v>-0.33914457088401817</v>
      </c>
    </row>
    <row r="20" spans="1:12" s="110" customFormat="1" ht="15" customHeight="1" x14ac:dyDescent="0.2">
      <c r="A20" s="120"/>
      <c r="B20" s="121" t="s">
        <v>110</v>
      </c>
      <c r="C20" s="258"/>
      <c r="E20" s="113">
        <v>22.058724775878858</v>
      </c>
      <c r="F20" s="115">
        <v>26279</v>
      </c>
      <c r="G20" s="114">
        <v>26114</v>
      </c>
      <c r="H20" s="114">
        <v>26030</v>
      </c>
      <c r="I20" s="114">
        <v>25555</v>
      </c>
      <c r="J20" s="140">
        <v>25140</v>
      </c>
      <c r="K20" s="114">
        <v>1139</v>
      </c>
      <c r="L20" s="116">
        <v>4.530628480509149</v>
      </c>
    </row>
    <row r="21" spans="1:12" s="110" customFormat="1" ht="15" customHeight="1" x14ac:dyDescent="0.2">
      <c r="A21" s="120"/>
      <c r="B21" s="119"/>
      <c r="C21" s="258" t="s">
        <v>106</v>
      </c>
      <c r="E21" s="113">
        <v>51.078808173827014</v>
      </c>
      <c r="F21" s="115">
        <v>13423</v>
      </c>
      <c r="G21" s="114">
        <v>13365</v>
      </c>
      <c r="H21" s="114">
        <v>13399</v>
      </c>
      <c r="I21" s="114">
        <v>13074</v>
      </c>
      <c r="J21" s="140">
        <v>12874</v>
      </c>
      <c r="K21" s="114">
        <v>549</v>
      </c>
      <c r="L21" s="116">
        <v>4.2644088861270779</v>
      </c>
    </row>
    <row r="22" spans="1:12" s="110" customFormat="1" ht="15" customHeight="1" x14ac:dyDescent="0.2">
      <c r="A22" s="120"/>
      <c r="B22" s="119"/>
      <c r="C22" s="258" t="s">
        <v>107</v>
      </c>
      <c r="E22" s="113">
        <v>48.921191826172986</v>
      </c>
      <c r="F22" s="115">
        <v>12856</v>
      </c>
      <c r="G22" s="114">
        <v>12749</v>
      </c>
      <c r="H22" s="114">
        <v>12631</v>
      </c>
      <c r="I22" s="114">
        <v>12481</v>
      </c>
      <c r="J22" s="140">
        <v>12266</v>
      </c>
      <c r="K22" s="114">
        <v>590</v>
      </c>
      <c r="L22" s="116">
        <v>4.8100440241317459</v>
      </c>
    </row>
    <row r="23" spans="1:12" s="110" customFormat="1" ht="15" customHeight="1" x14ac:dyDescent="0.2">
      <c r="A23" s="120"/>
      <c r="B23" s="121" t="s">
        <v>111</v>
      </c>
      <c r="C23" s="258"/>
      <c r="E23" s="113">
        <v>1.1894369271060672</v>
      </c>
      <c r="F23" s="115">
        <v>1417</v>
      </c>
      <c r="G23" s="114">
        <v>1421</v>
      </c>
      <c r="H23" s="114">
        <v>1384</v>
      </c>
      <c r="I23" s="114">
        <v>1357</v>
      </c>
      <c r="J23" s="140">
        <v>1286</v>
      </c>
      <c r="K23" s="114">
        <v>131</v>
      </c>
      <c r="L23" s="116">
        <v>10.186625194401245</v>
      </c>
    </row>
    <row r="24" spans="1:12" s="110" customFormat="1" ht="15" customHeight="1" x14ac:dyDescent="0.2">
      <c r="A24" s="120"/>
      <c r="B24" s="119"/>
      <c r="C24" s="258" t="s">
        <v>106</v>
      </c>
      <c r="E24" s="113">
        <v>64.149611856033872</v>
      </c>
      <c r="F24" s="115">
        <v>909</v>
      </c>
      <c r="G24" s="114">
        <v>912</v>
      </c>
      <c r="H24" s="114">
        <v>896</v>
      </c>
      <c r="I24" s="114">
        <v>883</v>
      </c>
      <c r="J24" s="140">
        <v>846</v>
      </c>
      <c r="K24" s="114">
        <v>63</v>
      </c>
      <c r="L24" s="116">
        <v>7.4468085106382977</v>
      </c>
    </row>
    <row r="25" spans="1:12" s="110" customFormat="1" ht="15" customHeight="1" x14ac:dyDescent="0.2">
      <c r="A25" s="120"/>
      <c r="B25" s="119"/>
      <c r="C25" s="258" t="s">
        <v>107</v>
      </c>
      <c r="E25" s="113">
        <v>35.850388143966128</v>
      </c>
      <c r="F25" s="115">
        <v>508</v>
      </c>
      <c r="G25" s="114">
        <v>509</v>
      </c>
      <c r="H25" s="114">
        <v>488</v>
      </c>
      <c r="I25" s="114">
        <v>474</v>
      </c>
      <c r="J25" s="140">
        <v>440</v>
      </c>
      <c r="K25" s="114">
        <v>68</v>
      </c>
      <c r="L25" s="116">
        <v>15.454545454545455</v>
      </c>
    </row>
    <row r="26" spans="1:12" s="110" customFormat="1" ht="15" customHeight="1" x14ac:dyDescent="0.2">
      <c r="A26" s="120"/>
      <c r="C26" s="121" t="s">
        <v>187</v>
      </c>
      <c r="D26" s="110" t="s">
        <v>188</v>
      </c>
      <c r="E26" s="113">
        <v>0.30302521572709262</v>
      </c>
      <c r="F26" s="115">
        <v>361</v>
      </c>
      <c r="G26" s="114">
        <v>354</v>
      </c>
      <c r="H26" s="114">
        <v>353</v>
      </c>
      <c r="I26" s="114">
        <v>312</v>
      </c>
      <c r="J26" s="140">
        <v>256</v>
      </c>
      <c r="K26" s="114">
        <v>105</v>
      </c>
      <c r="L26" s="116">
        <v>41.015625</v>
      </c>
    </row>
    <row r="27" spans="1:12" s="110" customFormat="1" ht="15" customHeight="1" x14ac:dyDescent="0.2">
      <c r="A27" s="120"/>
      <c r="B27" s="119"/>
      <c r="D27" s="259" t="s">
        <v>106</v>
      </c>
      <c r="E27" s="113">
        <v>56.509695290858723</v>
      </c>
      <c r="F27" s="115">
        <v>204</v>
      </c>
      <c r="G27" s="114">
        <v>200</v>
      </c>
      <c r="H27" s="114">
        <v>200</v>
      </c>
      <c r="I27" s="114">
        <v>183</v>
      </c>
      <c r="J27" s="140">
        <v>150</v>
      </c>
      <c r="K27" s="114">
        <v>54</v>
      </c>
      <c r="L27" s="116">
        <v>36</v>
      </c>
    </row>
    <row r="28" spans="1:12" s="110" customFormat="1" ht="15" customHeight="1" x14ac:dyDescent="0.2">
      <c r="A28" s="120"/>
      <c r="B28" s="119"/>
      <c r="D28" s="259" t="s">
        <v>107</v>
      </c>
      <c r="E28" s="113">
        <v>43.490304709141277</v>
      </c>
      <c r="F28" s="115">
        <v>157</v>
      </c>
      <c r="G28" s="114">
        <v>154</v>
      </c>
      <c r="H28" s="114">
        <v>153</v>
      </c>
      <c r="I28" s="114">
        <v>129</v>
      </c>
      <c r="J28" s="140">
        <v>106</v>
      </c>
      <c r="K28" s="114">
        <v>51</v>
      </c>
      <c r="L28" s="116">
        <v>48.113207547169814</v>
      </c>
    </row>
    <row r="29" spans="1:12" s="110" customFormat="1" ht="24.95" customHeight="1" x14ac:dyDescent="0.2">
      <c r="A29" s="604" t="s">
        <v>189</v>
      </c>
      <c r="B29" s="605"/>
      <c r="C29" s="605"/>
      <c r="D29" s="606"/>
      <c r="E29" s="113">
        <v>87.2385253332438</v>
      </c>
      <c r="F29" s="115">
        <v>103929</v>
      </c>
      <c r="G29" s="114">
        <v>104627</v>
      </c>
      <c r="H29" s="114">
        <v>105375</v>
      </c>
      <c r="I29" s="114">
        <v>103855</v>
      </c>
      <c r="J29" s="140">
        <v>103934</v>
      </c>
      <c r="K29" s="114">
        <v>-5</v>
      </c>
      <c r="L29" s="116">
        <v>-4.8107452806588798E-3</v>
      </c>
    </row>
    <row r="30" spans="1:12" s="110" customFormat="1" ht="15" customHeight="1" x14ac:dyDescent="0.2">
      <c r="A30" s="120"/>
      <c r="B30" s="119"/>
      <c r="C30" s="258" t="s">
        <v>106</v>
      </c>
      <c r="E30" s="113">
        <v>52.508924361823937</v>
      </c>
      <c r="F30" s="115">
        <v>54572</v>
      </c>
      <c r="G30" s="114">
        <v>54964</v>
      </c>
      <c r="H30" s="114">
        <v>55619</v>
      </c>
      <c r="I30" s="114">
        <v>54709</v>
      </c>
      <c r="J30" s="140">
        <v>54774</v>
      </c>
      <c r="K30" s="114">
        <v>-202</v>
      </c>
      <c r="L30" s="116">
        <v>-0.36878811114762478</v>
      </c>
    </row>
    <row r="31" spans="1:12" s="110" customFormat="1" ht="15" customHeight="1" x14ac:dyDescent="0.2">
      <c r="A31" s="120"/>
      <c r="B31" s="119"/>
      <c r="C31" s="258" t="s">
        <v>107</v>
      </c>
      <c r="E31" s="113">
        <v>47.491075638176063</v>
      </c>
      <c r="F31" s="115">
        <v>49357</v>
      </c>
      <c r="G31" s="114">
        <v>49663</v>
      </c>
      <c r="H31" s="114">
        <v>49756</v>
      </c>
      <c r="I31" s="114">
        <v>49146</v>
      </c>
      <c r="J31" s="140">
        <v>49160</v>
      </c>
      <c r="K31" s="114">
        <v>197</v>
      </c>
      <c r="L31" s="116">
        <v>0.40073230268510984</v>
      </c>
    </row>
    <row r="32" spans="1:12" s="110" customFormat="1" ht="15" customHeight="1" x14ac:dyDescent="0.2">
      <c r="A32" s="120"/>
      <c r="B32" s="119" t="s">
        <v>117</v>
      </c>
      <c r="C32" s="258"/>
      <c r="E32" s="113">
        <v>12.741328946043044</v>
      </c>
      <c r="F32" s="115">
        <v>15179</v>
      </c>
      <c r="G32" s="114">
        <v>14975</v>
      </c>
      <c r="H32" s="114">
        <v>15201</v>
      </c>
      <c r="I32" s="114">
        <v>14754</v>
      </c>
      <c r="J32" s="140">
        <v>14500</v>
      </c>
      <c r="K32" s="114">
        <v>679</v>
      </c>
      <c r="L32" s="116">
        <v>4.682758620689655</v>
      </c>
    </row>
    <row r="33" spans="1:12" s="110" customFormat="1" ht="15" customHeight="1" x14ac:dyDescent="0.2">
      <c r="A33" s="120"/>
      <c r="B33" s="119"/>
      <c r="C33" s="258" t="s">
        <v>106</v>
      </c>
      <c r="E33" s="113">
        <v>64.984518084195273</v>
      </c>
      <c r="F33" s="115">
        <v>9864</v>
      </c>
      <c r="G33" s="114">
        <v>9726</v>
      </c>
      <c r="H33" s="114">
        <v>9988</v>
      </c>
      <c r="I33" s="114">
        <v>9668</v>
      </c>
      <c r="J33" s="140">
        <v>9496</v>
      </c>
      <c r="K33" s="114">
        <v>368</v>
      </c>
      <c r="L33" s="116">
        <v>3.8753159224936815</v>
      </c>
    </row>
    <row r="34" spans="1:12" s="110" customFormat="1" ht="15" customHeight="1" x14ac:dyDescent="0.2">
      <c r="A34" s="120"/>
      <c r="B34" s="119"/>
      <c r="C34" s="258" t="s">
        <v>107</v>
      </c>
      <c r="E34" s="113">
        <v>35.015481915804727</v>
      </c>
      <c r="F34" s="115">
        <v>5315</v>
      </c>
      <c r="G34" s="114">
        <v>5249</v>
      </c>
      <c r="H34" s="114">
        <v>5213</v>
      </c>
      <c r="I34" s="114">
        <v>5086</v>
      </c>
      <c r="J34" s="140">
        <v>5004</v>
      </c>
      <c r="K34" s="114">
        <v>311</v>
      </c>
      <c r="L34" s="116">
        <v>6.2150279776179058</v>
      </c>
    </row>
    <row r="35" spans="1:12" s="110" customFormat="1" ht="24.95" customHeight="1" x14ac:dyDescent="0.2">
      <c r="A35" s="604" t="s">
        <v>190</v>
      </c>
      <c r="B35" s="605"/>
      <c r="C35" s="605"/>
      <c r="D35" s="606"/>
      <c r="E35" s="113">
        <v>73.264110398549505</v>
      </c>
      <c r="F35" s="115">
        <v>87281</v>
      </c>
      <c r="G35" s="114">
        <v>87705</v>
      </c>
      <c r="H35" s="114">
        <v>88839</v>
      </c>
      <c r="I35" s="114">
        <v>87189</v>
      </c>
      <c r="J35" s="140">
        <v>87336</v>
      </c>
      <c r="K35" s="114">
        <v>-55</v>
      </c>
      <c r="L35" s="116">
        <v>-6.2975176330493723E-2</v>
      </c>
    </row>
    <row r="36" spans="1:12" s="110" customFormat="1" ht="15" customHeight="1" x14ac:dyDescent="0.2">
      <c r="A36" s="120"/>
      <c r="B36" s="119"/>
      <c r="C36" s="258" t="s">
        <v>106</v>
      </c>
      <c r="E36" s="113">
        <v>68.711403398219545</v>
      </c>
      <c r="F36" s="115">
        <v>59972</v>
      </c>
      <c r="G36" s="114">
        <v>60230</v>
      </c>
      <c r="H36" s="114">
        <v>61150</v>
      </c>
      <c r="I36" s="114">
        <v>60057</v>
      </c>
      <c r="J36" s="140">
        <v>60061</v>
      </c>
      <c r="K36" s="114">
        <v>-89</v>
      </c>
      <c r="L36" s="116">
        <v>-0.14818268094104328</v>
      </c>
    </row>
    <row r="37" spans="1:12" s="110" customFormat="1" ht="15" customHeight="1" x14ac:dyDescent="0.2">
      <c r="A37" s="120"/>
      <c r="B37" s="119"/>
      <c r="C37" s="258" t="s">
        <v>107</v>
      </c>
      <c r="E37" s="113">
        <v>31.288596601780455</v>
      </c>
      <c r="F37" s="115">
        <v>27309</v>
      </c>
      <c r="G37" s="114">
        <v>27475</v>
      </c>
      <c r="H37" s="114">
        <v>27689</v>
      </c>
      <c r="I37" s="114">
        <v>27132</v>
      </c>
      <c r="J37" s="140">
        <v>27275</v>
      </c>
      <c r="K37" s="114">
        <v>34</v>
      </c>
      <c r="L37" s="116">
        <v>0.12465627864344637</v>
      </c>
    </row>
    <row r="38" spans="1:12" s="110" customFormat="1" ht="15" customHeight="1" x14ac:dyDescent="0.2">
      <c r="A38" s="120"/>
      <c r="B38" s="119" t="s">
        <v>182</v>
      </c>
      <c r="C38" s="258"/>
      <c r="E38" s="113">
        <v>26.735889601450491</v>
      </c>
      <c r="F38" s="115">
        <v>31851</v>
      </c>
      <c r="G38" s="114">
        <v>31919</v>
      </c>
      <c r="H38" s="114">
        <v>31760</v>
      </c>
      <c r="I38" s="114">
        <v>31443</v>
      </c>
      <c r="J38" s="140">
        <v>31118</v>
      </c>
      <c r="K38" s="114">
        <v>733</v>
      </c>
      <c r="L38" s="116">
        <v>2.3555498425348671</v>
      </c>
    </row>
    <row r="39" spans="1:12" s="110" customFormat="1" ht="15" customHeight="1" x14ac:dyDescent="0.2">
      <c r="A39" s="120"/>
      <c r="B39" s="119"/>
      <c r="C39" s="258" t="s">
        <v>106</v>
      </c>
      <c r="E39" s="113">
        <v>14.074911305767479</v>
      </c>
      <c r="F39" s="115">
        <v>4483</v>
      </c>
      <c r="G39" s="114">
        <v>4478</v>
      </c>
      <c r="H39" s="114">
        <v>4476</v>
      </c>
      <c r="I39" s="114">
        <v>4339</v>
      </c>
      <c r="J39" s="140">
        <v>4225</v>
      </c>
      <c r="K39" s="114">
        <v>258</v>
      </c>
      <c r="L39" s="116">
        <v>6.1065088757396451</v>
      </c>
    </row>
    <row r="40" spans="1:12" s="110" customFormat="1" ht="15" customHeight="1" x14ac:dyDescent="0.2">
      <c r="A40" s="120"/>
      <c r="B40" s="119"/>
      <c r="C40" s="258" t="s">
        <v>107</v>
      </c>
      <c r="E40" s="113">
        <v>85.925088694232514</v>
      </c>
      <c r="F40" s="115">
        <v>27368</v>
      </c>
      <c r="G40" s="114">
        <v>27441</v>
      </c>
      <c r="H40" s="114">
        <v>27284</v>
      </c>
      <c r="I40" s="114">
        <v>27104</v>
      </c>
      <c r="J40" s="140">
        <v>26893</v>
      </c>
      <c r="K40" s="114">
        <v>475</v>
      </c>
      <c r="L40" s="116">
        <v>1.7662588777748855</v>
      </c>
    </row>
    <row r="41" spans="1:12" s="110" customFormat="1" ht="24.75" customHeight="1" x14ac:dyDescent="0.2">
      <c r="A41" s="604" t="s">
        <v>520</v>
      </c>
      <c r="B41" s="605"/>
      <c r="C41" s="605"/>
      <c r="D41" s="606"/>
      <c r="E41" s="113">
        <v>5.2404056005103579</v>
      </c>
      <c r="F41" s="115">
        <v>6243</v>
      </c>
      <c r="G41" s="114">
        <v>6956</v>
      </c>
      <c r="H41" s="114">
        <v>7024</v>
      </c>
      <c r="I41" s="114">
        <v>6055</v>
      </c>
      <c r="J41" s="140">
        <v>6257</v>
      </c>
      <c r="K41" s="114">
        <v>-14</v>
      </c>
      <c r="L41" s="116">
        <v>-0.22374940067124821</v>
      </c>
    </row>
    <row r="42" spans="1:12" s="110" customFormat="1" ht="15" customHeight="1" x14ac:dyDescent="0.2">
      <c r="A42" s="120"/>
      <c r="B42" s="119"/>
      <c r="C42" s="258" t="s">
        <v>106</v>
      </c>
      <c r="E42" s="113">
        <v>58.049014896684284</v>
      </c>
      <c r="F42" s="115">
        <v>3624</v>
      </c>
      <c r="G42" s="114">
        <v>4165</v>
      </c>
      <c r="H42" s="114">
        <v>4234</v>
      </c>
      <c r="I42" s="114">
        <v>3523</v>
      </c>
      <c r="J42" s="140">
        <v>3618</v>
      </c>
      <c r="K42" s="114">
        <v>6</v>
      </c>
      <c r="L42" s="116">
        <v>0.16583747927031509</v>
      </c>
    </row>
    <row r="43" spans="1:12" s="110" customFormat="1" ht="15" customHeight="1" x14ac:dyDescent="0.2">
      <c r="A43" s="123"/>
      <c r="B43" s="124"/>
      <c r="C43" s="260" t="s">
        <v>107</v>
      </c>
      <c r="D43" s="261"/>
      <c r="E43" s="125">
        <v>41.950985103315716</v>
      </c>
      <c r="F43" s="143">
        <v>2619</v>
      </c>
      <c r="G43" s="144">
        <v>2791</v>
      </c>
      <c r="H43" s="144">
        <v>2790</v>
      </c>
      <c r="I43" s="144">
        <v>2532</v>
      </c>
      <c r="J43" s="145">
        <v>2639</v>
      </c>
      <c r="K43" s="144">
        <v>-20</v>
      </c>
      <c r="L43" s="146">
        <v>-0.75786282682834405</v>
      </c>
    </row>
    <row r="44" spans="1:12" s="110" customFormat="1" ht="45.75" customHeight="1" x14ac:dyDescent="0.2">
      <c r="A44" s="604" t="s">
        <v>191</v>
      </c>
      <c r="B44" s="605"/>
      <c r="C44" s="605"/>
      <c r="D44" s="606"/>
      <c r="E44" s="113">
        <v>1.2146190779975155</v>
      </c>
      <c r="F44" s="115">
        <v>1447</v>
      </c>
      <c r="G44" s="114">
        <v>1466</v>
      </c>
      <c r="H44" s="114">
        <v>1472</v>
      </c>
      <c r="I44" s="114">
        <v>1440</v>
      </c>
      <c r="J44" s="140">
        <v>1442</v>
      </c>
      <c r="K44" s="114">
        <v>5</v>
      </c>
      <c r="L44" s="116">
        <v>0.34674063800277394</v>
      </c>
    </row>
    <row r="45" spans="1:12" s="110" customFormat="1" ht="15" customHeight="1" x14ac:dyDescent="0.2">
      <c r="A45" s="120"/>
      <c r="B45" s="119"/>
      <c r="C45" s="258" t="s">
        <v>106</v>
      </c>
      <c r="E45" s="113">
        <v>57.014512785072561</v>
      </c>
      <c r="F45" s="115">
        <v>825</v>
      </c>
      <c r="G45" s="114">
        <v>839</v>
      </c>
      <c r="H45" s="114">
        <v>843</v>
      </c>
      <c r="I45" s="114">
        <v>824</v>
      </c>
      <c r="J45" s="140">
        <v>827</v>
      </c>
      <c r="K45" s="114">
        <v>-2</v>
      </c>
      <c r="L45" s="116">
        <v>-0.2418379685610641</v>
      </c>
    </row>
    <row r="46" spans="1:12" s="110" customFormat="1" ht="15" customHeight="1" x14ac:dyDescent="0.2">
      <c r="A46" s="123"/>
      <c r="B46" s="124"/>
      <c r="C46" s="260" t="s">
        <v>107</v>
      </c>
      <c r="D46" s="261"/>
      <c r="E46" s="125">
        <v>42.985487214927439</v>
      </c>
      <c r="F46" s="143">
        <v>622</v>
      </c>
      <c r="G46" s="144">
        <v>627</v>
      </c>
      <c r="H46" s="144">
        <v>629</v>
      </c>
      <c r="I46" s="144">
        <v>616</v>
      </c>
      <c r="J46" s="145">
        <v>615</v>
      </c>
      <c r="K46" s="144">
        <v>7</v>
      </c>
      <c r="L46" s="146">
        <v>1.1382113821138211</v>
      </c>
    </row>
    <row r="47" spans="1:12" s="110" customFormat="1" ht="39" customHeight="1" x14ac:dyDescent="0.2">
      <c r="A47" s="604" t="s">
        <v>521</v>
      </c>
      <c r="B47" s="607"/>
      <c r="C47" s="607"/>
      <c r="D47" s="608"/>
      <c r="E47" s="113">
        <v>0.23419400329046772</v>
      </c>
      <c r="F47" s="115">
        <v>279</v>
      </c>
      <c r="G47" s="114">
        <v>295</v>
      </c>
      <c r="H47" s="114">
        <v>300</v>
      </c>
      <c r="I47" s="114">
        <v>312</v>
      </c>
      <c r="J47" s="140">
        <v>347</v>
      </c>
      <c r="K47" s="114">
        <v>-68</v>
      </c>
      <c r="L47" s="116">
        <v>-19.596541786743515</v>
      </c>
    </row>
    <row r="48" spans="1:12" s="110" customFormat="1" ht="15" customHeight="1" x14ac:dyDescent="0.2">
      <c r="A48" s="120"/>
      <c r="B48" s="119"/>
      <c r="C48" s="258" t="s">
        <v>106</v>
      </c>
      <c r="E48" s="113">
        <v>32.258064516129032</v>
      </c>
      <c r="F48" s="115">
        <v>90</v>
      </c>
      <c r="G48" s="114">
        <v>95</v>
      </c>
      <c r="H48" s="114">
        <v>100</v>
      </c>
      <c r="I48" s="114">
        <v>113</v>
      </c>
      <c r="J48" s="140">
        <v>120</v>
      </c>
      <c r="K48" s="114">
        <v>-30</v>
      </c>
      <c r="L48" s="116">
        <v>-25</v>
      </c>
    </row>
    <row r="49" spans="1:12" s="110" customFormat="1" ht="15" customHeight="1" x14ac:dyDescent="0.2">
      <c r="A49" s="123"/>
      <c r="B49" s="124"/>
      <c r="C49" s="260" t="s">
        <v>107</v>
      </c>
      <c r="D49" s="261"/>
      <c r="E49" s="125">
        <v>67.741935483870961</v>
      </c>
      <c r="F49" s="143">
        <v>189</v>
      </c>
      <c r="G49" s="144">
        <v>200</v>
      </c>
      <c r="H49" s="144">
        <v>200</v>
      </c>
      <c r="I49" s="144">
        <v>199</v>
      </c>
      <c r="J49" s="145">
        <v>227</v>
      </c>
      <c r="K49" s="144">
        <v>-38</v>
      </c>
      <c r="L49" s="146">
        <v>-16.740088105726873</v>
      </c>
    </row>
    <row r="50" spans="1:12" s="110" customFormat="1" ht="24.95" customHeight="1" x14ac:dyDescent="0.2">
      <c r="A50" s="609" t="s">
        <v>192</v>
      </c>
      <c r="B50" s="610"/>
      <c r="C50" s="610"/>
      <c r="D50" s="611"/>
      <c r="E50" s="262">
        <v>15.481146963032602</v>
      </c>
      <c r="F50" s="263">
        <v>18443</v>
      </c>
      <c r="G50" s="264">
        <v>19210</v>
      </c>
      <c r="H50" s="264">
        <v>19450</v>
      </c>
      <c r="I50" s="264">
        <v>18260</v>
      </c>
      <c r="J50" s="265">
        <v>18628</v>
      </c>
      <c r="K50" s="263">
        <v>-185</v>
      </c>
      <c r="L50" s="266">
        <v>-0.99312862357741039</v>
      </c>
    </row>
    <row r="51" spans="1:12" s="110" customFormat="1" ht="15" customHeight="1" x14ac:dyDescent="0.2">
      <c r="A51" s="120"/>
      <c r="B51" s="119"/>
      <c r="C51" s="258" t="s">
        <v>106</v>
      </c>
      <c r="E51" s="113">
        <v>53.738545789730523</v>
      </c>
      <c r="F51" s="115">
        <v>9911</v>
      </c>
      <c r="G51" s="114">
        <v>10322</v>
      </c>
      <c r="H51" s="114">
        <v>10571</v>
      </c>
      <c r="I51" s="114">
        <v>9820</v>
      </c>
      <c r="J51" s="140">
        <v>9968</v>
      </c>
      <c r="K51" s="114">
        <v>-57</v>
      </c>
      <c r="L51" s="116">
        <v>-0.5718298555377207</v>
      </c>
    </row>
    <row r="52" spans="1:12" s="110" customFormat="1" ht="15" customHeight="1" x14ac:dyDescent="0.2">
      <c r="A52" s="120"/>
      <c r="B52" s="119"/>
      <c r="C52" s="258" t="s">
        <v>107</v>
      </c>
      <c r="E52" s="113">
        <v>46.261454210269477</v>
      </c>
      <c r="F52" s="115">
        <v>8532</v>
      </c>
      <c r="G52" s="114">
        <v>8888</v>
      </c>
      <c r="H52" s="114">
        <v>8879</v>
      </c>
      <c r="I52" s="114">
        <v>8440</v>
      </c>
      <c r="J52" s="140">
        <v>8660</v>
      </c>
      <c r="K52" s="114">
        <v>-128</v>
      </c>
      <c r="L52" s="116">
        <v>-1.4780600461893765</v>
      </c>
    </row>
    <row r="53" spans="1:12" s="110" customFormat="1" ht="15" customHeight="1" x14ac:dyDescent="0.2">
      <c r="A53" s="120"/>
      <c r="B53" s="119"/>
      <c r="C53" s="258" t="s">
        <v>187</v>
      </c>
      <c r="D53" s="110" t="s">
        <v>193</v>
      </c>
      <c r="E53" s="113">
        <v>24.995933416472376</v>
      </c>
      <c r="F53" s="115">
        <v>4610</v>
      </c>
      <c r="G53" s="114">
        <v>5313</v>
      </c>
      <c r="H53" s="114">
        <v>5388</v>
      </c>
      <c r="I53" s="114">
        <v>4165</v>
      </c>
      <c r="J53" s="140">
        <v>4563</v>
      </c>
      <c r="K53" s="114">
        <v>47</v>
      </c>
      <c r="L53" s="116">
        <v>1.0300241069471838</v>
      </c>
    </row>
    <row r="54" spans="1:12" s="110" customFormat="1" ht="15" customHeight="1" x14ac:dyDescent="0.2">
      <c r="A54" s="120"/>
      <c r="B54" s="119"/>
      <c r="D54" s="267" t="s">
        <v>194</v>
      </c>
      <c r="E54" s="113">
        <v>60.65075921908894</v>
      </c>
      <c r="F54" s="115">
        <v>2796</v>
      </c>
      <c r="G54" s="114">
        <v>3207</v>
      </c>
      <c r="H54" s="114">
        <v>3331</v>
      </c>
      <c r="I54" s="114">
        <v>2568</v>
      </c>
      <c r="J54" s="140">
        <v>2751</v>
      </c>
      <c r="K54" s="114">
        <v>45</v>
      </c>
      <c r="L54" s="116">
        <v>1.6357688113413305</v>
      </c>
    </row>
    <row r="55" spans="1:12" s="110" customFormat="1" ht="15" customHeight="1" x14ac:dyDescent="0.2">
      <c r="A55" s="120"/>
      <c r="B55" s="119"/>
      <c r="D55" s="267" t="s">
        <v>195</v>
      </c>
      <c r="E55" s="113">
        <v>39.34924078091106</v>
      </c>
      <c r="F55" s="115">
        <v>1814</v>
      </c>
      <c r="G55" s="114">
        <v>2106</v>
      </c>
      <c r="H55" s="114">
        <v>2057</v>
      </c>
      <c r="I55" s="114">
        <v>1597</v>
      </c>
      <c r="J55" s="140">
        <v>1812</v>
      </c>
      <c r="K55" s="114">
        <v>2</v>
      </c>
      <c r="L55" s="116">
        <v>0.11037527593818984</v>
      </c>
    </row>
    <row r="56" spans="1:12" s="110" customFormat="1" ht="15" customHeight="1" x14ac:dyDescent="0.2">
      <c r="A56" s="120"/>
      <c r="B56" s="119" t="s">
        <v>196</v>
      </c>
      <c r="C56" s="258"/>
      <c r="E56" s="113">
        <v>68.313299533290802</v>
      </c>
      <c r="F56" s="115">
        <v>81383</v>
      </c>
      <c r="G56" s="114">
        <v>81231</v>
      </c>
      <c r="H56" s="114">
        <v>81808</v>
      </c>
      <c r="I56" s="114">
        <v>81390</v>
      </c>
      <c r="J56" s="140">
        <v>80990</v>
      </c>
      <c r="K56" s="114">
        <v>393</v>
      </c>
      <c r="L56" s="116">
        <v>0.48524509198666504</v>
      </c>
    </row>
    <row r="57" spans="1:12" s="110" customFormat="1" ht="15" customHeight="1" x14ac:dyDescent="0.2">
      <c r="A57" s="120"/>
      <c r="B57" s="119"/>
      <c r="C57" s="258" t="s">
        <v>106</v>
      </c>
      <c r="E57" s="113">
        <v>53.847855203175108</v>
      </c>
      <c r="F57" s="115">
        <v>43823</v>
      </c>
      <c r="G57" s="114">
        <v>43762</v>
      </c>
      <c r="H57" s="114">
        <v>44266</v>
      </c>
      <c r="I57" s="114">
        <v>44003</v>
      </c>
      <c r="J57" s="140">
        <v>43810</v>
      </c>
      <c r="K57" s="114">
        <v>13</v>
      </c>
      <c r="L57" s="116">
        <v>2.967359050445104E-2</v>
      </c>
    </row>
    <row r="58" spans="1:12" s="110" customFormat="1" ht="15" customHeight="1" x14ac:dyDescent="0.2">
      <c r="A58" s="120"/>
      <c r="B58" s="119"/>
      <c r="C58" s="258" t="s">
        <v>107</v>
      </c>
      <c r="E58" s="113">
        <v>46.152144796824892</v>
      </c>
      <c r="F58" s="115">
        <v>37560</v>
      </c>
      <c r="G58" s="114">
        <v>37469</v>
      </c>
      <c r="H58" s="114">
        <v>37542</v>
      </c>
      <c r="I58" s="114">
        <v>37387</v>
      </c>
      <c r="J58" s="140">
        <v>37180</v>
      </c>
      <c r="K58" s="114">
        <v>380</v>
      </c>
      <c r="L58" s="116">
        <v>1.0220548682087143</v>
      </c>
    </row>
    <row r="59" spans="1:12" s="110" customFormat="1" ht="15" customHeight="1" x14ac:dyDescent="0.2">
      <c r="A59" s="120"/>
      <c r="B59" s="119"/>
      <c r="C59" s="258" t="s">
        <v>105</v>
      </c>
      <c r="D59" s="110" t="s">
        <v>197</v>
      </c>
      <c r="E59" s="113">
        <v>89.792708550925866</v>
      </c>
      <c r="F59" s="115">
        <v>73076</v>
      </c>
      <c r="G59" s="114">
        <v>72925</v>
      </c>
      <c r="H59" s="114">
        <v>73501</v>
      </c>
      <c r="I59" s="114">
        <v>73193</v>
      </c>
      <c r="J59" s="140">
        <v>72843</v>
      </c>
      <c r="K59" s="114">
        <v>233</v>
      </c>
      <c r="L59" s="116">
        <v>0.31986601320648517</v>
      </c>
    </row>
    <row r="60" spans="1:12" s="110" customFormat="1" ht="15" customHeight="1" x14ac:dyDescent="0.2">
      <c r="A60" s="120"/>
      <c r="B60" s="119"/>
      <c r="C60" s="258"/>
      <c r="D60" s="267" t="s">
        <v>198</v>
      </c>
      <c r="E60" s="113">
        <v>51.074224095462256</v>
      </c>
      <c r="F60" s="115">
        <v>37323</v>
      </c>
      <c r="G60" s="114">
        <v>37269</v>
      </c>
      <c r="H60" s="114">
        <v>37764</v>
      </c>
      <c r="I60" s="114">
        <v>37583</v>
      </c>
      <c r="J60" s="140">
        <v>37416</v>
      </c>
      <c r="K60" s="114">
        <v>-93</v>
      </c>
      <c r="L60" s="116">
        <v>-0.24855676715843489</v>
      </c>
    </row>
    <row r="61" spans="1:12" s="110" customFormat="1" ht="15" customHeight="1" x14ac:dyDescent="0.2">
      <c r="A61" s="120"/>
      <c r="B61" s="119"/>
      <c r="C61" s="258"/>
      <c r="D61" s="267" t="s">
        <v>199</v>
      </c>
      <c r="E61" s="113">
        <v>48.925775904537744</v>
      </c>
      <c r="F61" s="115">
        <v>35753</v>
      </c>
      <c r="G61" s="114">
        <v>35656</v>
      </c>
      <c r="H61" s="114">
        <v>35737</v>
      </c>
      <c r="I61" s="114">
        <v>35610</v>
      </c>
      <c r="J61" s="140">
        <v>35427</v>
      </c>
      <c r="K61" s="114">
        <v>326</v>
      </c>
      <c r="L61" s="116">
        <v>0.92020210573856098</v>
      </c>
    </row>
    <row r="62" spans="1:12" s="110" customFormat="1" ht="15" customHeight="1" x14ac:dyDescent="0.2">
      <c r="A62" s="120"/>
      <c r="B62" s="119"/>
      <c r="C62" s="258"/>
      <c r="D62" s="258" t="s">
        <v>200</v>
      </c>
      <c r="E62" s="113">
        <v>10.20729144907413</v>
      </c>
      <c r="F62" s="115">
        <v>8307</v>
      </c>
      <c r="G62" s="114">
        <v>8306</v>
      </c>
      <c r="H62" s="114">
        <v>8307</v>
      </c>
      <c r="I62" s="114">
        <v>8197</v>
      </c>
      <c r="J62" s="140">
        <v>8147</v>
      </c>
      <c r="K62" s="114">
        <v>160</v>
      </c>
      <c r="L62" s="116">
        <v>1.9639130968454646</v>
      </c>
    </row>
    <row r="63" spans="1:12" s="110" customFormat="1" ht="15" customHeight="1" x14ac:dyDescent="0.2">
      <c r="A63" s="120"/>
      <c r="B63" s="119"/>
      <c r="C63" s="258"/>
      <c r="D63" s="267" t="s">
        <v>198</v>
      </c>
      <c r="E63" s="113">
        <v>78.247261345852891</v>
      </c>
      <c r="F63" s="115">
        <v>6500</v>
      </c>
      <c r="G63" s="114">
        <v>6493</v>
      </c>
      <c r="H63" s="114">
        <v>6502</v>
      </c>
      <c r="I63" s="114">
        <v>6420</v>
      </c>
      <c r="J63" s="140">
        <v>6394</v>
      </c>
      <c r="K63" s="114">
        <v>106</v>
      </c>
      <c r="L63" s="116">
        <v>1.6578041914294652</v>
      </c>
    </row>
    <row r="64" spans="1:12" s="110" customFormat="1" ht="15" customHeight="1" x14ac:dyDescent="0.2">
      <c r="A64" s="120"/>
      <c r="B64" s="119"/>
      <c r="C64" s="258"/>
      <c r="D64" s="267" t="s">
        <v>199</v>
      </c>
      <c r="E64" s="113">
        <v>21.752738654147105</v>
      </c>
      <c r="F64" s="115">
        <v>1807</v>
      </c>
      <c r="G64" s="114">
        <v>1813</v>
      </c>
      <c r="H64" s="114">
        <v>1805</v>
      </c>
      <c r="I64" s="114">
        <v>1777</v>
      </c>
      <c r="J64" s="140">
        <v>1753</v>
      </c>
      <c r="K64" s="114">
        <v>54</v>
      </c>
      <c r="L64" s="116">
        <v>3.0804335424985738</v>
      </c>
    </row>
    <row r="65" spans="1:12" s="110" customFormat="1" ht="15" customHeight="1" x14ac:dyDescent="0.2">
      <c r="A65" s="120"/>
      <c r="B65" s="119" t="s">
        <v>201</v>
      </c>
      <c r="C65" s="258"/>
      <c r="E65" s="113">
        <v>9.9200886411711373</v>
      </c>
      <c r="F65" s="115">
        <v>11818</v>
      </c>
      <c r="G65" s="114">
        <v>11692</v>
      </c>
      <c r="H65" s="114">
        <v>11643</v>
      </c>
      <c r="I65" s="114">
        <v>11425</v>
      </c>
      <c r="J65" s="140">
        <v>11187</v>
      </c>
      <c r="K65" s="114">
        <v>631</v>
      </c>
      <c r="L65" s="116">
        <v>5.6404755519799767</v>
      </c>
    </row>
    <row r="66" spans="1:12" s="110" customFormat="1" ht="15" customHeight="1" x14ac:dyDescent="0.2">
      <c r="A66" s="120"/>
      <c r="B66" s="119"/>
      <c r="C66" s="258" t="s">
        <v>106</v>
      </c>
      <c r="E66" s="113">
        <v>56.177018107970895</v>
      </c>
      <c r="F66" s="115">
        <v>6639</v>
      </c>
      <c r="G66" s="114">
        <v>6584</v>
      </c>
      <c r="H66" s="114">
        <v>6598</v>
      </c>
      <c r="I66" s="114">
        <v>6485</v>
      </c>
      <c r="J66" s="140">
        <v>6375</v>
      </c>
      <c r="K66" s="114">
        <v>264</v>
      </c>
      <c r="L66" s="116">
        <v>4.1411764705882357</v>
      </c>
    </row>
    <row r="67" spans="1:12" s="110" customFormat="1" ht="15" customHeight="1" x14ac:dyDescent="0.2">
      <c r="A67" s="120"/>
      <c r="B67" s="119"/>
      <c r="C67" s="258" t="s">
        <v>107</v>
      </c>
      <c r="E67" s="113">
        <v>43.822981892029105</v>
      </c>
      <c r="F67" s="115">
        <v>5179</v>
      </c>
      <c r="G67" s="114">
        <v>5108</v>
      </c>
      <c r="H67" s="114">
        <v>5045</v>
      </c>
      <c r="I67" s="114">
        <v>4940</v>
      </c>
      <c r="J67" s="140">
        <v>4812</v>
      </c>
      <c r="K67" s="114">
        <v>367</v>
      </c>
      <c r="L67" s="116">
        <v>7.6267664172901082</v>
      </c>
    </row>
    <row r="68" spans="1:12" s="110" customFormat="1" ht="15" customHeight="1" x14ac:dyDescent="0.2">
      <c r="A68" s="120"/>
      <c r="B68" s="119"/>
      <c r="C68" s="258" t="s">
        <v>105</v>
      </c>
      <c r="D68" s="110" t="s">
        <v>202</v>
      </c>
      <c r="E68" s="113">
        <v>26.332712810966324</v>
      </c>
      <c r="F68" s="115">
        <v>3112</v>
      </c>
      <c r="G68" s="114">
        <v>3077</v>
      </c>
      <c r="H68" s="114">
        <v>3039</v>
      </c>
      <c r="I68" s="114">
        <v>2921</v>
      </c>
      <c r="J68" s="140">
        <v>2758</v>
      </c>
      <c r="K68" s="114">
        <v>354</v>
      </c>
      <c r="L68" s="116">
        <v>12.835387962291515</v>
      </c>
    </row>
    <row r="69" spans="1:12" s="110" customFormat="1" ht="15" customHeight="1" x14ac:dyDescent="0.2">
      <c r="A69" s="120"/>
      <c r="B69" s="119"/>
      <c r="C69" s="258"/>
      <c r="D69" s="267" t="s">
        <v>198</v>
      </c>
      <c r="E69" s="113">
        <v>51.831619537275067</v>
      </c>
      <c r="F69" s="115">
        <v>1613</v>
      </c>
      <c r="G69" s="114">
        <v>1597</v>
      </c>
      <c r="H69" s="114">
        <v>1584</v>
      </c>
      <c r="I69" s="114">
        <v>1539</v>
      </c>
      <c r="J69" s="140">
        <v>1464</v>
      </c>
      <c r="K69" s="114">
        <v>149</v>
      </c>
      <c r="L69" s="116">
        <v>10.1775956284153</v>
      </c>
    </row>
    <row r="70" spans="1:12" s="110" customFormat="1" ht="15" customHeight="1" x14ac:dyDescent="0.2">
      <c r="A70" s="120"/>
      <c r="B70" s="119"/>
      <c r="C70" s="258"/>
      <c r="D70" s="267" t="s">
        <v>199</v>
      </c>
      <c r="E70" s="113">
        <v>48.168380462724933</v>
      </c>
      <c r="F70" s="115">
        <v>1499</v>
      </c>
      <c r="G70" s="114">
        <v>1480</v>
      </c>
      <c r="H70" s="114">
        <v>1455</v>
      </c>
      <c r="I70" s="114">
        <v>1382</v>
      </c>
      <c r="J70" s="140">
        <v>1294</v>
      </c>
      <c r="K70" s="114">
        <v>205</v>
      </c>
      <c r="L70" s="116">
        <v>15.842349304482225</v>
      </c>
    </row>
    <row r="71" spans="1:12" s="110" customFormat="1" ht="15" customHeight="1" x14ac:dyDescent="0.2">
      <c r="A71" s="120"/>
      <c r="B71" s="119"/>
      <c r="C71" s="258"/>
      <c r="D71" s="110" t="s">
        <v>203</v>
      </c>
      <c r="E71" s="113">
        <v>68.285665933322051</v>
      </c>
      <c r="F71" s="115">
        <v>8070</v>
      </c>
      <c r="G71" s="114">
        <v>7996</v>
      </c>
      <c r="H71" s="114">
        <v>8004</v>
      </c>
      <c r="I71" s="114">
        <v>7918</v>
      </c>
      <c r="J71" s="140">
        <v>7866</v>
      </c>
      <c r="K71" s="114">
        <v>204</v>
      </c>
      <c r="L71" s="116">
        <v>2.5934401220442411</v>
      </c>
    </row>
    <row r="72" spans="1:12" s="110" customFormat="1" ht="15" customHeight="1" x14ac:dyDescent="0.2">
      <c r="A72" s="120"/>
      <c r="B72" s="119"/>
      <c r="C72" s="258"/>
      <c r="D72" s="267" t="s">
        <v>198</v>
      </c>
      <c r="E72" s="113">
        <v>58.104089219330852</v>
      </c>
      <c r="F72" s="115">
        <v>4689</v>
      </c>
      <c r="G72" s="114">
        <v>4657</v>
      </c>
      <c r="H72" s="114">
        <v>4695</v>
      </c>
      <c r="I72" s="114">
        <v>4639</v>
      </c>
      <c r="J72" s="140">
        <v>4603</v>
      </c>
      <c r="K72" s="114">
        <v>86</v>
      </c>
      <c r="L72" s="116">
        <v>1.8683467303932217</v>
      </c>
    </row>
    <row r="73" spans="1:12" s="110" customFormat="1" ht="15" customHeight="1" x14ac:dyDescent="0.2">
      <c r="A73" s="120"/>
      <c r="B73" s="119"/>
      <c r="C73" s="258"/>
      <c r="D73" s="267" t="s">
        <v>199</v>
      </c>
      <c r="E73" s="113">
        <v>41.895910780669148</v>
      </c>
      <c r="F73" s="115">
        <v>3381</v>
      </c>
      <c r="G73" s="114">
        <v>3339</v>
      </c>
      <c r="H73" s="114">
        <v>3309</v>
      </c>
      <c r="I73" s="114">
        <v>3279</v>
      </c>
      <c r="J73" s="140">
        <v>3263</v>
      </c>
      <c r="K73" s="114">
        <v>118</v>
      </c>
      <c r="L73" s="116">
        <v>3.6163040147103893</v>
      </c>
    </row>
    <row r="74" spans="1:12" s="110" customFormat="1" ht="15" customHeight="1" x14ac:dyDescent="0.2">
      <c r="A74" s="120"/>
      <c r="B74" s="119"/>
      <c r="C74" s="258"/>
      <c r="D74" s="110" t="s">
        <v>204</v>
      </c>
      <c r="E74" s="113">
        <v>5.3816212557116261</v>
      </c>
      <c r="F74" s="115">
        <v>636</v>
      </c>
      <c r="G74" s="114">
        <v>619</v>
      </c>
      <c r="H74" s="114">
        <v>600</v>
      </c>
      <c r="I74" s="114">
        <v>586</v>
      </c>
      <c r="J74" s="140">
        <v>563</v>
      </c>
      <c r="K74" s="114">
        <v>73</v>
      </c>
      <c r="L74" s="116">
        <v>12.966252220248668</v>
      </c>
    </row>
    <row r="75" spans="1:12" s="110" customFormat="1" ht="15" customHeight="1" x14ac:dyDescent="0.2">
      <c r="A75" s="120"/>
      <c r="B75" s="119"/>
      <c r="C75" s="258"/>
      <c r="D75" s="267" t="s">
        <v>198</v>
      </c>
      <c r="E75" s="113">
        <v>52.987421383647799</v>
      </c>
      <c r="F75" s="115">
        <v>337</v>
      </c>
      <c r="G75" s="114">
        <v>330</v>
      </c>
      <c r="H75" s="114">
        <v>319</v>
      </c>
      <c r="I75" s="114">
        <v>307</v>
      </c>
      <c r="J75" s="140">
        <v>308</v>
      </c>
      <c r="K75" s="114">
        <v>29</v>
      </c>
      <c r="L75" s="116">
        <v>9.4155844155844157</v>
      </c>
    </row>
    <row r="76" spans="1:12" s="110" customFormat="1" ht="15" customHeight="1" x14ac:dyDescent="0.2">
      <c r="A76" s="120"/>
      <c r="B76" s="119"/>
      <c r="C76" s="258"/>
      <c r="D76" s="267" t="s">
        <v>199</v>
      </c>
      <c r="E76" s="113">
        <v>47.012578616352201</v>
      </c>
      <c r="F76" s="115">
        <v>299</v>
      </c>
      <c r="G76" s="114">
        <v>289</v>
      </c>
      <c r="H76" s="114">
        <v>281</v>
      </c>
      <c r="I76" s="114">
        <v>279</v>
      </c>
      <c r="J76" s="140">
        <v>255</v>
      </c>
      <c r="K76" s="114">
        <v>44</v>
      </c>
      <c r="L76" s="116">
        <v>17.254901960784313</v>
      </c>
    </row>
    <row r="77" spans="1:12" s="110" customFormat="1" ht="15" customHeight="1" x14ac:dyDescent="0.2">
      <c r="A77" s="534"/>
      <c r="B77" s="119" t="s">
        <v>205</v>
      </c>
      <c r="C77" s="268"/>
      <c r="D77" s="182"/>
      <c r="E77" s="113">
        <v>6.2854648625054566</v>
      </c>
      <c r="F77" s="115">
        <v>7488</v>
      </c>
      <c r="G77" s="114">
        <v>7491</v>
      </c>
      <c r="H77" s="114">
        <v>7698</v>
      </c>
      <c r="I77" s="114">
        <v>7557</v>
      </c>
      <c r="J77" s="140">
        <v>7649</v>
      </c>
      <c r="K77" s="114">
        <v>-161</v>
      </c>
      <c r="L77" s="116">
        <v>-2.1048503072297033</v>
      </c>
    </row>
    <row r="78" spans="1:12" s="110" customFormat="1" ht="15" customHeight="1" x14ac:dyDescent="0.2">
      <c r="A78" s="120"/>
      <c r="B78" s="119"/>
      <c r="C78" s="268" t="s">
        <v>106</v>
      </c>
      <c r="D78" s="182"/>
      <c r="E78" s="113">
        <v>54.513888888888886</v>
      </c>
      <c r="F78" s="115">
        <v>4082</v>
      </c>
      <c r="G78" s="114">
        <v>4040</v>
      </c>
      <c r="H78" s="114">
        <v>4191</v>
      </c>
      <c r="I78" s="114">
        <v>4088</v>
      </c>
      <c r="J78" s="140">
        <v>4133</v>
      </c>
      <c r="K78" s="114">
        <v>-51</v>
      </c>
      <c r="L78" s="116">
        <v>-1.2339704814904429</v>
      </c>
    </row>
    <row r="79" spans="1:12" s="110" customFormat="1" ht="15" customHeight="1" x14ac:dyDescent="0.2">
      <c r="A79" s="123"/>
      <c r="B79" s="124"/>
      <c r="C79" s="260" t="s">
        <v>107</v>
      </c>
      <c r="D79" s="261"/>
      <c r="E79" s="125">
        <v>45.486111111111114</v>
      </c>
      <c r="F79" s="143">
        <v>3406</v>
      </c>
      <c r="G79" s="144">
        <v>3451</v>
      </c>
      <c r="H79" s="144">
        <v>3507</v>
      </c>
      <c r="I79" s="144">
        <v>3469</v>
      </c>
      <c r="J79" s="145">
        <v>3516</v>
      </c>
      <c r="K79" s="144">
        <v>-110</v>
      </c>
      <c r="L79" s="146">
        <v>-3.1285551763367465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119132</v>
      </c>
      <c r="E11" s="114">
        <v>119624</v>
      </c>
      <c r="F11" s="114">
        <v>120599</v>
      </c>
      <c r="G11" s="114">
        <v>118632</v>
      </c>
      <c r="H11" s="140">
        <v>118454</v>
      </c>
      <c r="I11" s="115">
        <v>678</v>
      </c>
      <c r="J11" s="116">
        <v>0.57237408614314422</v>
      </c>
    </row>
    <row r="12" spans="1:15" s="110" customFormat="1" ht="24.95" customHeight="1" x14ac:dyDescent="0.2">
      <c r="A12" s="193" t="s">
        <v>132</v>
      </c>
      <c r="B12" s="194" t="s">
        <v>133</v>
      </c>
      <c r="C12" s="113">
        <v>0.6925091495148239</v>
      </c>
      <c r="D12" s="115">
        <v>825</v>
      </c>
      <c r="E12" s="114">
        <v>734</v>
      </c>
      <c r="F12" s="114">
        <v>773</v>
      </c>
      <c r="G12" s="114">
        <v>760</v>
      </c>
      <c r="H12" s="140">
        <v>805</v>
      </c>
      <c r="I12" s="115">
        <v>20</v>
      </c>
      <c r="J12" s="116">
        <v>2.4844720496894408</v>
      </c>
    </row>
    <row r="13" spans="1:15" s="110" customFormat="1" ht="24.95" customHeight="1" x14ac:dyDescent="0.2">
      <c r="A13" s="193" t="s">
        <v>134</v>
      </c>
      <c r="B13" s="199" t="s">
        <v>214</v>
      </c>
      <c r="C13" s="113">
        <v>1.1323573850854514</v>
      </c>
      <c r="D13" s="115">
        <v>1349</v>
      </c>
      <c r="E13" s="114">
        <v>1343</v>
      </c>
      <c r="F13" s="114">
        <v>1352</v>
      </c>
      <c r="G13" s="114">
        <v>1299</v>
      </c>
      <c r="H13" s="140">
        <v>1258</v>
      </c>
      <c r="I13" s="115">
        <v>91</v>
      </c>
      <c r="J13" s="116">
        <v>7.2337042925278219</v>
      </c>
    </row>
    <row r="14" spans="1:15" s="287" customFormat="1" ht="24" customHeight="1" x14ac:dyDescent="0.2">
      <c r="A14" s="193" t="s">
        <v>215</v>
      </c>
      <c r="B14" s="199" t="s">
        <v>137</v>
      </c>
      <c r="C14" s="113">
        <v>38.229023268307422</v>
      </c>
      <c r="D14" s="115">
        <v>45543</v>
      </c>
      <c r="E14" s="114">
        <v>45975</v>
      </c>
      <c r="F14" s="114">
        <v>46392</v>
      </c>
      <c r="G14" s="114">
        <v>45981</v>
      </c>
      <c r="H14" s="140">
        <v>46130</v>
      </c>
      <c r="I14" s="115">
        <v>-587</v>
      </c>
      <c r="J14" s="116">
        <v>-1.2724907869065685</v>
      </c>
      <c r="K14" s="110"/>
      <c r="L14" s="110"/>
      <c r="M14" s="110"/>
      <c r="N14" s="110"/>
      <c r="O14" s="110"/>
    </row>
    <row r="15" spans="1:15" s="110" customFormat="1" ht="24.75" customHeight="1" x14ac:dyDescent="0.2">
      <c r="A15" s="193" t="s">
        <v>216</v>
      </c>
      <c r="B15" s="199" t="s">
        <v>217</v>
      </c>
      <c r="C15" s="113">
        <v>6.2460128261088537</v>
      </c>
      <c r="D15" s="115">
        <v>7441</v>
      </c>
      <c r="E15" s="114">
        <v>7496</v>
      </c>
      <c r="F15" s="114">
        <v>7605</v>
      </c>
      <c r="G15" s="114">
        <v>7581</v>
      </c>
      <c r="H15" s="140">
        <v>7672</v>
      </c>
      <c r="I15" s="115">
        <v>-231</v>
      </c>
      <c r="J15" s="116">
        <v>-3.0109489051094891</v>
      </c>
    </row>
    <row r="16" spans="1:15" s="287" customFormat="1" ht="24.95" customHeight="1" x14ac:dyDescent="0.2">
      <c r="A16" s="193" t="s">
        <v>218</v>
      </c>
      <c r="B16" s="199" t="s">
        <v>141</v>
      </c>
      <c r="C16" s="113">
        <v>27.955545109626296</v>
      </c>
      <c r="D16" s="115">
        <v>33304</v>
      </c>
      <c r="E16" s="114">
        <v>33682</v>
      </c>
      <c r="F16" s="114">
        <v>34001</v>
      </c>
      <c r="G16" s="114">
        <v>33604</v>
      </c>
      <c r="H16" s="140">
        <v>33674</v>
      </c>
      <c r="I16" s="115">
        <v>-370</v>
      </c>
      <c r="J16" s="116">
        <v>-1.0987705648274633</v>
      </c>
      <c r="K16" s="110"/>
      <c r="L16" s="110"/>
      <c r="M16" s="110"/>
      <c r="N16" s="110"/>
      <c r="O16" s="110"/>
    </row>
    <row r="17" spans="1:15" s="110" customFormat="1" ht="24.95" customHeight="1" x14ac:dyDescent="0.2">
      <c r="A17" s="193" t="s">
        <v>219</v>
      </c>
      <c r="B17" s="199" t="s">
        <v>220</v>
      </c>
      <c r="C17" s="113">
        <v>4.0274653325722731</v>
      </c>
      <c r="D17" s="115">
        <v>4798</v>
      </c>
      <c r="E17" s="114">
        <v>4797</v>
      </c>
      <c r="F17" s="114">
        <v>4786</v>
      </c>
      <c r="G17" s="114">
        <v>4796</v>
      </c>
      <c r="H17" s="140">
        <v>4784</v>
      </c>
      <c r="I17" s="115">
        <v>14</v>
      </c>
      <c r="J17" s="116">
        <v>0.29264214046822745</v>
      </c>
    </row>
    <row r="18" spans="1:15" s="287" customFormat="1" ht="24.95" customHeight="1" x14ac:dyDescent="0.2">
      <c r="A18" s="201" t="s">
        <v>144</v>
      </c>
      <c r="B18" s="202" t="s">
        <v>145</v>
      </c>
      <c r="C18" s="113">
        <v>7.0149078333277375</v>
      </c>
      <c r="D18" s="115">
        <v>8357</v>
      </c>
      <c r="E18" s="114">
        <v>8311</v>
      </c>
      <c r="F18" s="114">
        <v>8737</v>
      </c>
      <c r="G18" s="114">
        <v>8292</v>
      </c>
      <c r="H18" s="140">
        <v>8159</v>
      </c>
      <c r="I18" s="115">
        <v>198</v>
      </c>
      <c r="J18" s="116">
        <v>2.4267679862728277</v>
      </c>
      <c r="K18" s="110"/>
      <c r="L18" s="110"/>
      <c r="M18" s="110"/>
      <c r="N18" s="110"/>
      <c r="O18" s="110"/>
    </row>
    <row r="19" spans="1:15" s="110" customFormat="1" ht="24.95" customHeight="1" x14ac:dyDescent="0.2">
      <c r="A19" s="193" t="s">
        <v>146</v>
      </c>
      <c r="B19" s="199" t="s">
        <v>147</v>
      </c>
      <c r="C19" s="113">
        <v>15.023671221837962</v>
      </c>
      <c r="D19" s="115">
        <v>17898</v>
      </c>
      <c r="E19" s="114">
        <v>17936</v>
      </c>
      <c r="F19" s="114">
        <v>17950</v>
      </c>
      <c r="G19" s="114">
        <v>17587</v>
      </c>
      <c r="H19" s="140">
        <v>17641</v>
      </c>
      <c r="I19" s="115">
        <v>257</v>
      </c>
      <c r="J19" s="116">
        <v>1.4568335128394081</v>
      </c>
    </row>
    <row r="20" spans="1:15" s="287" customFormat="1" ht="24.95" customHeight="1" x14ac:dyDescent="0.2">
      <c r="A20" s="193" t="s">
        <v>148</v>
      </c>
      <c r="B20" s="199" t="s">
        <v>149</v>
      </c>
      <c r="C20" s="113">
        <v>3.2451398448779507</v>
      </c>
      <c r="D20" s="115">
        <v>3866</v>
      </c>
      <c r="E20" s="114">
        <v>3910</v>
      </c>
      <c r="F20" s="114">
        <v>3879</v>
      </c>
      <c r="G20" s="114">
        <v>3791</v>
      </c>
      <c r="H20" s="140">
        <v>3723</v>
      </c>
      <c r="I20" s="115">
        <v>143</v>
      </c>
      <c r="J20" s="116">
        <v>3.8409884501745903</v>
      </c>
      <c r="K20" s="110"/>
      <c r="L20" s="110"/>
      <c r="M20" s="110"/>
      <c r="N20" s="110"/>
      <c r="O20" s="110"/>
    </row>
    <row r="21" spans="1:15" s="110" customFormat="1" ht="24.95" customHeight="1" x14ac:dyDescent="0.2">
      <c r="A21" s="201" t="s">
        <v>150</v>
      </c>
      <c r="B21" s="202" t="s">
        <v>151</v>
      </c>
      <c r="C21" s="113">
        <v>2.0296813618507201</v>
      </c>
      <c r="D21" s="115">
        <v>2418</v>
      </c>
      <c r="E21" s="114">
        <v>2438</v>
      </c>
      <c r="F21" s="114">
        <v>2500</v>
      </c>
      <c r="G21" s="114">
        <v>2506</v>
      </c>
      <c r="H21" s="140">
        <v>2400</v>
      </c>
      <c r="I21" s="115">
        <v>18</v>
      </c>
      <c r="J21" s="116">
        <v>0.75</v>
      </c>
    </row>
    <row r="22" spans="1:15" s="110" customFormat="1" ht="24.95" customHeight="1" x14ac:dyDescent="0.2">
      <c r="A22" s="201" t="s">
        <v>152</v>
      </c>
      <c r="B22" s="199" t="s">
        <v>153</v>
      </c>
      <c r="C22" s="113">
        <v>0.98378269482590741</v>
      </c>
      <c r="D22" s="115">
        <v>1172</v>
      </c>
      <c r="E22" s="114">
        <v>1134</v>
      </c>
      <c r="F22" s="114">
        <v>1142</v>
      </c>
      <c r="G22" s="114">
        <v>1115</v>
      </c>
      <c r="H22" s="140">
        <v>1098</v>
      </c>
      <c r="I22" s="115">
        <v>74</v>
      </c>
      <c r="J22" s="116">
        <v>6.7395264116575593</v>
      </c>
    </row>
    <row r="23" spans="1:15" s="110" customFormat="1" ht="24.95" customHeight="1" x14ac:dyDescent="0.2">
      <c r="A23" s="193" t="s">
        <v>154</v>
      </c>
      <c r="B23" s="199" t="s">
        <v>155</v>
      </c>
      <c r="C23" s="113">
        <v>2.1992411778531378</v>
      </c>
      <c r="D23" s="115">
        <v>2620</v>
      </c>
      <c r="E23" s="114">
        <v>2664</v>
      </c>
      <c r="F23" s="114">
        <v>2664</v>
      </c>
      <c r="G23" s="114">
        <v>2596</v>
      </c>
      <c r="H23" s="140">
        <v>2633</v>
      </c>
      <c r="I23" s="115">
        <v>-13</v>
      </c>
      <c r="J23" s="116">
        <v>-0.49373338397265476</v>
      </c>
    </row>
    <row r="24" spans="1:15" s="110" customFormat="1" ht="24.95" customHeight="1" x14ac:dyDescent="0.2">
      <c r="A24" s="193" t="s">
        <v>156</v>
      </c>
      <c r="B24" s="199" t="s">
        <v>221</v>
      </c>
      <c r="C24" s="113">
        <v>3.2082060235704932</v>
      </c>
      <c r="D24" s="115">
        <v>3822</v>
      </c>
      <c r="E24" s="114">
        <v>3839</v>
      </c>
      <c r="F24" s="114">
        <v>3830</v>
      </c>
      <c r="G24" s="114">
        <v>3811</v>
      </c>
      <c r="H24" s="140">
        <v>3811</v>
      </c>
      <c r="I24" s="115">
        <v>11</v>
      </c>
      <c r="J24" s="116">
        <v>0.2886381527158226</v>
      </c>
    </row>
    <row r="25" spans="1:15" s="110" customFormat="1" ht="24.95" customHeight="1" x14ac:dyDescent="0.2">
      <c r="A25" s="193" t="s">
        <v>222</v>
      </c>
      <c r="B25" s="204" t="s">
        <v>159</v>
      </c>
      <c r="C25" s="113">
        <v>1.8517274955511533</v>
      </c>
      <c r="D25" s="115">
        <v>2206</v>
      </c>
      <c r="E25" s="114">
        <v>2214</v>
      </c>
      <c r="F25" s="114">
        <v>2286</v>
      </c>
      <c r="G25" s="114">
        <v>2262</v>
      </c>
      <c r="H25" s="140">
        <v>2177</v>
      </c>
      <c r="I25" s="115">
        <v>29</v>
      </c>
      <c r="J25" s="116">
        <v>1.3321084060633901</v>
      </c>
    </row>
    <row r="26" spans="1:15" s="110" customFormat="1" ht="24.95" customHeight="1" x14ac:dyDescent="0.2">
      <c r="A26" s="201">
        <v>782.78300000000002</v>
      </c>
      <c r="B26" s="203" t="s">
        <v>160</v>
      </c>
      <c r="C26" s="113">
        <v>0.79071953799147165</v>
      </c>
      <c r="D26" s="115">
        <v>942</v>
      </c>
      <c r="E26" s="114">
        <v>944</v>
      </c>
      <c r="F26" s="114">
        <v>1051</v>
      </c>
      <c r="G26" s="114">
        <v>977</v>
      </c>
      <c r="H26" s="140">
        <v>1014</v>
      </c>
      <c r="I26" s="115">
        <v>-72</v>
      </c>
      <c r="J26" s="116">
        <v>-7.1005917159763312</v>
      </c>
    </row>
    <row r="27" spans="1:15" s="110" customFormat="1" ht="24.95" customHeight="1" x14ac:dyDescent="0.2">
      <c r="A27" s="193" t="s">
        <v>161</v>
      </c>
      <c r="B27" s="199" t="s">
        <v>223</v>
      </c>
      <c r="C27" s="113">
        <v>5.6710203807541211</v>
      </c>
      <c r="D27" s="115">
        <v>6756</v>
      </c>
      <c r="E27" s="114">
        <v>6777</v>
      </c>
      <c r="F27" s="114">
        <v>6776</v>
      </c>
      <c r="G27" s="114">
        <v>6625</v>
      </c>
      <c r="H27" s="140">
        <v>6609</v>
      </c>
      <c r="I27" s="115">
        <v>147</v>
      </c>
      <c r="J27" s="116">
        <v>2.2242396731729461</v>
      </c>
    </row>
    <row r="28" spans="1:15" s="110" customFormat="1" ht="24.95" customHeight="1" x14ac:dyDescent="0.2">
      <c r="A28" s="193" t="s">
        <v>163</v>
      </c>
      <c r="B28" s="199" t="s">
        <v>164</v>
      </c>
      <c r="C28" s="113">
        <v>2.7465332572272771</v>
      </c>
      <c r="D28" s="115">
        <v>3272</v>
      </c>
      <c r="E28" s="114">
        <v>3266</v>
      </c>
      <c r="F28" s="114">
        <v>3229</v>
      </c>
      <c r="G28" s="114">
        <v>3180</v>
      </c>
      <c r="H28" s="140">
        <v>3185</v>
      </c>
      <c r="I28" s="115">
        <v>87</v>
      </c>
      <c r="J28" s="116">
        <v>2.7315541601255888</v>
      </c>
    </row>
    <row r="29" spans="1:15" s="110" customFormat="1" ht="24.95" customHeight="1" x14ac:dyDescent="0.2">
      <c r="A29" s="193">
        <v>86</v>
      </c>
      <c r="B29" s="199" t="s">
        <v>165</v>
      </c>
      <c r="C29" s="113">
        <v>5.8389013866971089</v>
      </c>
      <c r="D29" s="115">
        <v>6956</v>
      </c>
      <c r="E29" s="114">
        <v>6915</v>
      </c>
      <c r="F29" s="114">
        <v>6800</v>
      </c>
      <c r="G29" s="114">
        <v>6724</v>
      </c>
      <c r="H29" s="140">
        <v>6722</v>
      </c>
      <c r="I29" s="115">
        <v>234</v>
      </c>
      <c r="J29" s="116">
        <v>3.4811068134483785</v>
      </c>
    </row>
    <row r="30" spans="1:15" s="110" customFormat="1" ht="24.95" customHeight="1" x14ac:dyDescent="0.2">
      <c r="A30" s="193">
        <v>87.88</v>
      </c>
      <c r="B30" s="204" t="s">
        <v>166</v>
      </c>
      <c r="C30" s="113">
        <v>6.7060067823926399</v>
      </c>
      <c r="D30" s="115">
        <v>7989</v>
      </c>
      <c r="E30" s="114">
        <v>8064</v>
      </c>
      <c r="F30" s="114">
        <v>8049</v>
      </c>
      <c r="G30" s="114">
        <v>7963</v>
      </c>
      <c r="H30" s="140">
        <v>7953</v>
      </c>
      <c r="I30" s="115">
        <v>36</v>
      </c>
      <c r="J30" s="116">
        <v>0.45265937382119953</v>
      </c>
    </row>
    <row r="31" spans="1:15" s="110" customFormat="1" ht="24.95" customHeight="1" x14ac:dyDescent="0.2">
      <c r="A31" s="193" t="s">
        <v>167</v>
      </c>
      <c r="B31" s="199" t="s">
        <v>168</v>
      </c>
      <c r="C31" s="113">
        <v>2.6365711983346203</v>
      </c>
      <c r="D31" s="115">
        <v>3141</v>
      </c>
      <c r="E31" s="114">
        <v>3160</v>
      </c>
      <c r="F31" s="114">
        <v>3189</v>
      </c>
      <c r="G31" s="114">
        <v>3163</v>
      </c>
      <c r="H31" s="140">
        <v>3136</v>
      </c>
      <c r="I31" s="115">
        <v>5</v>
      </c>
      <c r="J31" s="116">
        <v>0.15943877551020408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0.6925091495148239</v>
      </c>
      <c r="D34" s="115">
        <v>825</v>
      </c>
      <c r="E34" s="114">
        <v>734</v>
      </c>
      <c r="F34" s="114">
        <v>773</v>
      </c>
      <c r="G34" s="114">
        <v>760</v>
      </c>
      <c r="H34" s="140">
        <v>805</v>
      </c>
      <c r="I34" s="115">
        <v>20</v>
      </c>
      <c r="J34" s="116">
        <v>2.4844720496894408</v>
      </c>
    </row>
    <row r="35" spans="1:10" s="110" customFormat="1" ht="24.95" customHeight="1" x14ac:dyDescent="0.2">
      <c r="A35" s="292" t="s">
        <v>171</v>
      </c>
      <c r="B35" s="293" t="s">
        <v>172</v>
      </c>
      <c r="C35" s="113">
        <v>46.376288486720611</v>
      </c>
      <c r="D35" s="115">
        <v>55249</v>
      </c>
      <c r="E35" s="114">
        <v>55629</v>
      </c>
      <c r="F35" s="114">
        <v>56481</v>
      </c>
      <c r="G35" s="114">
        <v>55572</v>
      </c>
      <c r="H35" s="140">
        <v>55547</v>
      </c>
      <c r="I35" s="115">
        <v>-298</v>
      </c>
      <c r="J35" s="116">
        <v>-0.53648261832322175</v>
      </c>
    </row>
    <row r="36" spans="1:10" s="110" customFormat="1" ht="24.95" customHeight="1" x14ac:dyDescent="0.2">
      <c r="A36" s="294" t="s">
        <v>173</v>
      </c>
      <c r="B36" s="295" t="s">
        <v>174</v>
      </c>
      <c r="C36" s="125">
        <v>52.931202363764562</v>
      </c>
      <c r="D36" s="143">
        <v>63058</v>
      </c>
      <c r="E36" s="144">
        <v>63261</v>
      </c>
      <c r="F36" s="144">
        <v>63345</v>
      </c>
      <c r="G36" s="144">
        <v>62300</v>
      </c>
      <c r="H36" s="145">
        <v>62102</v>
      </c>
      <c r="I36" s="143">
        <v>956</v>
      </c>
      <c r="J36" s="146">
        <v>1.5394029177804258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2020-09-28T08:26:10Z</dcterms:created>
  <dcterms:modified xsi:type="dcterms:W3CDTF">2020-09-28T10:34:00Z</dcterms:modified>
</cp:coreProperties>
</file>