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D44" i="24"/>
  <c r="C44" i="24"/>
  <c r="M44" i="24" s="1"/>
  <c r="B44" i="24"/>
  <c r="J44" i="24" s="1"/>
  <c r="M43" i="24"/>
  <c r="H43" i="24"/>
  <c r="G43" i="24"/>
  <c r="F43" i="24"/>
  <c r="E43" i="24"/>
  <c r="C43" i="24"/>
  <c r="I43" i="24" s="1"/>
  <c r="B43" i="24"/>
  <c r="D43" i="24" s="1"/>
  <c r="K42" i="24"/>
  <c r="I42" i="24"/>
  <c r="D42" i="24"/>
  <c r="C42" i="24"/>
  <c r="M42" i="24" s="1"/>
  <c r="B42" i="24"/>
  <c r="J42" i="24" s="1"/>
  <c r="M41" i="24"/>
  <c r="H41" i="24"/>
  <c r="G41" i="24"/>
  <c r="F41" i="24"/>
  <c r="E41" i="24"/>
  <c r="C41" i="24"/>
  <c r="I41" i="24" s="1"/>
  <c r="B41" i="24"/>
  <c r="D41" i="24" s="1"/>
  <c r="K40" i="24"/>
  <c r="I40" i="24"/>
  <c r="D40" i="24"/>
  <c r="C40" i="24"/>
  <c r="M40" i="24" s="1"/>
  <c r="B40" i="24"/>
  <c r="J40" i="24" s="1"/>
  <c r="M36" i="24"/>
  <c r="L36" i="24"/>
  <c r="K36" i="24"/>
  <c r="J36" i="24"/>
  <c r="I36" i="24"/>
  <c r="H36" i="24"/>
  <c r="G36" i="24"/>
  <c r="F36" i="24"/>
  <c r="E36" i="24"/>
  <c r="D36" i="24"/>
  <c r="K57" i="15"/>
  <c r="L57" i="15" s="1"/>
  <c r="C38" i="24"/>
  <c r="C37" i="24"/>
  <c r="E37" i="24" s="1"/>
  <c r="C35" i="24"/>
  <c r="C34" i="24"/>
  <c r="C33" i="24"/>
  <c r="C32" i="24"/>
  <c r="G32" i="24" s="1"/>
  <c r="C31" i="24"/>
  <c r="C30" i="24"/>
  <c r="G30" i="24" s="1"/>
  <c r="C29" i="24"/>
  <c r="C28" i="24"/>
  <c r="C27" i="24"/>
  <c r="C26" i="24"/>
  <c r="C25" i="24"/>
  <c r="C24" i="24"/>
  <c r="G24" i="24" s="1"/>
  <c r="C23" i="24"/>
  <c r="C22" i="24"/>
  <c r="G22" i="24" s="1"/>
  <c r="C21" i="24"/>
  <c r="C20" i="24"/>
  <c r="C19" i="24"/>
  <c r="C18" i="24"/>
  <c r="C17" i="24"/>
  <c r="C16" i="24"/>
  <c r="G16" i="24" s="1"/>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F21" i="24" l="1"/>
  <c r="D21" i="24"/>
  <c r="J21" i="24"/>
  <c r="H21" i="24"/>
  <c r="K21" i="24"/>
  <c r="K24" i="24"/>
  <c r="J24" i="24"/>
  <c r="H24" i="24"/>
  <c r="F24" i="24"/>
  <c r="D24" i="24"/>
  <c r="D38" i="24"/>
  <c r="K38" i="24"/>
  <c r="J38" i="24"/>
  <c r="H38" i="24"/>
  <c r="F38" i="24"/>
  <c r="G15" i="24"/>
  <c r="M15" i="24"/>
  <c r="E15" i="24"/>
  <c r="L15" i="24"/>
  <c r="I15" i="24"/>
  <c r="G21" i="24"/>
  <c r="M21" i="24"/>
  <c r="E21" i="24"/>
  <c r="L21" i="24"/>
  <c r="I21" i="24"/>
  <c r="G27" i="24"/>
  <c r="M27" i="24"/>
  <c r="E27" i="24"/>
  <c r="L27" i="24"/>
  <c r="I27" i="24"/>
  <c r="F15" i="24"/>
  <c r="D15" i="24"/>
  <c r="J15" i="24"/>
  <c r="H15" i="24"/>
  <c r="K15" i="24"/>
  <c r="K18" i="24"/>
  <c r="J18" i="24"/>
  <c r="H18" i="24"/>
  <c r="F18" i="24"/>
  <c r="D18" i="24"/>
  <c r="F31" i="24"/>
  <c r="D31" i="24"/>
  <c r="J31" i="24"/>
  <c r="H31" i="24"/>
  <c r="K31" i="24"/>
  <c r="K34" i="24"/>
  <c r="J34" i="24"/>
  <c r="H34" i="24"/>
  <c r="F34" i="24"/>
  <c r="D34" i="24"/>
  <c r="F7" i="24"/>
  <c r="D7" i="24"/>
  <c r="J7" i="24"/>
  <c r="H7" i="24"/>
  <c r="K7" i="24"/>
  <c r="K8" i="24"/>
  <c r="J8" i="24"/>
  <c r="H8" i="24"/>
  <c r="F8" i="24"/>
  <c r="D8" i="24"/>
  <c r="F9" i="24"/>
  <c r="D9" i="24"/>
  <c r="J9" i="24"/>
  <c r="H9" i="24"/>
  <c r="K9" i="24"/>
  <c r="F25" i="24"/>
  <c r="D25" i="24"/>
  <c r="J25" i="24"/>
  <c r="H25" i="24"/>
  <c r="K25" i="24"/>
  <c r="K28" i="24"/>
  <c r="J28" i="24"/>
  <c r="H28" i="24"/>
  <c r="F28" i="24"/>
  <c r="D28" i="24"/>
  <c r="G25" i="24"/>
  <c r="M25" i="24"/>
  <c r="E25" i="24"/>
  <c r="L25" i="24"/>
  <c r="I25" i="24"/>
  <c r="G31" i="24"/>
  <c r="M31" i="24"/>
  <c r="E31" i="24"/>
  <c r="L31" i="24"/>
  <c r="I31" i="24"/>
  <c r="M38" i="24"/>
  <c r="E38" i="24"/>
  <c r="L38" i="24"/>
  <c r="G38" i="24"/>
  <c r="I38" i="24"/>
  <c r="F19" i="24"/>
  <c r="D19" i="24"/>
  <c r="J19" i="24"/>
  <c r="H19" i="24"/>
  <c r="K19" i="24"/>
  <c r="K22" i="24"/>
  <c r="J22" i="24"/>
  <c r="H22" i="24"/>
  <c r="F22" i="24"/>
  <c r="D22" i="24"/>
  <c r="F35" i="24"/>
  <c r="D35" i="24"/>
  <c r="J35" i="24"/>
  <c r="H35" i="24"/>
  <c r="K35" i="24"/>
  <c r="B45" i="24"/>
  <c r="B39" i="24"/>
  <c r="G19" i="24"/>
  <c r="M19" i="24"/>
  <c r="E19" i="24"/>
  <c r="L19" i="24"/>
  <c r="I19" i="24"/>
  <c r="K16" i="24"/>
  <c r="J16" i="24"/>
  <c r="H16" i="24"/>
  <c r="F16" i="24"/>
  <c r="D16" i="24"/>
  <c r="F29" i="24"/>
  <c r="D29" i="24"/>
  <c r="J29" i="24"/>
  <c r="H29" i="24"/>
  <c r="K29" i="24"/>
  <c r="K32" i="24"/>
  <c r="J32" i="24"/>
  <c r="H32" i="24"/>
  <c r="F32" i="24"/>
  <c r="D32" i="24"/>
  <c r="F23" i="24"/>
  <c r="D23" i="24"/>
  <c r="J23" i="24"/>
  <c r="H23" i="24"/>
  <c r="K23" i="24"/>
  <c r="K26" i="24"/>
  <c r="J26" i="24"/>
  <c r="H26" i="24"/>
  <c r="F26" i="24"/>
  <c r="D26" i="24"/>
  <c r="G7" i="24"/>
  <c r="M7" i="24"/>
  <c r="E7" i="24"/>
  <c r="L7" i="24"/>
  <c r="I7" i="24"/>
  <c r="G9" i="24"/>
  <c r="M9" i="24"/>
  <c r="E9" i="24"/>
  <c r="L9" i="24"/>
  <c r="I9" i="24"/>
  <c r="G17" i="24"/>
  <c r="M17" i="24"/>
  <c r="E17" i="24"/>
  <c r="L17" i="24"/>
  <c r="I17" i="24"/>
  <c r="G23" i="24"/>
  <c r="M23" i="24"/>
  <c r="E23" i="24"/>
  <c r="L23" i="24"/>
  <c r="I23" i="24"/>
  <c r="G29" i="24"/>
  <c r="M29" i="24"/>
  <c r="E29" i="24"/>
  <c r="L29" i="24"/>
  <c r="I29" i="24"/>
  <c r="G35" i="24"/>
  <c r="M35" i="24"/>
  <c r="E35" i="24"/>
  <c r="L35" i="24"/>
  <c r="I35" i="24"/>
  <c r="F17" i="24"/>
  <c r="D17" i="24"/>
  <c r="J17" i="24"/>
  <c r="H17" i="24"/>
  <c r="K17" i="24"/>
  <c r="K20" i="24"/>
  <c r="J20" i="24"/>
  <c r="H20" i="24"/>
  <c r="F20" i="24"/>
  <c r="D20" i="24"/>
  <c r="F33" i="24"/>
  <c r="D33" i="24"/>
  <c r="J33" i="24"/>
  <c r="H33" i="24"/>
  <c r="K33" i="24"/>
  <c r="H37" i="24"/>
  <c r="F37" i="24"/>
  <c r="D37" i="24"/>
  <c r="K37" i="24"/>
  <c r="J37" i="24"/>
  <c r="I8" i="24"/>
  <c r="M8" i="24"/>
  <c r="E8" i="24"/>
  <c r="L8" i="24"/>
  <c r="G8" i="24"/>
  <c r="B14" i="24"/>
  <c r="B6" i="24"/>
  <c r="F27" i="24"/>
  <c r="D27" i="24"/>
  <c r="J27" i="24"/>
  <c r="H27" i="24"/>
  <c r="K27" i="24"/>
  <c r="K30" i="24"/>
  <c r="J30" i="24"/>
  <c r="H30" i="24"/>
  <c r="F30" i="24"/>
  <c r="D30" i="24"/>
  <c r="G33" i="24"/>
  <c r="M33" i="24"/>
  <c r="E33" i="24"/>
  <c r="L33" i="24"/>
  <c r="I33" i="24"/>
  <c r="I20" i="24"/>
  <c r="M20" i="24"/>
  <c r="E20" i="24"/>
  <c r="L20" i="24"/>
  <c r="I28" i="24"/>
  <c r="M28" i="24"/>
  <c r="E28" i="24"/>
  <c r="L28" i="24"/>
  <c r="I37" i="24"/>
  <c r="G37" i="24"/>
  <c r="L37" i="24"/>
  <c r="M37" i="24"/>
  <c r="G28" i="24"/>
  <c r="I18" i="24"/>
  <c r="M18" i="24"/>
  <c r="E18" i="24"/>
  <c r="L18" i="24"/>
  <c r="I26" i="24"/>
  <c r="M26" i="24"/>
  <c r="E26" i="24"/>
  <c r="L26" i="24"/>
  <c r="I34" i="24"/>
  <c r="M34" i="24"/>
  <c r="E34" i="24"/>
  <c r="L34" i="24"/>
  <c r="G18" i="24"/>
  <c r="G34"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I16" i="24"/>
  <c r="M16" i="24"/>
  <c r="E16" i="24"/>
  <c r="L16" i="24"/>
  <c r="I24" i="24"/>
  <c r="M24" i="24"/>
  <c r="E24" i="24"/>
  <c r="L24" i="24"/>
  <c r="I32" i="24"/>
  <c r="M32" i="24"/>
  <c r="E32" i="24"/>
  <c r="L32" i="24"/>
  <c r="G20" i="24"/>
  <c r="C14" i="24"/>
  <c r="C6" i="24"/>
  <c r="I22" i="24"/>
  <c r="M22" i="24"/>
  <c r="E22" i="24"/>
  <c r="L22" i="24"/>
  <c r="I30" i="24"/>
  <c r="M30" i="24"/>
  <c r="E30" i="24"/>
  <c r="L30" i="24"/>
  <c r="C45" i="24"/>
  <c r="C39" i="24"/>
  <c r="G26"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J77" i="24" s="1"/>
  <c r="I75" i="24"/>
  <c r="I77" i="24" s="1"/>
  <c r="F40" i="24"/>
  <c r="J41" i="24"/>
  <c r="F42" i="24"/>
  <c r="J43" i="24"/>
  <c r="F44" i="24"/>
  <c r="G40" i="24"/>
  <c r="K41" i="24"/>
  <c r="G42" i="24"/>
  <c r="K43" i="24"/>
  <c r="G44" i="24"/>
  <c r="H40" i="24"/>
  <c r="L41" i="24"/>
  <c r="H42" i="24"/>
  <c r="L43" i="24"/>
  <c r="H44" i="24"/>
  <c r="L40" i="24"/>
  <c r="L42" i="24"/>
  <c r="L44" i="24"/>
  <c r="E40" i="24"/>
  <c r="E42" i="24"/>
  <c r="E44" i="24"/>
  <c r="I39" i="24" l="1"/>
  <c r="G39" i="24"/>
  <c r="L39" i="24"/>
  <c r="M39" i="24"/>
  <c r="E39" i="24"/>
  <c r="J79" i="24"/>
  <c r="J78" i="24"/>
  <c r="I45" i="24"/>
  <c r="G45" i="24"/>
  <c r="L45" i="24"/>
  <c r="M45" i="24"/>
  <c r="E45" i="24"/>
  <c r="H39" i="24"/>
  <c r="F39" i="24"/>
  <c r="D39" i="24"/>
  <c r="K39" i="24"/>
  <c r="J39" i="24"/>
  <c r="K77" i="24"/>
  <c r="I6" i="24"/>
  <c r="M6" i="24"/>
  <c r="E6" i="24"/>
  <c r="L6" i="24"/>
  <c r="G6" i="24"/>
  <c r="I14" i="24"/>
  <c r="M14" i="24"/>
  <c r="E14" i="24"/>
  <c r="L14" i="24"/>
  <c r="G14" i="24"/>
  <c r="K6" i="24"/>
  <c r="J6" i="24"/>
  <c r="H6" i="24"/>
  <c r="F6" i="24"/>
  <c r="D6" i="24"/>
  <c r="H45" i="24"/>
  <c r="F45" i="24"/>
  <c r="D45" i="24"/>
  <c r="K45" i="24"/>
  <c r="J45" i="24"/>
  <c r="I78" i="24"/>
  <c r="I79" i="24"/>
  <c r="K14" i="24"/>
  <c r="J14" i="24"/>
  <c r="H14" i="24"/>
  <c r="F14" i="24"/>
  <c r="D14" i="24"/>
  <c r="I83" i="24" l="1"/>
  <c r="I82" i="24"/>
  <c r="K79" i="24"/>
  <c r="K78" i="24"/>
  <c r="I81" i="24" s="1"/>
</calcChain>
</file>

<file path=xl/sharedStrings.xml><?xml version="1.0" encoding="utf-8"?>
<sst xmlns="http://schemas.openxmlformats.org/spreadsheetml/2006/main" count="1627" uniqueCount="521">
  <si>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</si>
  <si>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</si>
  <si>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</si>
  <si>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</si>
  <si>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</si>
  <si>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</si>
  <si>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</si>
  <si>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</si>
  <si>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</si>
  <si>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</si>
  <si>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</si>
  <si>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</si>
  <si>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</si>
  <si>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Freiburg (617)</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</si>
  <si>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</si>
  <si>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</si>
  <si>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</si>
  <si>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</si>
  <si>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</si>
  <si>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</si>
  <si>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</si>
  <si>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</si>
  <si>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</si>
  <si>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</si>
  <si>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</si>
  <si>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</si>
  <si>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</si>
  <si>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</si>
  <si>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</si>
  <si>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</si>
  <si>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</si>
  <si>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</si>
  <si>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</si>
  <si>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</si>
  <si>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</si>
  <si>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</si>
  <si>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</si>
  <si>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</si>
  <si>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</si>
  <si>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</si>
  <si>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</si>
  <si>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</si>
  <si>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</si>
  <si>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</si>
  <si>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</si>
  <si>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</si>
  <si>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</si>
  <si>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</si>
  <si>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</si>
  <si>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</si>
  <si>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</si>
  <si>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</si>
  <si>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</si>
  <si>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</si>
  <si>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</si>
  <si>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</si>
  <si>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</si>
  <si>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</si>
  <si>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</si>
  <si>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</si>
  <si>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</si>
  <si>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</si>
  <si>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</si>
  <si>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</si>
  <si>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</si>
  <si>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</si>
  <si>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</si>
  <si>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</si>
  <si>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</si>
  <si>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</si>
  <si>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</si>
  <si>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</si>
  <si>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</si>
  <si>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</si>
  <si>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</si>
  <si>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</si>
  <si>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</si>
  <si>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</si>
  <si>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</si>
  <si>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</si>
  <si>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</si>
  <si>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</si>
  <si>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</si>
  <si>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</si>
  <si>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</si>
  <si>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</si>
  <si>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</si>
  <si>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</si>
  <si>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</si>
  <si>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</si>
  <si>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</si>
  <si>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</si>
  <si>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Freiburg (617);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</si>
  <si>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</si>
  <si>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</si>
  <si>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</si>
  <si>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</si>
  <si>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</si>
  <si>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</si>
  <si>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</si>
  <si>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</si>
  <si>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</si>
  <si>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</si>
  <si>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</si>
  <si>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</si>
  <si>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</si>
  <si>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</si>
  <si>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</si>
  <si>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</si>
  <si>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</si>
  <si>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</si>
  <si>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</si>
  <si>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</si>
  <si>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</si>
  <si>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</si>
  <si>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</si>
  <si>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</si>
  <si>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</si>
  <si>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</si>
  <si>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</si>
  <si>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</si>
  <si>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</si>
  <si>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</si>
  <si>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</si>
  <si>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</si>
  <si>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</si>
  <si>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</si>
  <si>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</si>
  <si>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</si>
  <si>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Baden-Württemberg</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</si>
  <si>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</si>
  <si>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</si>
  <si>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</si>
  <si>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</si>
  <si>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</si>
  <si>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</si>
  <si>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</si>
  <si>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</si>
  <si>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</si>
  <si>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</si>
  <si>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</si>
  <si>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</si>
  <si>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</si>
  <si>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</si>
  <si>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</si>
  <si>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</si>
  <si>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</si>
  <si>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</si>
  <si>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</si>
  <si>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</si>
  <si>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</si>
  <si>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</si>
  <si>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</si>
  <si>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</si>
  <si>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</si>
  <si>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</si>
  <si>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</si>
  <si>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</si>
  <si>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</si>
  <si>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</si>
  <si>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</si>
  <si>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</si>
  <si>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</si>
  <si>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</si>
  <si>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</si>
  <si>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</si>
  <si>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</si>
  <si>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</si>
  <si>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</si>
  <si>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</si>
  <si>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</si>
  <si>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</si>
  <si>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</si>
  <si>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</si>
  <si>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</si>
  <si>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</si>
  <si>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</si>
  <si>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</si>
  <si>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</si>
  <si>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</si>
  <si>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</si>
  <si>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</si>
  <si>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</si>
  <si>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Freiburg (617)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</si>
  <si>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</si>
  <si>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</si>
  <si>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</si>
  <si>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</si>
  <si>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</si>
  <si>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</si>
  <si>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</si>
  <si>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</si>
  <si>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</si>
  <si>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</si>
  <si>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</si>
  <si>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</si>
  <si>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</si>
  <si>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</si>
  <si>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</si>
  <si>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</si>
  <si>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</si>
  <si>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</si>
  <si>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</si>
  <si>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</si>
  <si>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</si>
  <si>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</si>
  <si>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</si>
  <si>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</si>
  <si>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</si>
  <si>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</si>
  <si>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</si>
  <si>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</si>
  <si>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</si>
  <si>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</si>
  <si>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</si>
  <si>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</si>
  <si>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</si>
  <si>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</si>
  <si>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</si>
  <si>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</si>
  <si>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</si>
  <si>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</si>
  <si>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</si>
  <si>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</si>
  <si>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</si>
  <si>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</si>
  <si>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</si>
  <si>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</si>
  <si>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</si>
  <si>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</si>
  <si>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</si>
  <si>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</si>
  <si>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</si>
  <si>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</si>
  <si>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</si>
  <si>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</si>
  <si>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</si>
  <si>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</si>
  <si>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</si>
  <si>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</si>
  <si>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</si>
  <si>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</si>
  <si>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</si>
  <si>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</si>
  <si>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</si>
  <si>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</si>
  <si>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</si>
  <si>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</si>
  <si>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</si>
  <si>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</si>
  <si>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</si>
  <si>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</si>
  <si>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</si>
  <si>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</si>
  <si>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</si>
  <si>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</si>
  <si>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</si>
  <si>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</si>
  <si>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</si>
  <si>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</si>
  <si>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</si>
  <si>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</si>
  <si>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</si>
  <si>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</si>
  <si>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</si>
  <si>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</si>
  <si>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</si>
  <si>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</si>
  <si>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</si>
  <si>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</si>
  <si>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</si>
  <si>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</si>
  <si>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</si>
  <si>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</si>
  <si>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</si>
  <si>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</si>
  <si>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</si>
  <si>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</si>
  <si>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</si>
  <si>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</si>
  <si>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</si>
  <si>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</si>
  <si>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</si>
  <si>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</si>
  <si>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</si>
  <si>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</si>
  <si>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</si>
  <si>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</si>
  <si>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</si>
  <si>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</si>
  <si>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</si>
  <si>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</si>
  <si>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</si>
  <si>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</si>
  <si>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</si>
  <si>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</si>
  <si>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</si>
  <si>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</si>
  <si>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</si>
  <si>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</si>
  <si>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</si>
  <si>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</si>
  <si>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</si>
  <si>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</si>
  <si>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</si>
  <si>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</si>
  <si>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</si>
  <si>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</si>
  <si>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</si>
  <si>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</si>
  <si>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</si>
  <si>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</si>
  <si>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</si>
  <si>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</si>
  <si>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</si>
  <si>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</si>
  <si>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</si>
  <si>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</si>
  <si>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</si>
  <si>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</si>
  <si>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</si>
  <si>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</si>
  <si>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</si>
  <si>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</si>
  <si>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</si>
  <si>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</si>
  <si>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</si>
  <si>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Freiburg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</si>
  <si>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</si>
  <si>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</si>
  <si>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</si>
  <si>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</si>
  <si>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</si>
  <si>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</si>
  <si>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</si>
  <si>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</si>
  <si>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</si>
  <si>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</si>
  <si>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</si>
  <si>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</si>
  <si>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</si>
  <si>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</si>
  <si>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</si>
  <si>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</si>
  <si>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</si>
  <si>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</si>
  <si>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</si>
  <si>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</si>
  <si>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</si>
  <si>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</si>
  <si>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</si>
  <si>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</si>
  <si>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</si>
  <si>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</si>
  <si>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</si>
  <si>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</si>
  <si>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</si>
  <si>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</si>
  <si>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</si>
  <si>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</si>
  <si>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</si>
  <si>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</si>
  <si>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</si>
  <si>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</si>
  <si>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</si>
  <si>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</si>
  <si>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</si>
  <si>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</si>
  <si>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</si>
  <si>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</si>
  <si>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</si>
  <si>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</si>
  <si>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</si>
  <si>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</si>
  <si>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Freiburg (617);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</si>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</sst>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{566FEA13-D4A8-4CFC-8E65-01BA9DD2754A}</c15:txfldGUID>
                      <c15:f>Daten_Diagramme!$D$6</c15:f>
                      <c15:dlblFieldTableCache>
                        <c:ptCount val="1"/>
                        <c:pt idx="0">
                          <c:v>1.6</c:v>
                        </c:pt>
                      </c15:dlblFieldTableCache>
                    </c15:dlblFTEntry>
                  </c15:dlblFieldTable>
                  <c15:showDataLabelsRange val="0"/>
                </c:ext>
                <c:ext xmlns:c16="http://schemas.microsoft.com/office/drawing/2014/chart" uri="{C3380CC4-5D6E-409C-BE32-E72D297353CC}">
                  <c16:uniqueId val="{00000000-7F27-4A3E-94C4-8D302D3828F8}"/>
                </c:ext>
              </c:extLst>
            </c:dLbl>
            <c:dLbl>
              <c:idx val="1"/>
              <c:tx>
                <c:strRef>
                  <c:f>Daten_Diagramme!$D$7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{FC40D249-DD78-4BC4-9912-6D9C5A0BA6CB}</c15:txfldGUID>
                      <c15:f>Daten_Diagramme!$D$7</c15:f>
                      <c15:dlblFieldTableCache>
                        <c:ptCount val="1"/>
                        <c:pt idx="0">
                          <c:v>0.8</c:v>
                        </c:pt>
                      </c15:dlblFieldTableCache>
                    </c15:dlblFTEntry>
                  </c15:dlblFieldTable>
                  <c15:showDataLabelsRange val="0"/>
                </c:ext>
                <c:ext xmlns:c16="http://schemas.microsoft.com/office/drawing/2014/chart" uri="{C3380CC4-5D6E-409C-BE32-E72D297353CC}">
                  <c16:uniqueId val="{00000001-7F27-4A3E-94C4-8D302D3828F8}"/>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{2A751946-1DF5-4D0F-AF38-294987488513}</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7F27-4A3E-94C4-8D302D3828F8}"/>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{D1DD047E-15F5-4D61-9CAB-40F92873F173}</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7F27-4A3E-94C4-8D302D3828F8}"/>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1.5785111512959613</c:v>
                </c:pt>
                <c:pt idx="1">
                  <c:v>0.77822269034374059</c:v>
                </c:pt>
                <c:pt idx="2">
                  <c:v>1.1186464311118853</c:v>
                </c:pt>
                <c:pt idx="3">
                  <c:v>1.0875687030768</c:v>
                </c:pt>
              </c:numCache>
            </c:numRef>
          </c:val>
          <c:extLst>
            <c:ext xmlns:c16="http://schemas.microsoft.com/office/drawing/2014/chart" uri="{C3380CC4-5D6E-409C-BE32-E72D297353CC}">
              <c16:uniqueId val="{00000004-7F27-4A3E-94C4-8D302D3828F8}"/>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{951F3C9C-F2A1-4571-AA97-E367ED250243}</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7F27-4A3E-94C4-8D302D3828F8}"/>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{34A0B7E7-D3A8-4BEB-8FA3-4CF6DC0C8E55}</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7F27-4A3E-94C4-8D302D3828F8}"/>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{AA47E96E-0B5D-4257-AFC2-0E33C7916A78}</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7F27-4A3E-94C4-8D302D3828F8}"/>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{C53BE3B5-3622-4679-9641-BB4EEFBA1292}</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7F27-4A3E-94C4-8D302D3828F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7F27-4A3E-94C4-8D302D3828F8}"/>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7F27-4A3E-94C4-8D302D3828F8}"/>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{29ADCCC4-C72B-4E0C-B448-8515D3CD17B4}</c15:txfldGUID>
                      <c15:f>Daten_Diagramme!$E$6</c15:f>
                      <c15:dlblFieldTableCache>
                        <c:ptCount val="1"/>
                        <c:pt idx="0">
                          <c:v>-2.6</c:v>
                        </c:pt>
                      </c15:dlblFieldTableCache>
                    </c15:dlblFTEntry>
                  </c15:dlblFieldTable>
                  <c15:showDataLabelsRange val="0"/>
                </c:ext>
                <c:ext xmlns:c16="http://schemas.microsoft.com/office/drawing/2014/chart" uri="{C3380CC4-5D6E-409C-BE32-E72D297353CC}">
                  <c16:uniqueId val="{00000000-E2AE-419B-963D-1C68551D55A1}"/>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{503E996D-B37E-482F-A114-C60102601524}</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E2AE-419B-963D-1C68551D55A1}"/>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{6AD7144E-BB49-4D9B-A5C5-A7F7958FC048}</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E2AE-419B-963D-1C68551D55A1}"/>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{3FB0683C-5E2D-44E2-9181-DD7039250227}</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E2AE-419B-963D-1C68551D55A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-2.5656083206096909</c:v>
                </c:pt>
                <c:pt idx="1">
                  <c:v>-2.6975865719528453</c:v>
                </c:pt>
                <c:pt idx="2">
                  <c:v>-2.7637010795899166</c:v>
                </c:pt>
                <c:pt idx="3">
                  <c:v>-2.8655893304673015</c:v>
                </c:pt>
              </c:numCache>
            </c:numRef>
          </c:val>
          <c:extLst>
            <c:ext xmlns:c16="http://schemas.microsoft.com/office/drawing/2014/chart" uri="{C3380CC4-5D6E-409C-BE32-E72D297353CC}">
              <c16:uniqueId val="{00000004-E2AE-419B-963D-1C68551D55A1}"/>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{E0C5DA39-F8E8-4ADA-91C8-609D267D409B}</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E2AE-419B-963D-1C68551D55A1}"/>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{6E63F9C9-0094-48EB-A599-319C280939E9}</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E2AE-419B-963D-1C68551D55A1}"/>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{2BFCFBF0-C638-44BF-A802-84A36BA36FA4}</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E2AE-419B-963D-1C68551D55A1}"/>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{0A2C24DC-A005-48EC-A71A-EAA0A7C07487}</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E2AE-419B-963D-1C68551D55A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E2AE-419B-963D-1C68551D55A1}"/>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2AE-419B-963D-1C68551D55A1}"/>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{737FF3DF-A03D-4FFB-A93A-A3910733CA3C}</c15:txfldGUID>
                      <c15:f>Daten_Diagramme!$D$14</c15:f>
                      <c15:dlblFieldTableCache>
                        <c:ptCount val="1"/>
                        <c:pt idx="0">
                          <c:v>1.6</c:v>
                        </c:pt>
                      </c15:dlblFieldTableCache>
                    </c15:dlblFTEntry>
                  </c15:dlblFieldTable>
                  <c15:showDataLabelsRange val="0"/>
                </c:ext>
                <c:ext xmlns:c16="http://schemas.microsoft.com/office/drawing/2014/chart" uri="{C3380CC4-5D6E-409C-BE32-E72D297353CC}">
                  <c16:uniqueId val="{00000000-D1A1-440F-94EA-FD019A15CFDA}"/>
                </c:ext>
              </c:extLst>
            </c:dLbl>
            <c:dLbl>
              <c:idx val="1"/>
              <c:tx>
                <c:strRef>
                  <c:f>Daten_Diagramme!$D$15</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{E38FF6EE-FE42-4A49-9871-8F7FFADD1A16}</c15:txfldGUID>
                      <c15:f>Daten_Diagramme!$D$15</c15:f>
                      <c15:dlblFieldTableCache>
                        <c:ptCount val="1"/>
                        <c:pt idx="0">
                          <c:v>4.9</c:v>
                        </c:pt>
                      </c15:dlblFieldTableCache>
                    </c15:dlblFTEntry>
                  </c15:dlblFieldTable>
                  <c15:showDataLabelsRange val="0"/>
                </c:ext>
                <c:ext xmlns:c16="http://schemas.microsoft.com/office/drawing/2014/chart" uri="{C3380CC4-5D6E-409C-BE32-E72D297353CC}">
                  <c16:uniqueId val="{00000001-D1A1-440F-94EA-FD019A15CFDA}"/>
                </c:ext>
              </c:extLst>
            </c:dLbl>
            <c:dLbl>
              <c:idx val="2"/>
              <c:tx>
                <c:strRef>
                  <c:f>Daten_Diagramme!$D$16</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{1ECC5E1C-3E1F-43D2-A50A-D58AD4763406}</c15:txfldGUID>
                      <c15:f>Daten_Diagramme!$D$16</c15:f>
                      <c15:dlblFieldTableCache>
                        <c:ptCount val="1"/>
                        <c:pt idx="0">
                          <c:v>5.5</c:v>
                        </c:pt>
                      </c15:dlblFieldTableCache>
                    </c15:dlblFTEntry>
                  </c15:dlblFieldTable>
                  <c15:showDataLabelsRange val="0"/>
                </c:ext>
                <c:ext xmlns:c16="http://schemas.microsoft.com/office/drawing/2014/chart" uri="{C3380CC4-5D6E-409C-BE32-E72D297353CC}">
                  <c16:uniqueId val="{00000002-D1A1-440F-94EA-FD019A15CFDA}"/>
                </c:ext>
              </c:extLst>
            </c:dLbl>
            <c:dLbl>
              <c:idx val="3"/>
              <c:tx>
                <c:strRef>
                  <c:f>Daten_Diagramme!$D$17</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{102BD025-C68A-4940-9CB9-E5B94E3233B9}</c15:txfldGUID>
                      <c15:f>Daten_Diagramme!$D$17</c15:f>
                      <c15:dlblFieldTableCache>
                        <c:ptCount val="1"/>
                        <c:pt idx="0">
                          <c:v>-0.3</c:v>
                        </c:pt>
                      </c15:dlblFieldTableCache>
                    </c15:dlblFTEntry>
                  </c15:dlblFieldTable>
                  <c15:showDataLabelsRange val="0"/>
                </c:ext>
                <c:ext xmlns:c16="http://schemas.microsoft.com/office/drawing/2014/chart" uri="{C3380CC4-5D6E-409C-BE32-E72D297353CC}">
                  <c16:uniqueId val="{00000003-D1A1-440F-94EA-FD019A15CFDA}"/>
                </c:ext>
              </c:extLst>
            </c:dLbl>
            <c:dLbl>
              <c:idx val="4"/>
              <c:tx>
                <c:strRef>
                  <c:f>Daten_Diagramme!$D$18</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{C21AC478-7691-43C5-96FE-6C9E3A57D1AF}</c15:txfldGUID>
                      <c15:f>Daten_Diagramme!$D$18</c15:f>
                      <c15:dlblFieldTableCache>
                        <c:ptCount val="1"/>
                        <c:pt idx="0">
                          <c:v>1.5</c:v>
                        </c:pt>
                      </c15:dlblFieldTableCache>
                    </c15:dlblFTEntry>
                  </c15:dlblFieldTable>
                  <c15:showDataLabelsRange val="0"/>
                </c:ext>
                <c:ext xmlns:c16="http://schemas.microsoft.com/office/drawing/2014/chart" uri="{C3380CC4-5D6E-409C-BE32-E72D297353CC}">
                  <c16:uniqueId val="{00000004-D1A1-440F-94EA-FD019A15CFDA}"/>
                </c:ext>
              </c:extLst>
            </c:dLbl>
            <c:dLbl>
              <c:idx val="5"/>
              <c:tx>
                <c:strRef>
                  <c:f>Daten_Diagramme!$D$19</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{E397A1E4-27E9-49FA-9147-984BB3B184F8}</c15:txfldGUID>
                      <c15:f>Daten_Diagramme!$D$19</c15:f>
                      <c15:dlblFieldTableCache>
                        <c:ptCount val="1"/>
                        <c:pt idx="0">
                          <c:v>-0.4</c:v>
                        </c:pt>
                      </c15:dlblFieldTableCache>
                    </c15:dlblFTEntry>
                  </c15:dlblFieldTable>
                  <c15:showDataLabelsRange val="0"/>
                </c:ext>
                <c:ext xmlns:c16="http://schemas.microsoft.com/office/drawing/2014/chart" uri="{C3380CC4-5D6E-409C-BE32-E72D297353CC}">
                  <c16:uniqueId val="{00000005-D1A1-440F-94EA-FD019A15CFDA}"/>
                </c:ext>
              </c:extLst>
            </c:dLbl>
            <c:dLbl>
              <c:idx val="6"/>
              <c:tx>
                <c:strRef>
                  <c:f>Daten_Diagramme!$D$20</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{E1B03F37-A681-4023-81C2-8E1992A49594}</c15:txfldGUID>
                      <c15:f>Daten_Diagramme!$D$20</c15:f>
                      <c15:dlblFieldTableCache>
                        <c:ptCount val="1"/>
                        <c:pt idx="0">
                          <c:v>-2.3</c:v>
                        </c:pt>
                      </c15:dlblFieldTableCache>
                    </c15:dlblFTEntry>
                  </c15:dlblFieldTable>
                  <c15:showDataLabelsRange val="0"/>
                </c:ext>
                <c:ext xmlns:c16="http://schemas.microsoft.com/office/drawing/2014/chart" uri="{C3380CC4-5D6E-409C-BE32-E72D297353CC}">
                  <c16:uniqueId val="{00000006-D1A1-440F-94EA-FD019A15CFDA}"/>
                </c:ext>
              </c:extLst>
            </c:dLbl>
            <c:dLbl>
              <c:idx val="7"/>
              <c:tx>
                <c:strRef>
                  <c:f>Daten_Diagramme!$D$21</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{2EBE5556-5369-4BAC-B646-EB69DE41EB2E}</c15:txfldGUID>
                      <c15:f>Daten_Diagramme!$D$21</c15:f>
                      <c15:dlblFieldTableCache>
                        <c:ptCount val="1"/>
                        <c:pt idx="0">
                          <c:v>3.2</c:v>
                        </c:pt>
                      </c15:dlblFieldTableCache>
                    </c15:dlblFTEntry>
                  </c15:dlblFieldTable>
                  <c15:showDataLabelsRange val="0"/>
                </c:ext>
                <c:ext xmlns:c16="http://schemas.microsoft.com/office/drawing/2014/chart" uri="{C3380CC4-5D6E-409C-BE32-E72D297353CC}">
                  <c16:uniqueId val="{00000007-D1A1-440F-94EA-FD019A15CFDA}"/>
                </c:ext>
              </c:extLst>
            </c:dLbl>
            <c:dLbl>
              <c:idx val="8"/>
              <c:tx>
                <c:strRef>
                  <c:f>Daten_Diagramme!$D$22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{2BEDB4FE-14D8-44B3-9EE8-2241DCFA23F2}</c15:txfldGUID>
                      <c15:f>Daten_Diagramme!$D$22</c15:f>
                      <c15:dlblFieldTableCache>
                        <c:ptCount val="1"/>
                        <c:pt idx="0">
                          <c:v>-0.2</c:v>
                        </c:pt>
                      </c15:dlblFieldTableCache>
                    </c15:dlblFTEntry>
                  </c15:dlblFieldTable>
                  <c15:showDataLabelsRange val="0"/>
                </c:ext>
                <c:ext xmlns:c16="http://schemas.microsoft.com/office/drawing/2014/chart" uri="{C3380CC4-5D6E-409C-BE32-E72D297353CC}">
                  <c16:uniqueId val="{00000008-D1A1-440F-94EA-FD019A15CFDA}"/>
                </c:ext>
              </c:extLst>
            </c:dLbl>
            <c:dLbl>
              <c:idx val="9"/>
              <c:tx>
                <c:strRef>
                  <c:f>Daten_Diagramme!$D$23</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{61199FAF-84A8-44F9-9B78-CEF1ED2C69B8}</c15:txfldGUID>
                      <c15:f>Daten_Diagramme!$D$23</c15:f>
                      <c15:dlblFieldTableCache>
                        <c:ptCount val="1"/>
                        <c:pt idx="0">
                          <c:v>0.0</c:v>
                        </c:pt>
                      </c15:dlblFieldTableCache>
                    </c15:dlblFTEntry>
                  </c15:dlblFieldTable>
                  <c15:showDataLabelsRange val="0"/>
                </c:ext>
                <c:ext xmlns:c16="http://schemas.microsoft.com/office/drawing/2014/chart" uri="{C3380CC4-5D6E-409C-BE32-E72D297353CC}">
                  <c16:uniqueId val="{00000009-D1A1-440F-94EA-FD019A15CFDA}"/>
                </c:ext>
              </c:extLst>
            </c:dLbl>
            <c:dLbl>
              <c:idx val="10"/>
              <c:tx>
                <c:strRef>
                  <c:f>Daten_Diagramme!$D$24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{3D6D1F95-2F03-4878-8070-0EC6B9BCC8F2}</c15:txfldGUID>
                      <c15:f>Daten_Diagramme!$D$24</c15:f>
                      <c15:dlblFieldTableCache>
                        <c:ptCount val="1"/>
                        <c:pt idx="0">
                          <c:v>-1.1</c:v>
                        </c:pt>
                      </c15:dlblFieldTableCache>
                    </c15:dlblFTEntry>
                  </c15:dlblFieldTable>
                  <c15:showDataLabelsRange val="0"/>
                </c:ext>
                <c:ext xmlns:c16="http://schemas.microsoft.com/office/drawing/2014/chart" uri="{C3380CC4-5D6E-409C-BE32-E72D297353CC}">
                  <c16:uniqueId val="{0000000A-D1A1-440F-94EA-FD019A15CFDA}"/>
                </c:ext>
              </c:extLst>
            </c:dLbl>
            <c:dLbl>
              <c:idx val="11"/>
              <c:tx>
                <c:strRef>
                  <c:f>Daten_Diagramme!$D$25</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{57B8B56E-9CAB-4AF5-8B4D-95337ACED214}</c15:txfldGUID>
                      <c15:f>Daten_Diagramme!$D$25</c15:f>
                      <c15:dlblFieldTableCache>
                        <c:ptCount val="1"/>
                        <c:pt idx="0">
                          <c:v>6.0</c:v>
                        </c:pt>
                      </c15:dlblFieldTableCache>
                    </c15:dlblFTEntry>
                  </c15:dlblFieldTable>
                  <c15:showDataLabelsRange val="0"/>
                </c:ext>
                <c:ext xmlns:c16="http://schemas.microsoft.com/office/drawing/2014/chart" uri="{C3380CC4-5D6E-409C-BE32-E72D297353CC}">
                  <c16:uniqueId val="{0000000B-D1A1-440F-94EA-FD019A15CFDA}"/>
                </c:ext>
              </c:extLst>
            </c:dLbl>
            <c:dLbl>
              <c:idx val="12"/>
              <c:tx>
                <c:strRef>
                  <c:f>Daten_Diagramme!$D$26</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{700AC2C7-63D5-47B2-AD9F-6A7047C71F6B}</c15:txfldGUID>
                      <c15:f>Daten_Diagramme!$D$26</c15:f>
                      <c15:dlblFieldTableCache>
                        <c:ptCount val="1"/>
                        <c:pt idx="0">
                          <c:v>-1.2</c:v>
                        </c:pt>
                      </c15:dlblFieldTableCache>
                    </c15:dlblFTEntry>
                  </c15:dlblFieldTable>
                  <c15:showDataLabelsRange val="0"/>
                </c:ext>
                <c:ext xmlns:c16="http://schemas.microsoft.com/office/drawing/2014/chart" uri="{C3380CC4-5D6E-409C-BE32-E72D297353CC}">
                  <c16:uniqueId val="{0000000C-D1A1-440F-94EA-FD019A15CFDA}"/>
                </c:ext>
              </c:extLst>
            </c:dLbl>
            <c:dLbl>
              <c:idx val="13"/>
              <c:tx>
                <c:strRef>
                  <c:f>Daten_Diagramme!$D$27</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{EF91F2FF-7FB7-48B7-A07E-B038FF2F0FF9}</c15:txfldGUID>
                      <c15:f>Daten_Diagramme!$D$27</c15:f>
                      <c15:dlblFieldTableCache>
                        <c:ptCount val="1"/>
                        <c:pt idx="0">
                          <c:v>6.3</c:v>
                        </c:pt>
                      </c15:dlblFieldTableCache>
                    </c15:dlblFTEntry>
                  </c15:dlblFieldTable>
                  <c15:showDataLabelsRange val="0"/>
                </c:ext>
                <c:ext xmlns:c16="http://schemas.microsoft.com/office/drawing/2014/chart" uri="{C3380CC4-5D6E-409C-BE32-E72D297353CC}">
                  <c16:uniqueId val="{0000000D-D1A1-440F-94EA-FD019A15CFDA}"/>
                </c:ext>
              </c:extLst>
            </c:dLbl>
            <c:dLbl>
              <c:idx val="14"/>
              <c:tx>
                <c:strRef>
                  <c:f>Daten_Diagramme!$D$28</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{99716E94-D86F-4C88-957A-B1E23B44698E}</c15:txfldGUID>
                      <c15:f>Daten_Diagramme!$D$28</c15:f>
                      <c15:dlblFieldTableCache>
                        <c:ptCount val="1"/>
                        <c:pt idx="0">
                          <c:v>5.3</c:v>
                        </c:pt>
                      </c15:dlblFieldTableCache>
                    </c15:dlblFTEntry>
                  </c15:dlblFieldTable>
                  <c15:showDataLabelsRange val="0"/>
                </c:ext>
                <c:ext xmlns:c16="http://schemas.microsoft.com/office/drawing/2014/chart" uri="{C3380CC4-5D6E-409C-BE32-E72D297353CC}">
                  <c16:uniqueId val="{0000000E-D1A1-440F-94EA-FD019A15CFDA}"/>
                </c:ext>
              </c:extLst>
            </c:dLbl>
            <c:dLbl>
              <c:idx val="15"/>
              <c:tx>
                <c:strRef>
                  <c:f>Daten_Diagramme!$D$29</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{012750A8-D5B6-402A-8CD8-F55E74E5D4F6}</c15:txfldGUID>
                      <c15:f>Daten_Diagramme!$D$29</c15:f>
                      <c15:dlblFieldTableCache>
                        <c:ptCount val="1"/>
                        <c:pt idx="0">
                          <c:v>-5.4</c:v>
                        </c:pt>
                      </c15:dlblFieldTableCache>
                    </c15:dlblFTEntry>
                  </c15:dlblFieldTable>
                  <c15:showDataLabelsRange val="0"/>
                </c:ext>
                <c:ext xmlns:c16="http://schemas.microsoft.com/office/drawing/2014/chart" uri="{C3380CC4-5D6E-409C-BE32-E72D297353CC}">
                  <c16:uniqueId val="{0000000F-D1A1-440F-94EA-FD019A15CFDA}"/>
                </c:ext>
              </c:extLst>
            </c:dLbl>
            <c:dLbl>
              <c:idx val="16"/>
              <c:tx>
                <c:strRef>
                  <c:f>Daten_Diagramme!$D$30</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{BF24861F-C660-41A8-B09E-0024EB2759DD}</c15:txfldGUID>
                      <c15:f>Daten_Diagramme!$D$30</c15:f>
                      <c15:dlblFieldTableCache>
                        <c:ptCount val="1"/>
                        <c:pt idx="0">
                          <c:v>2.8</c:v>
                        </c:pt>
                      </c15:dlblFieldTableCache>
                    </c15:dlblFTEntry>
                  </c15:dlblFieldTable>
                  <c15:showDataLabelsRange val="0"/>
                </c:ext>
                <c:ext xmlns:c16="http://schemas.microsoft.com/office/drawing/2014/chart" uri="{C3380CC4-5D6E-409C-BE32-E72D297353CC}">
                  <c16:uniqueId val="{00000010-D1A1-440F-94EA-FD019A15CFDA}"/>
                </c:ext>
              </c:extLst>
            </c:dLbl>
            <c:dLbl>
              <c:idx val="17"/>
              <c:tx>
                <c:strRef>
                  <c:f>Daten_Diagramme!$D$31</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{1F225CB8-4678-45D1-8FA6-CB832CF944C2}</c15:txfldGUID>
                      <c15:f>Daten_Diagramme!$D$31</c15:f>
                      <c15:dlblFieldTableCache>
                        <c:ptCount val="1"/>
                        <c:pt idx="0">
                          <c:v>2.0</c:v>
                        </c:pt>
                      </c15:dlblFieldTableCache>
                    </c15:dlblFTEntry>
                  </c15:dlblFieldTable>
                  <c15:showDataLabelsRange val="0"/>
                </c:ext>
                <c:ext xmlns:c16="http://schemas.microsoft.com/office/drawing/2014/chart" uri="{C3380CC4-5D6E-409C-BE32-E72D297353CC}">
                  <c16:uniqueId val="{00000011-D1A1-440F-94EA-FD019A15CFDA}"/>
                </c:ext>
              </c:extLst>
            </c:dLbl>
            <c:dLbl>
              <c:idx val="18"/>
              <c:tx>
                <c:strRef>
                  <c:f>Daten_Diagramme!$D$32</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{7FC7CA16-F0EA-4997-AC5A-D8254694AF1E}</c15:txfldGUID>
                      <c15:f>Daten_Diagramme!$D$32</c15:f>
                      <c15:dlblFieldTableCache>
                        <c:ptCount val="1"/>
                        <c:pt idx="0">
                          <c:v>2.4</c:v>
                        </c:pt>
                      </c15:dlblFieldTableCache>
                    </c15:dlblFTEntry>
                  </c15:dlblFieldTable>
                  <c15:showDataLabelsRange val="0"/>
                </c:ext>
                <c:ext xmlns:c16="http://schemas.microsoft.com/office/drawing/2014/chart" uri="{C3380CC4-5D6E-409C-BE32-E72D297353CC}">
                  <c16:uniqueId val="{00000012-D1A1-440F-94EA-FD019A15CFDA}"/>
                </c:ext>
              </c:extLst>
            </c:dLbl>
            <c:dLbl>
              <c:idx val="19"/>
              <c:tx>
                <c:strRef>
                  <c:f>Daten_Diagramme!$D$33</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{169A80B3-19CD-4AEB-A649-6E4CD4302FB1}</c15:txfldGUID>
                      <c15:f>Daten_Diagramme!$D$33</c15:f>
                      <c15:dlblFieldTableCache>
                        <c:ptCount val="1"/>
                        <c:pt idx="0">
                          <c:v>2.4</c:v>
                        </c:pt>
                      </c15:dlblFieldTableCache>
                    </c15:dlblFTEntry>
                  </c15:dlblFieldTable>
                  <c15:showDataLabelsRange val="0"/>
                </c:ext>
                <c:ext xmlns:c16="http://schemas.microsoft.com/office/drawing/2014/chart" uri="{C3380CC4-5D6E-409C-BE32-E72D297353CC}">
                  <c16:uniqueId val="{00000013-D1A1-440F-94EA-FD019A15CFDA}"/>
                </c:ext>
              </c:extLst>
            </c:dLbl>
            <c:dLbl>
              <c:idx val="20"/>
              <c:tx>
                <c:strRef>
                  <c:f>Daten_Diagramme!$D$34</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{5C9E2BD9-7C2C-400F-98D8-142BBD2912CC}</c15:txfldGUID>
                      <c15:f>Daten_Diagramme!$D$34</c15:f>
                      <c15:dlblFieldTableCache>
                        <c:ptCount val="1"/>
                        <c:pt idx="0">
                          <c:v>1.9</c:v>
                        </c:pt>
                      </c15:dlblFieldTableCache>
                    </c15:dlblFTEntry>
                  </c15:dlblFieldTable>
                  <c15:showDataLabelsRange val="0"/>
                </c:ext>
                <c:ext xmlns:c16="http://schemas.microsoft.com/office/drawing/2014/chart" uri="{C3380CC4-5D6E-409C-BE32-E72D297353CC}">
                  <c16:uniqueId val="{00000014-D1A1-440F-94EA-FD019A15CFDA}"/>
                </c:ext>
              </c:extLst>
            </c:dLbl>
            <c:dLbl>
              <c:idx val="21"/>
              <c:tx>
                <c:strRef>
                  <c:f>Daten_Diagramme!$D$35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{596D1DBA-50DF-4664-8EA1-6473825562BC}</c15:txfldGUID>
                      <c15:f>Daten_Diagramme!$D$35</c15:f>
                      <c15:dlblFieldTableCache>
                        <c:ptCount val="1"/>
                      </c15:dlblFieldTableCache>
                    </c15:dlblFTEntry>
                  </c15:dlblFieldTable>
                  <c15:showDataLabelsRange val="0"/>
                </c:ext>
                <c:ext xmlns:c16="http://schemas.microsoft.com/office/drawing/2014/chart" uri="{C3380CC4-5D6E-409C-BE32-E72D297353CC}">
                  <c16:uniqueId val="{00000015-D1A1-440F-94EA-FD019A15CFDA}"/>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{0CEF1E74-2754-4386-BA96-725447AF110F}</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D1A1-440F-94EA-FD019A15CFDA}"/>
                </c:ext>
              </c:extLst>
            </c:dLbl>
            <c:dLbl>
              <c:idx val="23"/>
              <c:tx>
                <c:strRef>
                  <c:f>Daten_Diagramme!$D$37</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{D662795D-04E0-47E4-A52F-E7FAEE2DED8A}</c15:txfldGUID>
                      <c15:f>Daten_Diagramme!$D$37</c15:f>
                      <c15:dlblFieldTableCache>
                        <c:ptCount val="1"/>
                        <c:pt idx="0">
                          <c:v>4.9</c:v>
                        </c:pt>
                      </c15:dlblFieldTableCache>
                    </c15:dlblFTEntry>
                  </c15:dlblFieldTable>
                  <c15:showDataLabelsRange val="0"/>
                </c:ext>
                <c:ext xmlns:c16="http://schemas.microsoft.com/office/drawing/2014/chart" uri="{C3380CC4-5D6E-409C-BE32-E72D297353CC}">
                  <c16:uniqueId val="{00000017-D1A1-440F-94EA-FD019A15CFDA}"/>
                </c:ext>
              </c:extLst>
            </c:dLbl>
            <c:dLbl>
              <c:idx val="24"/>
              <c:layout>
                <c:manualLayout>
                  <c:x val="4.7769028871392123E-3"/>
                  <c:y val="-4.6876052205785108E-5"/>
                </c:manualLayout>
              </c:layout>
              <c:tx>
                <c:strRef>
                  <c:f>Daten_Diagramme!$D$38</c:f>
                  <c:strCache>
                    <c:ptCount val="1"/>
                    <c:pt idx="0">
                      <c:v>0.6</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{DC293775-3B49-4D86-886C-713224CDA556}</c15:txfldGUID>
                      <c15:f>Daten_Diagramme!$D$38</c15:f>
                      <c15:dlblFieldTableCache>
                        <c:ptCount val="1"/>
                        <c:pt idx="0">
                          <c:v>0.6</c:v>
                        </c:pt>
                      </c15:dlblFieldTableCache>
                    </c15:dlblFTEntry>
                  </c15:dlblFieldTable>
                  <c15:showDataLabelsRange val="0"/>
                </c:ext>
                <c:ext xmlns:c16="http://schemas.microsoft.com/office/drawing/2014/chart" uri="{C3380CC4-5D6E-409C-BE32-E72D297353CC}">
                  <c16:uniqueId val="{00000018-D1A1-440F-94EA-FD019A15CFDA}"/>
                </c:ext>
              </c:extLst>
            </c:dLbl>
            <c:dLbl>
              <c:idx val="25"/>
              <c:tx>
                <c:strRef>
                  <c:f>Daten_Diagramme!$D$39</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{6D91C5D1-DF91-4417-9555-F38179B36EBB}</c15:txfldGUID>
                      <c15:f>Daten_Diagramme!$D$39</c15:f>
                      <c15:dlblFieldTableCache>
                        <c:ptCount val="1"/>
                        <c:pt idx="0">
                          <c:v>1.9</c:v>
                        </c:pt>
                      </c15:dlblFieldTableCache>
                    </c15:dlblFTEntry>
                  </c15:dlblFieldTable>
                  <c15:showDataLabelsRange val="0"/>
                </c:ext>
                <c:ext xmlns:c16="http://schemas.microsoft.com/office/drawing/2014/chart" uri="{C3380CC4-5D6E-409C-BE32-E72D297353CC}">
                  <c16:uniqueId val="{00000019-D1A1-440F-94EA-FD019A15CFDA}"/>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{B7CFE7EA-0E94-4371-B7AF-6898A22F980A}</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D1A1-440F-94EA-FD019A15CFDA}"/>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{54ED9B84-8171-4385-9194-7DEC04021FEB}</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D1A1-440F-94EA-FD019A15CFDA}"/>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{16868245-7A7D-4D59-B6BD-952B69231BE6}</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D1A1-440F-94EA-FD019A15CFDA}"/>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{5591CB72-B667-4184-A8B3-A210416C9233}</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D1A1-440F-94EA-FD019A15CFDA}"/>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{F646238E-C95B-41F5-A3FC-ED5AB9BCF848}</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D1A1-440F-94EA-FD019A15CFDA}"/>
                </c:ext>
              </c:extLst>
            </c:dLbl>
            <c:dLbl>
              <c:idx val="31"/>
              <c:tx>
                <c:strRef>
                  <c:f>Daten_Diagramme!$D$45</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{C7EEEBF0-BAA5-4438-89E3-64322BCE5A15}</c15:txfldGUID>
                      <c15:f>Daten_Diagramme!$D$45</c15:f>
                      <c15:dlblFieldTableCache>
                        <c:ptCount val="1"/>
                        <c:pt idx="0">
                          <c:v>1.9</c:v>
                        </c:pt>
                      </c15:dlblFieldTableCache>
                    </c15:dlblFTEntry>
                  </c15:dlblFieldTable>
                  <c15:showDataLabelsRange val="0"/>
                </c:ext>
                <c:ext xmlns:c16="http://schemas.microsoft.com/office/drawing/2014/chart" uri="{C3380CC4-5D6E-409C-BE32-E72D297353CC}">
                  <c16:uniqueId val="{0000001F-D1A1-440F-94EA-FD019A15CFD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1.5785111512959613</c:v>
                </c:pt>
                <c:pt idx="1">
                  <c:v>4.9012435991221652</c:v>
                </c:pt>
                <c:pt idx="2">
                  <c:v>5.4698972099853158</c:v>
                </c:pt>
                <c:pt idx="3">
                  <c:v>-0.3282994090610637</c:v>
                </c:pt>
                <c:pt idx="4">
                  <c:v>1.5224286361576802</c:v>
                </c:pt>
                <c:pt idx="5">
                  <c:v>-0.4307779509706674</c:v>
                </c:pt>
                <c:pt idx="6">
                  <c:v>-2.3037141513869299</c:v>
                </c:pt>
                <c:pt idx="7">
                  <c:v>3.1538190777895108</c:v>
                </c:pt>
                <c:pt idx="8">
                  <c:v>-0.20246283558908365</c:v>
                </c:pt>
                <c:pt idx="9">
                  <c:v>1.7948487839899489E-2</c:v>
                </c:pt>
                <c:pt idx="10">
                  <c:v>-1.0650594451783355</c:v>
                </c:pt>
                <c:pt idx="11">
                  <c:v>5.9962702625161386</c:v>
                </c:pt>
                <c:pt idx="12">
                  <c:v>-1.1758321273516643</c:v>
                </c:pt>
                <c:pt idx="13">
                  <c:v>6.2806555808111018</c:v>
                </c:pt>
                <c:pt idx="14">
                  <c:v>5.3044186520057011</c:v>
                </c:pt>
                <c:pt idx="15">
                  <c:v>-5.3571428571428568</c:v>
                </c:pt>
                <c:pt idx="16">
                  <c:v>2.7573169936770747</c:v>
                </c:pt>
                <c:pt idx="17">
                  <c:v>2.0384703808720976</c:v>
                </c:pt>
                <c:pt idx="18">
                  <c:v>2.435506605041466</c:v>
                </c:pt>
                <c:pt idx="19">
                  <c:v>2.3816481589713616</c:v>
                </c:pt>
                <c:pt idx="20">
                  <c:v>1.9113814074717637</c:v>
                </c:pt>
                <c:pt idx="21">
                  <c:v>100</c:v>
                </c:pt>
                <c:pt idx="23">
                  <c:v>4.9012435991221652</c:v>
                </c:pt>
                <c:pt idx="24">
                  <c:v>0.58112797357749069</c:v>
                </c:pt>
                <c:pt idx="25">
                  <c:v>1.9255068560107742</c:v>
                </c:pt>
              </c:numCache>
            </c:numRef>
          </c:val>
          <c:extLst>
            <c:ext xmlns:c16="http://schemas.microsoft.com/office/drawing/2014/chart" uri="{C3380CC4-5D6E-409C-BE32-E72D297353CC}">
              <c16:uniqueId val="{00000020-D1A1-440F-94EA-FD019A15CFDA}"/>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{736A878E-9243-418F-99E0-2E647F670D69}</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D1A1-440F-94EA-FD019A15CFDA}"/>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{CB03CBF5-18CD-4855-84B6-23FE050B7D2E}</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D1A1-440F-94EA-FD019A15CFDA}"/>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{95E5B990-7520-4C40-B21E-2333305D1148}</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D1A1-440F-94EA-FD019A15CFDA}"/>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{8180C5FC-B7B2-4BBB-8C6E-2A81A5900727}</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D1A1-440F-94EA-FD019A15CFDA}"/>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{DD08998F-C86B-4E6C-BCD2-4BAEC777F19A}</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D1A1-440F-94EA-FD019A15CFDA}"/>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{27F34EA7-EF79-4756-B0B7-6D73F9E3EAD5}</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D1A1-440F-94EA-FD019A15CFDA}"/>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{E1A6DD2D-BE26-4A16-84FF-117A877FF237}</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D1A1-440F-94EA-FD019A15CFDA}"/>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{4870E63A-7562-46AA-90E4-5708C6D125A6}</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D1A1-440F-94EA-FD019A15CFDA}"/>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{7C2F4C13-5A69-41B6-85EB-0CF380E34729}</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D1A1-440F-94EA-FD019A15CFDA}"/>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{04C88303-88D2-4C47-98BC-588057887919}</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D1A1-440F-94EA-FD019A15CFDA}"/>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{FAA9F405-2A0C-4BBB-8280-3F885C7B3ACD}</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D1A1-440F-94EA-FD019A15CFDA}"/>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{E1D6544C-0821-48BB-91F0-60E920811FB6}</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D1A1-440F-94EA-FD019A15CFDA}"/>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{1E928450-252D-4516-8D32-5246E8823B53}</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D1A1-440F-94EA-FD019A15CFDA}"/>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{A6BBB7D1-2AB8-4802-9E25-40CCEE81BFD6}</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D1A1-440F-94EA-FD019A15CFDA}"/>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{756F30EF-D19E-41D9-8CE6-284D11CF6592}</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D1A1-440F-94EA-FD019A15CFDA}"/>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{0E0F73AE-86E7-49B0-98F9-61BF7907E9B9}</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D1A1-440F-94EA-FD019A15CFDA}"/>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{67B94EFE-6B82-4338-90E4-0FA6C1893778}</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D1A1-440F-94EA-FD019A15CFDA}"/>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{1BBC3267-EB35-45E8-BE39-DD9AE27172B0}</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D1A1-440F-94EA-FD019A15CFDA}"/>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{D0A20286-19E7-4F17-AEB9-860F549913C1}</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D1A1-440F-94EA-FD019A15CFDA}"/>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{8BA8E484-FB18-4A51-A05D-5F36D0D610B8}</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D1A1-440F-94EA-FD019A15CFDA}"/>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{4452D6B6-97B7-4BFB-ACD5-8CBE687D9ED3}</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D1A1-440F-94EA-FD019A15CFDA}"/>
                </c:ext>
              </c:extLst>
            </c:dLbl>
            <c:dLbl>
              <c:idx val="21"/>
              <c:tx>
                <c:strRef>
                  <c:f>Daten_Diagramme!$F$35</c:f>
                  <c:strCache>
                    <c:ptCount val="1"/>
                    <c:pt idx="0">
                      <c:v>&gt;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{02F01699-444E-4E85-B248-1E636723F5AB}</c15:txfldGUID>
                      <c15:f>Daten_Diagramme!$F$35</c15:f>
                      <c15:dlblFieldTableCache>
                        <c:ptCount val="1"/>
                        <c:pt idx="0">
                          <c:v>&gt; 50</c:v>
                        </c:pt>
                      </c15:dlblFieldTableCache>
                    </c15:dlblFTEntry>
                  </c15:dlblFieldTable>
                  <c15:showDataLabelsRange val="0"/>
                </c:ext>
                <c:ext xmlns:c16="http://schemas.microsoft.com/office/drawing/2014/chart" uri="{C3380CC4-5D6E-409C-BE32-E72D297353CC}">
                  <c16:uniqueId val="{00000036-D1A1-440F-94EA-FD019A15CFDA}"/>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{DBCC9E12-87DC-4630-9C4E-0BF0F8627700}</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D1A1-440F-94EA-FD019A15CFDA}"/>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{F356C7B7-7784-45B3-8CBC-C71E7B4F856E}</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D1A1-440F-94EA-FD019A15CFDA}"/>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{A263A283-1262-4F8C-B41F-0EC727404513}</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D1A1-440F-94EA-FD019A15CFDA}"/>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{1BF8AC49-6FFB-4E6B-BCE1-FAC91EBA6E32}</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D1A1-440F-94EA-FD019A15CFDA}"/>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{9FFB2F32-FC39-4FD1-B8DF-16182EF1D8C1}</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D1A1-440F-94EA-FD019A15CFDA}"/>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{6EF2A441-E2C9-4B95-A018-AEB36EB78383}</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D1A1-440F-94EA-FD019A15CFDA}"/>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{B9F44E6E-321F-46F2-BDCF-825CFC0490A2}</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D1A1-440F-94EA-FD019A15CFDA}"/>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{AF1E378C-F169-4620-8C39-EEC7C3847EA0}</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D1A1-440F-94EA-FD019A15CFDA}"/>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{AC8F2410-D594-4160-835B-9686C78F0667}</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D1A1-440F-94EA-FD019A15CFDA}"/>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{AFB37EAB-9845-49BE-B1B2-A12C61638B57}</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D1A1-440F-94EA-FD019A15CFD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D1A1-440F-94EA-FD019A15CFDA}"/>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D1A1-440F-94EA-FD019A15CFDA}"/>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{C2041DE0-2F92-478B-A8F6-0AA58EEFEABB}</c15:txfldGUID>
                      <c15:f>Daten_Diagramme!$E$14</c15:f>
                      <c15:dlblFieldTableCache>
                        <c:ptCount val="1"/>
                        <c:pt idx="0">
                          <c:v>-2.6</c:v>
                        </c:pt>
                      </c15:dlblFieldTableCache>
                    </c15:dlblFTEntry>
                  </c15:dlblFieldTable>
                  <c15:showDataLabelsRange val="0"/>
                </c:ext>
                <c:ext xmlns:c16="http://schemas.microsoft.com/office/drawing/2014/chart" uri="{C3380CC4-5D6E-409C-BE32-E72D297353CC}">
                  <c16:uniqueId val="{00000000-CDE8-4F08-88D9-269F9F5D6790}"/>
                </c:ext>
              </c:extLst>
            </c:dLbl>
            <c:dLbl>
              <c:idx val="1"/>
              <c:tx>
                <c:strRef>
                  <c:f>Daten_Diagramme!$E$15</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{DF937800-F158-4256-AE7F-5727D8248DCF}</c15:txfldGUID>
                      <c15:f>Daten_Diagramme!$E$15</c15:f>
                      <c15:dlblFieldTableCache>
                        <c:ptCount val="1"/>
                        <c:pt idx="0">
                          <c:v>3.4</c:v>
                        </c:pt>
                      </c15:dlblFieldTableCache>
                    </c15:dlblFTEntry>
                  </c15:dlblFieldTable>
                  <c15:showDataLabelsRange val="0"/>
                </c:ext>
                <c:ext xmlns:c16="http://schemas.microsoft.com/office/drawing/2014/chart" uri="{C3380CC4-5D6E-409C-BE32-E72D297353CC}">
                  <c16:uniqueId val="{00000001-CDE8-4F08-88D9-269F9F5D6790}"/>
                </c:ext>
              </c:extLst>
            </c:dLbl>
            <c:dLbl>
              <c:idx val="2"/>
              <c:tx>
                <c:strRef>
                  <c:f>Daten_Diagramme!$E$16</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{825480BC-B937-4D82-AC68-EAB17D23717F}</c15:txfldGUID>
                      <c15:f>Daten_Diagramme!$E$16</c15:f>
                      <c15:dlblFieldTableCache>
                        <c:ptCount val="1"/>
                        <c:pt idx="0">
                          <c:v>-2.5</c:v>
                        </c:pt>
                      </c15:dlblFieldTableCache>
                    </c15:dlblFTEntry>
                  </c15:dlblFieldTable>
                  <c15:showDataLabelsRange val="0"/>
                </c:ext>
                <c:ext xmlns:c16="http://schemas.microsoft.com/office/drawing/2014/chart" uri="{C3380CC4-5D6E-409C-BE32-E72D297353CC}">
                  <c16:uniqueId val="{00000002-CDE8-4F08-88D9-269F9F5D6790}"/>
                </c:ext>
              </c:extLst>
            </c:dLbl>
            <c:dLbl>
              <c:idx val="3"/>
              <c:tx>
                <c:strRef>
                  <c:f>Daten_Diagramme!$E$17</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{14785F93-8875-4AF1-9B15-D8FB7EC4206F}</c15:txfldGUID>
                      <c15:f>Daten_Diagramme!$E$17</c15:f>
                      <c15:dlblFieldTableCache>
                        <c:ptCount val="1"/>
                        <c:pt idx="0">
                          <c:v>-4.8</c:v>
                        </c:pt>
                      </c15:dlblFieldTableCache>
                    </c15:dlblFTEntry>
                  </c15:dlblFieldTable>
                  <c15:showDataLabelsRange val="0"/>
                </c:ext>
                <c:ext xmlns:c16="http://schemas.microsoft.com/office/drawing/2014/chart" uri="{C3380CC4-5D6E-409C-BE32-E72D297353CC}">
                  <c16:uniqueId val="{00000003-CDE8-4F08-88D9-269F9F5D6790}"/>
                </c:ext>
              </c:extLst>
            </c:dLbl>
            <c:dLbl>
              <c:idx val="4"/>
              <c:tx>
                <c:strRef>
                  <c:f>Daten_Diagramme!$E$18</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{F00A5921-2723-4C5D-9B70-06F3E0842B5F}</c15:txfldGUID>
                      <c15:f>Daten_Diagramme!$E$18</c15:f>
                      <c15:dlblFieldTableCache>
                        <c:ptCount val="1"/>
                        <c:pt idx="0">
                          <c:v>-3.1</c:v>
                        </c:pt>
                      </c15:dlblFieldTableCache>
                    </c15:dlblFTEntry>
                  </c15:dlblFieldTable>
                  <c15:showDataLabelsRange val="0"/>
                </c:ext>
                <c:ext xmlns:c16="http://schemas.microsoft.com/office/drawing/2014/chart" uri="{C3380CC4-5D6E-409C-BE32-E72D297353CC}">
                  <c16:uniqueId val="{00000004-CDE8-4F08-88D9-269F9F5D6790}"/>
                </c:ext>
              </c:extLst>
            </c:dLbl>
            <c:dLbl>
              <c:idx val="5"/>
              <c:tx>
                <c:strRef>
                  <c:f>Daten_Diagramme!$E$19</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{2571752B-E7D1-4438-BB31-A496681D9B19}</c15:txfldGUID>
                      <c15:f>Daten_Diagramme!$E$19</c15:f>
                      <c15:dlblFieldTableCache>
                        <c:ptCount val="1"/>
                        <c:pt idx="0">
                          <c:v>-5.5</c:v>
                        </c:pt>
                      </c15:dlblFieldTableCache>
                    </c15:dlblFTEntry>
                  </c15:dlblFieldTable>
                  <c15:showDataLabelsRange val="0"/>
                </c:ext>
                <c:ext xmlns:c16="http://schemas.microsoft.com/office/drawing/2014/chart" uri="{C3380CC4-5D6E-409C-BE32-E72D297353CC}">
                  <c16:uniqueId val="{00000005-CDE8-4F08-88D9-269F9F5D6790}"/>
                </c:ext>
              </c:extLst>
            </c:dLbl>
            <c:dLbl>
              <c:idx val="6"/>
              <c:tx>
                <c:strRef>
                  <c:f>Daten_Diagramme!$E$20</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{69DC6054-0B21-41AF-BD63-0C1B98F59863}</c15:txfldGUID>
                      <c15:f>Daten_Diagramme!$E$20</c15:f>
                      <c15:dlblFieldTableCache>
                        <c:ptCount val="1"/>
                        <c:pt idx="0">
                          <c:v>-9.4</c:v>
                        </c:pt>
                      </c15:dlblFieldTableCache>
                    </c15:dlblFTEntry>
                  </c15:dlblFieldTable>
                  <c15:showDataLabelsRange val="0"/>
                </c:ext>
                <c:ext xmlns:c16="http://schemas.microsoft.com/office/drawing/2014/chart" uri="{C3380CC4-5D6E-409C-BE32-E72D297353CC}">
                  <c16:uniqueId val="{00000006-CDE8-4F08-88D9-269F9F5D6790}"/>
                </c:ext>
              </c:extLst>
            </c:dLbl>
            <c:dLbl>
              <c:idx val="7"/>
              <c:tx>
                <c:strRef>
                  <c:f>Daten_Diagramme!$E$21</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{59E7235B-011F-4544-A609-3A92F6CD5E49}</c15:txfldGUID>
                      <c15:f>Daten_Diagramme!$E$21</c15:f>
                      <c15:dlblFieldTableCache>
                        <c:ptCount val="1"/>
                        <c:pt idx="0">
                          <c:v>3.8</c:v>
                        </c:pt>
                      </c15:dlblFieldTableCache>
                    </c15:dlblFTEntry>
                  </c15:dlblFieldTable>
                  <c15:showDataLabelsRange val="0"/>
                </c:ext>
                <c:ext xmlns:c16="http://schemas.microsoft.com/office/drawing/2014/chart" uri="{C3380CC4-5D6E-409C-BE32-E72D297353CC}">
                  <c16:uniqueId val="{00000007-CDE8-4F08-88D9-269F9F5D6790}"/>
                </c:ext>
              </c:extLst>
            </c:dLbl>
            <c:dLbl>
              <c:idx val="8"/>
              <c:tx>
                <c:strRef>
                  <c:f>Daten_Diagramme!$E$22</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{9C1B6FB4-36F7-43AC-AE3A-4AB9A7AD5F07}</c15:txfldGUID>
                      <c15:f>Daten_Diagramme!$E$22</c15:f>
                      <c15:dlblFieldTableCache>
                        <c:ptCount val="1"/>
                        <c:pt idx="0">
                          <c:v>-1.5</c:v>
                        </c:pt>
                      </c15:dlblFieldTableCache>
                    </c15:dlblFTEntry>
                  </c15:dlblFieldTable>
                  <c15:showDataLabelsRange val="0"/>
                </c:ext>
                <c:ext xmlns:c16="http://schemas.microsoft.com/office/drawing/2014/chart" uri="{C3380CC4-5D6E-409C-BE32-E72D297353CC}">
                  <c16:uniqueId val="{00000008-CDE8-4F08-88D9-269F9F5D6790}"/>
                </c:ext>
              </c:extLst>
            </c:dLbl>
            <c:dLbl>
              <c:idx val="9"/>
              <c:tx>
                <c:strRef>
                  <c:f>Daten_Diagramme!$E$23</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{CD7B2265-71E8-49A8-BBCA-6A111B76BEF7}</c15:txfldGUID>
                      <c15:f>Daten_Diagramme!$E$23</c15:f>
                      <c15:dlblFieldTableCache>
                        <c:ptCount val="1"/>
                        <c:pt idx="0">
                          <c:v>-6.7</c:v>
                        </c:pt>
                      </c15:dlblFieldTableCache>
                    </c15:dlblFTEntry>
                  </c15:dlblFieldTable>
                  <c15:showDataLabelsRange val="0"/>
                </c:ext>
                <c:ext xmlns:c16="http://schemas.microsoft.com/office/drawing/2014/chart" uri="{C3380CC4-5D6E-409C-BE32-E72D297353CC}">
                  <c16:uniqueId val="{00000009-CDE8-4F08-88D9-269F9F5D6790}"/>
                </c:ext>
              </c:extLst>
            </c:dLbl>
            <c:dLbl>
              <c:idx val="10"/>
              <c:tx>
                <c:strRef>
                  <c:f>Daten_Diagramme!$E$24</c:f>
                  <c:strCache>
                    <c:ptCount val="1"/>
                    <c:pt idx="0">
                      <c:v>-10.1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{01FAFBFE-FCF4-4CCC-B2BE-225CAB2CA737}</c15:txfldGUID>
                      <c15:f>Daten_Diagramme!$E$24</c15:f>
                      <c15:dlblFieldTableCache>
                        <c:ptCount val="1"/>
                        <c:pt idx="0">
                          <c:v>-10.1</c:v>
                        </c:pt>
                      </c15:dlblFieldTableCache>
                    </c15:dlblFTEntry>
                  </c15:dlblFieldTable>
                  <c15:showDataLabelsRange val="0"/>
                </c:ext>
                <c:ext xmlns:c16="http://schemas.microsoft.com/office/drawing/2014/chart" uri="{C3380CC4-5D6E-409C-BE32-E72D297353CC}">
                  <c16:uniqueId val="{0000000A-CDE8-4F08-88D9-269F9F5D6790}"/>
                </c:ext>
              </c:extLst>
            </c:dLbl>
            <c:dLbl>
              <c:idx val="11"/>
              <c:tx>
                <c:strRef>
                  <c:f>Daten_Diagramme!$E$25</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{7BC82DBA-6FC5-4755-866A-080406D2A78F}</c15:txfldGUID>
                      <c15:f>Daten_Diagramme!$E$25</c15:f>
                      <c15:dlblFieldTableCache>
                        <c:ptCount val="1"/>
                        <c:pt idx="0">
                          <c:v>2.0</c:v>
                        </c:pt>
                      </c15:dlblFieldTableCache>
                    </c15:dlblFTEntry>
                  </c15:dlblFieldTable>
                  <c15:showDataLabelsRange val="0"/>
                </c:ext>
                <c:ext xmlns:c16="http://schemas.microsoft.com/office/drawing/2014/chart" uri="{C3380CC4-5D6E-409C-BE32-E72D297353CC}">
                  <c16:uniqueId val="{0000000B-CDE8-4F08-88D9-269F9F5D6790}"/>
                </c:ext>
              </c:extLst>
            </c:dLbl>
            <c:dLbl>
              <c:idx val="12"/>
              <c:tx>
                <c:strRef>
                  <c:f>Daten_Diagramme!$E$26</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{E2C64AA0-F05C-4C81-BC70-F2DDBFBF6464}</c15:txfldGUID>
                      <c15:f>Daten_Diagramme!$E$26</c15:f>
                      <c15:dlblFieldTableCache>
                        <c:ptCount val="1"/>
                        <c:pt idx="0">
                          <c:v>-2.6</c:v>
                        </c:pt>
                      </c15:dlblFieldTableCache>
                    </c15:dlblFTEntry>
                  </c15:dlblFieldTable>
                  <c15:showDataLabelsRange val="0"/>
                </c:ext>
                <c:ext xmlns:c16="http://schemas.microsoft.com/office/drawing/2014/chart" uri="{C3380CC4-5D6E-409C-BE32-E72D297353CC}">
                  <c16:uniqueId val="{0000000C-CDE8-4F08-88D9-269F9F5D6790}"/>
                </c:ext>
              </c:extLst>
            </c:dLbl>
            <c:dLbl>
              <c:idx val="13"/>
              <c:tx>
                <c:strRef>
                  <c:f>Daten_Diagramme!$E$27</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{12948FDA-387E-4688-A86D-AC823409599B}</c15:txfldGUID>
                      <c15:f>Daten_Diagramme!$E$27</c15:f>
                      <c15:dlblFieldTableCache>
                        <c:ptCount val="1"/>
                        <c:pt idx="0">
                          <c:v>5.6</c:v>
                        </c:pt>
                      </c15:dlblFieldTableCache>
                    </c15:dlblFTEntry>
                  </c15:dlblFieldTable>
                  <c15:showDataLabelsRange val="0"/>
                </c:ext>
                <c:ext xmlns:c16="http://schemas.microsoft.com/office/drawing/2014/chart" uri="{C3380CC4-5D6E-409C-BE32-E72D297353CC}">
                  <c16:uniqueId val="{0000000D-CDE8-4F08-88D9-269F9F5D6790}"/>
                </c:ext>
              </c:extLst>
            </c:dLbl>
            <c:dLbl>
              <c:idx val="14"/>
              <c:tx>
                <c:strRef>
                  <c:f>Daten_Diagramme!$E$28</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{EE4F2D92-F7F9-42AA-9546-FF80F87183C0}</c15:txfldGUID>
                      <c15:f>Daten_Diagramme!$E$28</c15:f>
                      <c15:dlblFieldTableCache>
                        <c:ptCount val="1"/>
                        <c:pt idx="0">
                          <c:v>-2.6</c:v>
                        </c:pt>
                      </c15:dlblFieldTableCache>
                    </c15:dlblFTEntry>
                  </c15:dlblFieldTable>
                  <c15:showDataLabelsRange val="0"/>
                </c:ext>
                <c:ext xmlns:c16="http://schemas.microsoft.com/office/drawing/2014/chart" uri="{C3380CC4-5D6E-409C-BE32-E72D297353CC}">
                  <c16:uniqueId val="{0000000E-CDE8-4F08-88D9-269F9F5D6790}"/>
                </c:ext>
              </c:extLst>
            </c:dLbl>
            <c:dLbl>
              <c:idx val="15"/>
              <c:tx>
                <c:strRef>
                  <c:f>Daten_Diagramme!$E$29</c:f>
                  <c:strCache>
                    <c:ptCount val="1"/>
                    <c:pt idx="0">
                      <c:v>11.0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{A93DFC91-B327-4FB6-BF7B-74DAD3AFD853}</c15:txfldGUID>
                      <c15:f>Daten_Diagramme!$E$29</c15:f>
                      <c15:dlblFieldTableCache>
                        <c:ptCount val="1"/>
                        <c:pt idx="0">
                          <c:v>11.0</c:v>
                        </c:pt>
                      </c15:dlblFieldTableCache>
                    </c15:dlblFTEntry>
                  </c15:dlblFieldTable>
                  <c15:showDataLabelsRange val="0"/>
                </c:ext>
                <c:ext xmlns:c16="http://schemas.microsoft.com/office/drawing/2014/chart" uri="{C3380CC4-5D6E-409C-BE32-E72D297353CC}">
                  <c16:uniqueId val="{0000000F-CDE8-4F08-88D9-269F9F5D6790}"/>
                </c:ext>
              </c:extLst>
            </c:dLbl>
            <c:dLbl>
              <c:idx val="16"/>
              <c:tx>
                <c:strRef>
                  <c:f>Daten_Diagramme!$E$30</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{D90C0602-A653-4F79-AB37-479037C8787A}</c15:txfldGUID>
                      <c15:f>Daten_Diagramme!$E$30</c15:f>
                      <c15:dlblFieldTableCache>
                        <c:ptCount val="1"/>
                        <c:pt idx="0">
                          <c:v>0.4</c:v>
                        </c:pt>
                      </c15:dlblFieldTableCache>
                    </c15:dlblFTEntry>
                  </c15:dlblFieldTable>
                  <c15:showDataLabelsRange val="0"/>
                </c:ext>
                <c:ext xmlns:c16="http://schemas.microsoft.com/office/drawing/2014/chart" uri="{C3380CC4-5D6E-409C-BE32-E72D297353CC}">
                  <c16:uniqueId val="{00000010-CDE8-4F08-88D9-269F9F5D6790}"/>
                </c:ext>
              </c:extLst>
            </c:dLbl>
            <c:dLbl>
              <c:idx val="17"/>
              <c:tx>
                <c:strRef>
                  <c:f>Daten_Diagramme!$E$31</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{9913A831-495C-4902-AE1B-36A5AC636AEC}</c15:txfldGUID>
                      <c15:f>Daten_Diagramme!$E$31</c15:f>
                      <c15:dlblFieldTableCache>
                        <c:ptCount val="1"/>
                        <c:pt idx="0">
                          <c:v>-3.9</c:v>
                        </c:pt>
                      </c15:dlblFieldTableCache>
                    </c15:dlblFTEntry>
                  </c15:dlblFieldTable>
                  <c15:showDataLabelsRange val="0"/>
                </c:ext>
                <c:ext xmlns:c16="http://schemas.microsoft.com/office/drawing/2014/chart" uri="{C3380CC4-5D6E-409C-BE32-E72D297353CC}">
                  <c16:uniqueId val="{00000011-CDE8-4F08-88D9-269F9F5D6790}"/>
                </c:ext>
              </c:extLst>
            </c:dLbl>
            <c:dLbl>
              <c:idx val="18"/>
              <c:tx>
                <c:strRef>
                  <c:f>Daten_Diagramme!$E$32</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{D543D58B-001D-42E3-9D03-B24A3D8A6FAA}</c15:txfldGUID>
                      <c15:f>Daten_Diagramme!$E$32</c15:f>
                      <c15:dlblFieldTableCache>
                        <c:ptCount val="1"/>
                        <c:pt idx="0">
                          <c:v>-0.1</c:v>
                        </c:pt>
                      </c15:dlblFieldTableCache>
                    </c15:dlblFTEntry>
                  </c15:dlblFieldTable>
                  <c15:showDataLabelsRange val="0"/>
                </c:ext>
                <c:ext xmlns:c16="http://schemas.microsoft.com/office/drawing/2014/chart" uri="{C3380CC4-5D6E-409C-BE32-E72D297353CC}">
                  <c16:uniqueId val="{00000012-CDE8-4F08-88D9-269F9F5D6790}"/>
                </c:ext>
              </c:extLst>
            </c:dLbl>
            <c:dLbl>
              <c:idx val="19"/>
              <c:tx>
                <c:strRef>
                  <c:f>Daten_Diagramme!$E$33</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{61CE80CF-E7C2-4A34-9BF4-8CD8A59AE062}</c15:txfldGUID>
                      <c15:f>Daten_Diagramme!$E$33</c15:f>
                      <c15:dlblFieldTableCache>
                        <c:ptCount val="1"/>
                        <c:pt idx="0">
                          <c:v>2.1</c:v>
                        </c:pt>
                      </c15:dlblFieldTableCache>
                    </c15:dlblFTEntry>
                  </c15:dlblFieldTable>
                  <c15:showDataLabelsRange val="0"/>
                </c:ext>
                <c:ext xmlns:c16="http://schemas.microsoft.com/office/drawing/2014/chart" uri="{C3380CC4-5D6E-409C-BE32-E72D297353CC}">
                  <c16:uniqueId val="{00000013-CDE8-4F08-88D9-269F9F5D6790}"/>
                </c:ext>
              </c:extLst>
            </c:dLbl>
            <c:dLbl>
              <c:idx val="20"/>
              <c:tx>
                <c:strRef>
                  <c:f>Daten_Diagramme!$E$34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{07FD9FA4-0837-4FBA-86BA-1AED80320734}</c15:txfldGUID>
                      <c15:f>Daten_Diagramme!$E$34</c15:f>
                      <c15:dlblFieldTableCache>
                        <c:ptCount val="1"/>
                        <c:pt idx="0">
                          <c:v>-0.9</c:v>
                        </c:pt>
                      </c15:dlblFieldTableCache>
                    </c15:dlblFTEntry>
                  </c15:dlblFieldTable>
                  <c15:showDataLabelsRange val="0"/>
                </c:ext>
                <c:ext xmlns:c16="http://schemas.microsoft.com/office/drawing/2014/chart" uri="{C3380CC4-5D6E-409C-BE32-E72D297353CC}">
                  <c16:uniqueId val="{00000014-CDE8-4F08-88D9-269F9F5D6790}"/>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{5CF8ECB3-A717-41B9-B575-A411F59C3D5F}</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CDE8-4F08-88D9-269F9F5D6790}"/>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{9628800F-ACCB-48B6-9ACE-E662024EB047}</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CDE8-4F08-88D9-269F9F5D6790}"/>
                </c:ext>
              </c:extLst>
            </c:dLbl>
            <c:dLbl>
              <c:idx val="23"/>
              <c:tx>
                <c:strRef>
                  <c:f>Daten_Diagramme!$E$37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{7E44F639-E93D-4D81-9CB2-E5421DB2550B}</c15:txfldGUID>
                      <c15:f>Daten_Diagramme!$E$37</c15:f>
                      <c15:dlblFieldTableCache>
                        <c:ptCount val="1"/>
                        <c:pt idx="0">
                          <c:v>3.4</c:v>
                        </c:pt>
                      </c15:dlblFieldTableCache>
                    </c15:dlblFTEntry>
                  </c15:dlblFieldTable>
                  <c15:showDataLabelsRange val="0"/>
                </c:ext>
                <c:ext xmlns:c16="http://schemas.microsoft.com/office/drawing/2014/chart" uri="{C3380CC4-5D6E-409C-BE32-E72D297353CC}">
                  <c16:uniqueId val="{00000017-CDE8-4F08-88D9-269F9F5D6790}"/>
                </c:ext>
              </c:extLst>
            </c:dLbl>
            <c:dLbl>
              <c:idx val="24"/>
              <c:tx>
                <c:strRef>
                  <c:f>Daten_Diagramme!$E$38</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{B55452EA-EAF2-4D9C-92CF-D878842532EA}</c15:txfldGUID>
                      <c15:f>Daten_Diagramme!$E$38</c15:f>
                      <c15:dlblFieldTableCache>
                        <c:ptCount val="1"/>
                        <c:pt idx="0">
                          <c:v>-2.0</c:v>
                        </c:pt>
                      </c15:dlblFieldTableCache>
                    </c15:dlblFTEntry>
                  </c15:dlblFieldTable>
                  <c15:showDataLabelsRange val="0"/>
                </c:ext>
                <c:ext xmlns:c16="http://schemas.microsoft.com/office/drawing/2014/chart" uri="{C3380CC4-5D6E-409C-BE32-E72D297353CC}">
                  <c16:uniqueId val="{00000018-CDE8-4F08-88D9-269F9F5D6790}"/>
                </c:ext>
              </c:extLst>
            </c:dLbl>
            <c:dLbl>
              <c:idx val="25"/>
              <c:tx>
                <c:strRef>
                  <c:f>Daten_Diagramme!$E$39</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{E3A71064-30D1-4657-B726-29C715894775}</c15:txfldGUID>
                      <c15:f>Daten_Diagramme!$E$39</c15:f>
                      <c15:dlblFieldTableCache>
                        <c:ptCount val="1"/>
                        <c:pt idx="0">
                          <c:v>-2.7</c:v>
                        </c:pt>
                      </c15:dlblFieldTableCache>
                    </c15:dlblFTEntry>
                  </c15:dlblFieldTable>
                  <c15:showDataLabelsRange val="0"/>
                </c:ext>
                <c:ext xmlns:c16="http://schemas.microsoft.com/office/drawing/2014/chart" uri="{C3380CC4-5D6E-409C-BE32-E72D297353CC}">
                  <c16:uniqueId val="{00000019-CDE8-4F08-88D9-269F9F5D6790}"/>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{9FF4865C-CB46-43C1-B81A-00ED986F30D0}</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CDE8-4F08-88D9-269F9F5D6790}"/>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{34B0D844-4D7D-42BA-9CCB-BB2AC3E33680}</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CDE8-4F08-88D9-269F9F5D6790}"/>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{3E4CBFF3-3352-4776-A38D-5FC347A277C4}</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CDE8-4F08-88D9-269F9F5D6790}"/>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{501235E6-A1FE-4E68-9431-2D3E279B7634}</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CDE8-4F08-88D9-269F9F5D6790}"/>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{9C1A1646-9982-4607-BD9D-D62C14F63D4D}</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CDE8-4F08-88D9-269F9F5D6790}"/>
                </c:ext>
              </c:extLst>
            </c:dLbl>
            <c:dLbl>
              <c:idx val="31"/>
              <c:tx>
                <c:strRef>
                  <c:f>Daten_Diagramme!$E$45</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{C6C8F579-3648-4947-903D-53B04CEC65B0}</c15:txfldGUID>
                      <c15:f>Daten_Diagramme!$E$45</c15:f>
                      <c15:dlblFieldTableCache>
                        <c:ptCount val="1"/>
                        <c:pt idx="0">
                          <c:v>-2.7</c:v>
                        </c:pt>
                      </c15:dlblFieldTableCache>
                    </c15:dlblFTEntry>
                  </c15:dlblFieldTable>
                  <c15:showDataLabelsRange val="0"/>
                </c:ext>
                <c:ext xmlns:c16="http://schemas.microsoft.com/office/drawing/2014/chart" uri="{C3380CC4-5D6E-409C-BE32-E72D297353CC}">
                  <c16:uniqueId val="{0000001F-CDE8-4F08-88D9-269F9F5D679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-2.5656083206096909</c:v>
                </c:pt>
                <c:pt idx="1">
                  <c:v>3.3975084937712343</c:v>
                </c:pt>
                <c:pt idx="2">
                  <c:v>-2.5139664804469275</c:v>
                </c:pt>
                <c:pt idx="3">
                  <c:v>-4.8319327731092434</c:v>
                </c:pt>
                <c:pt idx="4">
                  <c:v>-3.125</c:v>
                </c:pt>
                <c:pt idx="5">
                  <c:v>-5.4618473895582333</c:v>
                </c:pt>
                <c:pt idx="6">
                  <c:v>-9.3650793650793656</c:v>
                </c:pt>
                <c:pt idx="7">
                  <c:v>3.7681159420289854</c:v>
                </c:pt>
                <c:pt idx="8">
                  <c:v>-1.5365811070368429</c:v>
                </c:pt>
                <c:pt idx="9">
                  <c:v>-6.691919191919192</c:v>
                </c:pt>
                <c:pt idx="10">
                  <c:v>-10.05625337134931</c:v>
                </c:pt>
                <c:pt idx="11">
                  <c:v>2.0038167938931299</c:v>
                </c:pt>
                <c:pt idx="12">
                  <c:v>-2.5850340136054424</c:v>
                </c:pt>
                <c:pt idx="13">
                  <c:v>5.5715106260769671</c:v>
                </c:pt>
                <c:pt idx="14">
                  <c:v>-2.5880303595869107</c:v>
                </c:pt>
                <c:pt idx="15">
                  <c:v>10.952380952380953</c:v>
                </c:pt>
                <c:pt idx="16">
                  <c:v>0.38095238095238093</c:v>
                </c:pt>
                <c:pt idx="17">
                  <c:v>-3.9264237707817475</c:v>
                </c:pt>
                <c:pt idx="18">
                  <c:v>-0.12163600425726015</c:v>
                </c:pt>
                <c:pt idx="19">
                  <c:v>2.0672631903733416</c:v>
                </c:pt>
                <c:pt idx="20">
                  <c:v>-0.94430992736077479</c:v>
                </c:pt>
                <c:pt idx="21">
                  <c:v>0</c:v>
                </c:pt>
                <c:pt idx="23">
                  <c:v>3.3975084937712343</c:v>
                </c:pt>
                <c:pt idx="24">
                  <c:v>-2.0498301245753114</c:v>
                </c:pt>
                <c:pt idx="25">
                  <c:v>-2.7123557893478392</c:v>
                </c:pt>
              </c:numCache>
            </c:numRef>
          </c:val>
          <c:extLst>
            <c:ext xmlns:c16="http://schemas.microsoft.com/office/drawing/2014/chart" uri="{C3380CC4-5D6E-409C-BE32-E72D297353CC}">
              <c16:uniqueId val="{00000020-CDE8-4F08-88D9-269F9F5D6790}"/>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{6FBBC625-E8B9-4868-AD34-5CF765C61550}</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CDE8-4F08-88D9-269F9F5D6790}"/>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{DFAA7BF2-3D12-492E-9884-3B89D2A1B85B}</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CDE8-4F08-88D9-269F9F5D6790}"/>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{952E45B9-A024-40D3-ADF2-BF3DFEBF933D}</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CDE8-4F08-88D9-269F9F5D6790}"/>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{9C47AAFA-1444-49E6-A6BD-1CE5B65ED778}</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CDE8-4F08-88D9-269F9F5D6790}"/>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{8889ACB5-8A51-4626-9183-55123DC5CB54}</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CDE8-4F08-88D9-269F9F5D6790}"/>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{4760049E-3A33-49C2-ACEB-0C3003DE1C0C}</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CDE8-4F08-88D9-269F9F5D6790}"/>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{862FE6E2-8042-4390-B0D5-5E82BD0341F4}</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CDE8-4F08-88D9-269F9F5D6790}"/>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{51022186-7616-433F-AF12-E5A8BF8C9AA2}</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CDE8-4F08-88D9-269F9F5D6790}"/>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{D1312C36-A11F-45AB-9BA4-D841BD9236A2}</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CDE8-4F08-88D9-269F9F5D6790}"/>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{FE238A21-BA0B-4C51-B0CD-9D9520101DFB}</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CDE8-4F08-88D9-269F9F5D6790}"/>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{EF18335F-D458-4D47-927F-1E24AA7BB1B9}</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CDE8-4F08-88D9-269F9F5D6790}"/>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{D6D302B9-FD3C-4274-8A34-443461837ED1}</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CDE8-4F08-88D9-269F9F5D6790}"/>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{B9932702-5A2F-40B5-AE74-9CA2651097A7}</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CDE8-4F08-88D9-269F9F5D6790}"/>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{1FB21B37-B1A4-4743-87F4-C168FA4B18D2}</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CDE8-4F08-88D9-269F9F5D6790}"/>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{F7163C0B-ED43-4F37-9B06-E00E7667C0E9}</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CDE8-4F08-88D9-269F9F5D6790}"/>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{653641AE-323C-4B2E-ADBF-B80EE29B9F67}</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CDE8-4F08-88D9-269F9F5D6790}"/>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{38514716-5D91-4023-97B0-1FABB7360A0D}</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CDE8-4F08-88D9-269F9F5D6790}"/>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{44F1E688-94CA-4BDB-B70B-7EBB4AEEA35C}</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CDE8-4F08-88D9-269F9F5D6790}"/>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{AD90EC3F-5AC6-419D-9C68-F16C16EED43A}</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CDE8-4F08-88D9-269F9F5D6790}"/>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{502DF060-AC5C-4A54-8E24-F0F304BC8C52}</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CDE8-4F08-88D9-269F9F5D6790}"/>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{4E8CEB15-9143-445B-9273-98A5AAE59E9E}</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CDE8-4F08-88D9-269F9F5D6790}"/>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{7146D6E6-D2E8-49BD-8E98-83D39619B060}</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CDE8-4F08-88D9-269F9F5D6790}"/>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{98C115BF-00EA-4E87-86F8-7143BFC5000F}</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CDE8-4F08-88D9-269F9F5D6790}"/>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{3350EB6A-2D50-4C3A-86B8-03B5AF013F94}</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CDE8-4F08-88D9-269F9F5D6790}"/>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{43BF4A34-F501-4ED9-97E4-594E58F11796}</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CDE8-4F08-88D9-269F9F5D6790}"/>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{1D1D847A-70D6-4B8F-BA5C-A783E33FE1DF}</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CDE8-4F08-88D9-269F9F5D6790}"/>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{1891DFA3-EFAC-467F-8A3D-66DB383A631A}</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CDE8-4F08-88D9-269F9F5D6790}"/>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{F245AAB7-F31E-42A6-AEDD-351CF993921D}</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CDE8-4F08-88D9-269F9F5D6790}"/>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{FB489F7D-011E-4F11-B201-3602AA6C9DC6}</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CDE8-4F08-88D9-269F9F5D6790}"/>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{9CA3337A-4284-49B8-BB89-094271ACCCDC}</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CDE8-4F08-88D9-269F9F5D6790}"/>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{EC0E86B4-EE66-4D3D-A31A-2AAB34C457A0}</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CDE8-4F08-88D9-269F9F5D6790}"/>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{5534A606-0AD2-42C9-82A6-9A2A9F6EEB60}</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CDE8-4F08-88D9-269F9F5D679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CDE8-4F08-88D9-269F9F5D6790}"/>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CDE8-4F08-88D9-269F9F5D6790}"/>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{B8BBC9B2-0B18-45A0-88B5-364F77497AA3}</c15:txfldGUID>
                      <c15:f>Diagramm!$I$46</c15:f>
                      <c15:dlblFieldTableCache>
                        <c:ptCount val="1"/>
                      </c15:dlblFieldTableCache>
                    </c15:dlblFTEntry>
                  </c15:dlblFieldTable>
                  <c15:showDataLabelsRange val="0"/>
                </c:ext>
                <c:ext xmlns:c16="http://schemas.microsoft.com/office/drawing/2014/chart" uri="{C3380CC4-5D6E-409C-BE32-E72D297353CC}">
                  <c16:uniqueId val="{00000000-F522-4F96-8922-CFB0BBE6C145}"/>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{06482FE4-6CA2-4370-BF8F-DDF191EFAA67}</c15:txfldGUID>
                      <c15:f>Diagramm!$I$47</c15:f>
                      <c15:dlblFieldTableCache>
                        <c:ptCount val="1"/>
                      </c15:dlblFieldTableCache>
                    </c15:dlblFTEntry>
                  </c15:dlblFieldTable>
                  <c15:showDataLabelsRange val="0"/>
                </c:ext>
                <c:ext xmlns:c16="http://schemas.microsoft.com/office/drawing/2014/chart" uri="{C3380CC4-5D6E-409C-BE32-E72D297353CC}">
                  <c16:uniqueId val="{00000001-F522-4F96-8922-CFB0BBE6C145}"/>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{EADDA75C-3C11-4279-913B-FE29943A865A}</c15:txfldGUID>
                      <c15:f>Diagramm!$I$48</c15:f>
                      <c15:dlblFieldTableCache>
                        <c:ptCount val="1"/>
                      </c15:dlblFieldTableCache>
                    </c15:dlblFTEntry>
                  </c15:dlblFieldTable>
                  <c15:showDataLabelsRange val="0"/>
                </c:ext>
                <c:ext xmlns:c16="http://schemas.microsoft.com/office/drawing/2014/chart" uri="{C3380CC4-5D6E-409C-BE32-E72D297353CC}">
                  <c16:uniqueId val="{00000002-F522-4F96-8922-CFB0BBE6C145}"/>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{C3B6D846-2F76-4960-A47C-26CD36D310DC}</c15:txfldGUID>
                      <c15:f>Diagramm!$I$49</c15:f>
                      <c15:dlblFieldTableCache>
                        <c:ptCount val="1"/>
                      </c15:dlblFieldTableCache>
                    </c15:dlblFTEntry>
                  </c15:dlblFieldTable>
                  <c15:showDataLabelsRange val="0"/>
                </c:ext>
                <c:ext xmlns:c16="http://schemas.microsoft.com/office/drawing/2014/chart" uri="{C3380CC4-5D6E-409C-BE32-E72D297353CC}">
                  <c16:uniqueId val="{00000003-F522-4F96-8922-CFB0BBE6C145}"/>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{6548271B-10ED-441D-B53B-61D9E1BF76A8}</c15:txfldGUID>
                      <c15:f>Diagramm!$I$50</c15:f>
                      <c15:dlblFieldTableCache>
                        <c:ptCount val="1"/>
                      </c15:dlblFieldTableCache>
                    </c15:dlblFTEntry>
                  </c15:dlblFieldTable>
                  <c15:showDataLabelsRange val="0"/>
                </c:ext>
                <c:ext xmlns:c16="http://schemas.microsoft.com/office/drawing/2014/chart" uri="{C3380CC4-5D6E-409C-BE32-E72D297353CC}">
                  <c16:uniqueId val="{00000004-F522-4F96-8922-CFB0BBE6C145}"/>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{B91FC564-BC61-45BB-B527-41FDAC931E69}</c15:txfldGUID>
                      <c15:f>Diagramm!$I$51</c15:f>
                      <c15:dlblFieldTableCache>
                        <c:ptCount val="1"/>
                      </c15:dlblFieldTableCache>
                    </c15:dlblFTEntry>
                  </c15:dlblFieldTable>
                  <c15:showDataLabelsRange val="0"/>
                </c:ext>
                <c:ext xmlns:c16="http://schemas.microsoft.com/office/drawing/2014/chart" uri="{C3380CC4-5D6E-409C-BE32-E72D297353CC}">
                  <c16:uniqueId val="{00000005-F522-4F96-8922-CFB0BBE6C145}"/>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{AF9233F5-2F27-432F-A351-40DFB69E24F5}</c15:txfldGUID>
                      <c15:f>Diagramm!$I$52</c15:f>
                      <c15:dlblFieldTableCache>
                        <c:ptCount val="1"/>
                      </c15:dlblFieldTableCache>
                    </c15:dlblFTEntry>
                  </c15:dlblFieldTable>
                  <c15:showDataLabelsRange val="0"/>
                </c:ext>
                <c:ext xmlns:c16="http://schemas.microsoft.com/office/drawing/2014/chart" uri="{C3380CC4-5D6E-409C-BE32-E72D297353CC}">
                  <c16:uniqueId val="{00000006-F522-4F96-8922-CFB0BBE6C145}"/>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{51742F83-2276-4458-ABD3-07C507C26557}</c15:txfldGUID>
                      <c15:f>Diagramm!$I$53</c15:f>
                      <c15:dlblFieldTableCache>
                        <c:ptCount val="1"/>
                      </c15:dlblFieldTableCache>
                    </c15:dlblFTEntry>
                  </c15:dlblFieldTable>
                  <c15:showDataLabelsRange val="0"/>
                </c:ext>
                <c:ext xmlns:c16="http://schemas.microsoft.com/office/drawing/2014/chart" uri="{C3380CC4-5D6E-409C-BE32-E72D297353CC}">
                  <c16:uniqueId val="{00000007-F522-4F96-8922-CFB0BBE6C145}"/>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{ADDAF6A5-0AC7-412B-8F3B-AF96FAA91294}</c15:txfldGUID>
                      <c15:f>Diagramm!$I$54</c15:f>
                      <c15:dlblFieldTableCache>
                        <c:ptCount val="1"/>
                      </c15:dlblFieldTableCache>
                    </c15:dlblFTEntry>
                  </c15:dlblFieldTable>
                  <c15:showDataLabelsRange val="0"/>
                </c:ext>
                <c:ext xmlns:c16="http://schemas.microsoft.com/office/drawing/2014/chart" uri="{C3380CC4-5D6E-409C-BE32-E72D297353CC}">
                  <c16:uniqueId val="{00000008-F522-4F96-8922-CFB0BBE6C145}"/>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{A6E861CB-2D60-4FE0-A1F1-9E382D0A4DB9}</c15:txfldGUID>
                      <c15:f>Diagramm!$I$55</c15:f>
                      <c15:dlblFieldTableCache>
                        <c:ptCount val="1"/>
                      </c15:dlblFieldTableCache>
                    </c15:dlblFTEntry>
                  </c15:dlblFieldTable>
                  <c15:showDataLabelsRange val="0"/>
                </c:ext>
                <c:ext xmlns:c16="http://schemas.microsoft.com/office/drawing/2014/chart" uri="{C3380CC4-5D6E-409C-BE32-E72D297353CC}">
                  <c16:uniqueId val="{00000009-F522-4F96-8922-CFB0BBE6C145}"/>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{504C1914-5FF9-4BE7-B8F7-10701C1EC179}</c15:txfldGUID>
                      <c15:f>Diagramm!$I$56</c15:f>
                      <c15:dlblFieldTableCache>
                        <c:ptCount val="1"/>
                      </c15:dlblFieldTableCache>
                    </c15:dlblFTEntry>
                  </c15:dlblFieldTable>
                  <c15:showDataLabelsRange val="0"/>
                </c:ext>
                <c:ext xmlns:c16="http://schemas.microsoft.com/office/drawing/2014/chart" uri="{C3380CC4-5D6E-409C-BE32-E72D297353CC}">
                  <c16:uniqueId val="{0000000A-F522-4F96-8922-CFB0BBE6C145}"/>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{5AEBC46B-CBEB-4486-A750-479AB2CA6F80}</c15:txfldGUID>
                      <c15:f>Diagramm!$I$57</c15:f>
                      <c15:dlblFieldTableCache>
                        <c:ptCount val="1"/>
                      </c15:dlblFieldTableCache>
                    </c15:dlblFTEntry>
                  </c15:dlblFieldTable>
                  <c15:showDataLabelsRange val="0"/>
                </c:ext>
                <c:ext xmlns:c16="http://schemas.microsoft.com/office/drawing/2014/chart" uri="{C3380CC4-5D6E-409C-BE32-E72D297353CC}">
                  <c16:uniqueId val="{0000000B-F522-4F96-8922-CFB0BBE6C145}"/>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{E07EB91B-FA5B-421E-9D91-34C9DB48394E}</c15:txfldGUID>
                      <c15:f>Diagramm!$I$58</c15:f>
                      <c15:dlblFieldTableCache>
                        <c:ptCount val="1"/>
                      </c15:dlblFieldTableCache>
                    </c15:dlblFTEntry>
                  </c15:dlblFieldTable>
                  <c15:showDataLabelsRange val="0"/>
                </c:ext>
                <c:ext xmlns:c16="http://schemas.microsoft.com/office/drawing/2014/chart" uri="{C3380CC4-5D6E-409C-BE32-E72D297353CC}">
                  <c16:uniqueId val="{0000000C-F522-4F96-8922-CFB0BBE6C145}"/>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{47F83B69-06B4-4C1E-98F3-0BE6CB215A1E}</c15:txfldGUID>
                      <c15:f>Diagramm!$I$59</c15:f>
                      <c15:dlblFieldTableCache>
                        <c:ptCount val="1"/>
                      </c15:dlblFieldTableCache>
                    </c15:dlblFTEntry>
                  </c15:dlblFieldTable>
                  <c15:showDataLabelsRange val="0"/>
                </c:ext>
                <c:ext xmlns:c16="http://schemas.microsoft.com/office/drawing/2014/chart" uri="{C3380CC4-5D6E-409C-BE32-E72D297353CC}">
                  <c16:uniqueId val="{0000000D-F522-4F96-8922-CFB0BBE6C145}"/>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{D66931EF-8D0A-47E5-B36A-DA45C99F3EFA}</c15:txfldGUID>
                      <c15:f>Diagramm!$I$60</c15:f>
                      <c15:dlblFieldTableCache>
                        <c:ptCount val="1"/>
                      </c15:dlblFieldTableCache>
                    </c15:dlblFTEntry>
                  </c15:dlblFieldTable>
                  <c15:showDataLabelsRange val="0"/>
                </c:ext>
                <c:ext xmlns:c16="http://schemas.microsoft.com/office/drawing/2014/chart" uri="{C3380CC4-5D6E-409C-BE32-E72D297353CC}">
                  <c16:uniqueId val="{0000000E-F522-4F96-8922-CFB0BBE6C145}"/>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{7CD48C92-50F6-4BC9-AD03-043694144E22}</c15:txfldGUID>
                      <c15:f>Diagramm!$I$61</c15:f>
                      <c15:dlblFieldTableCache>
                        <c:ptCount val="1"/>
                      </c15:dlblFieldTableCache>
                    </c15:dlblFTEntry>
                  </c15:dlblFieldTable>
                  <c15:showDataLabelsRange val="0"/>
                </c:ext>
                <c:ext xmlns:c16="http://schemas.microsoft.com/office/drawing/2014/chart" uri="{C3380CC4-5D6E-409C-BE32-E72D297353CC}">
                  <c16:uniqueId val="{0000000F-F522-4F96-8922-CFB0BBE6C145}"/>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{7FAF5BDA-3638-4DD6-9C96-A25C5F30E62B}</c15:txfldGUID>
                      <c15:f>Diagramm!$I$62</c15:f>
                      <c15:dlblFieldTableCache>
                        <c:ptCount val="1"/>
                      </c15:dlblFieldTableCache>
                    </c15:dlblFTEntry>
                  </c15:dlblFieldTable>
                  <c15:showDataLabelsRange val="0"/>
                </c:ext>
                <c:ext xmlns:c16="http://schemas.microsoft.com/office/drawing/2014/chart" uri="{C3380CC4-5D6E-409C-BE32-E72D297353CC}">
                  <c16:uniqueId val="{00000010-F522-4F96-8922-CFB0BBE6C145}"/>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{3FEEC79A-1609-47EF-BC6D-ADC4E53CD4F3}</c15:txfldGUID>
                      <c15:f>Diagramm!$I$63</c15:f>
                      <c15:dlblFieldTableCache>
                        <c:ptCount val="1"/>
                      </c15:dlblFieldTableCache>
                    </c15:dlblFTEntry>
                  </c15:dlblFieldTable>
                  <c15:showDataLabelsRange val="0"/>
                </c:ext>
                <c:ext xmlns:c16="http://schemas.microsoft.com/office/drawing/2014/chart" uri="{C3380CC4-5D6E-409C-BE32-E72D297353CC}">
                  <c16:uniqueId val="{00000011-F522-4F96-8922-CFB0BBE6C145}"/>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{F086172F-E6DD-406D-AC10-EC9017E7194D}</c15:txfldGUID>
                      <c15:f>Diagramm!$I$64</c15:f>
                      <c15:dlblFieldTableCache>
                        <c:ptCount val="1"/>
                      </c15:dlblFieldTableCache>
                    </c15:dlblFTEntry>
                  </c15:dlblFieldTable>
                  <c15:showDataLabelsRange val="0"/>
                </c:ext>
                <c:ext xmlns:c16="http://schemas.microsoft.com/office/drawing/2014/chart" uri="{C3380CC4-5D6E-409C-BE32-E72D297353CC}">
                  <c16:uniqueId val="{00000012-F522-4F96-8922-CFB0BBE6C145}"/>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{C8E99C95-F6C5-49AE-B301-9514A1810667}</c15:txfldGUID>
                      <c15:f>Diagramm!$I$65</c15:f>
                      <c15:dlblFieldTableCache>
                        <c:ptCount val="1"/>
                      </c15:dlblFieldTableCache>
                    </c15:dlblFTEntry>
                  </c15:dlblFieldTable>
                  <c15:showDataLabelsRange val="0"/>
                </c:ext>
                <c:ext xmlns:c16="http://schemas.microsoft.com/office/drawing/2014/chart" uri="{C3380CC4-5D6E-409C-BE32-E72D297353CC}">
                  <c16:uniqueId val="{00000013-F522-4F96-8922-CFB0BBE6C145}"/>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{ACFE3697-D07E-4A2B-9CCB-1EE9D6E531BB}</c15:txfldGUID>
                      <c15:f>Diagramm!$I$66</c15:f>
                      <c15:dlblFieldTableCache>
                        <c:ptCount val="1"/>
                      </c15:dlblFieldTableCache>
                    </c15:dlblFTEntry>
                  </c15:dlblFieldTable>
                  <c15:showDataLabelsRange val="0"/>
                </c:ext>
                <c:ext xmlns:c16="http://schemas.microsoft.com/office/drawing/2014/chart" uri="{C3380CC4-5D6E-409C-BE32-E72D297353CC}">
                  <c16:uniqueId val="{00000014-F522-4F96-8922-CFB0BBE6C145}"/>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{8CBE7A74-398B-4AB0-818B-5B1A963C91AD}</c15:txfldGUID>
                      <c15:f>Diagramm!$I$67</c15:f>
                      <c15:dlblFieldTableCache>
                        <c:ptCount val="1"/>
                      </c15:dlblFieldTableCache>
                    </c15:dlblFTEntry>
                  </c15:dlblFieldTable>
                  <c15:showDataLabelsRange val="0"/>
                </c:ext>
                <c:ext xmlns:c16="http://schemas.microsoft.com/office/drawing/2014/chart" uri="{C3380CC4-5D6E-409C-BE32-E72D297353CC}">
                  <c16:uniqueId val="{00000015-F522-4F96-8922-CFB0BBE6C14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522-4F96-8922-CFB0BBE6C145}"/>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{1D9C052A-3ABF-4CC1-8FA9-B0A032CDF1B0}</c15:txfldGUID>
                      <c15:f>Diagramm!$K$46</c15:f>
                      <c15:dlblFieldTableCache>
                        <c:ptCount val="1"/>
                      </c15:dlblFieldTableCache>
                    </c15:dlblFTEntry>
                  </c15:dlblFieldTable>
                  <c15:showDataLabelsRange val="0"/>
                </c:ext>
                <c:ext xmlns:c16="http://schemas.microsoft.com/office/drawing/2014/chart" uri="{C3380CC4-5D6E-409C-BE32-E72D297353CC}">
                  <c16:uniqueId val="{00000017-F522-4F96-8922-CFB0BBE6C145}"/>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{A2004AD2-3C96-45D8-B8A8-53773CBC8183}</c15:txfldGUID>
                      <c15:f>Diagramm!$K$47</c15:f>
                      <c15:dlblFieldTableCache>
                        <c:ptCount val="1"/>
                      </c15:dlblFieldTableCache>
                    </c15:dlblFTEntry>
                  </c15:dlblFieldTable>
                  <c15:showDataLabelsRange val="0"/>
                </c:ext>
                <c:ext xmlns:c16="http://schemas.microsoft.com/office/drawing/2014/chart" uri="{C3380CC4-5D6E-409C-BE32-E72D297353CC}">
                  <c16:uniqueId val="{00000018-F522-4F96-8922-CFB0BBE6C145}"/>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{7245A3AE-F6F6-42DF-958B-3EC87278080D}</c15:txfldGUID>
                      <c15:f>Diagramm!$K$48</c15:f>
                      <c15:dlblFieldTableCache>
                        <c:ptCount val="1"/>
                      </c15:dlblFieldTableCache>
                    </c15:dlblFTEntry>
                  </c15:dlblFieldTable>
                  <c15:showDataLabelsRange val="0"/>
                </c:ext>
                <c:ext xmlns:c16="http://schemas.microsoft.com/office/drawing/2014/chart" uri="{C3380CC4-5D6E-409C-BE32-E72D297353CC}">
                  <c16:uniqueId val="{00000019-F522-4F96-8922-CFB0BBE6C145}"/>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{8444782A-4BD2-4B0F-B572-E59DC5FE5586}</c15:txfldGUID>
                      <c15:f>Diagramm!$K$49</c15:f>
                      <c15:dlblFieldTableCache>
                        <c:ptCount val="1"/>
                      </c15:dlblFieldTableCache>
                    </c15:dlblFTEntry>
                  </c15:dlblFieldTable>
                  <c15:showDataLabelsRange val="0"/>
                </c:ext>
                <c:ext xmlns:c16="http://schemas.microsoft.com/office/drawing/2014/chart" uri="{C3380CC4-5D6E-409C-BE32-E72D297353CC}">
                  <c16:uniqueId val="{0000001A-F522-4F96-8922-CFB0BBE6C145}"/>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{8027819D-2C66-42FF-84B3-A1A07DDEC153}</c15:txfldGUID>
                      <c15:f>Diagramm!$K$50</c15:f>
                      <c15:dlblFieldTableCache>
                        <c:ptCount val="1"/>
                      </c15:dlblFieldTableCache>
                    </c15:dlblFTEntry>
                  </c15:dlblFieldTable>
                  <c15:showDataLabelsRange val="0"/>
                </c:ext>
                <c:ext xmlns:c16="http://schemas.microsoft.com/office/drawing/2014/chart" uri="{C3380CC4-5D6E-409C-BE32-E72D297353CC}">
                  <c16:uniqueId val="{0000001B-F522-4F96-8922-CFB0BBE6C145}"/>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{FE9A7203-CA03-406A-A71F-860AD7DF5E7C}</c15:txfldGUID>
                      <c15:f>Diagramm!$K$51</c15:f>
                      <c15:dlblFieldTableCache>
                        <c:ptCount val="1"/>
                      </c15:dlblFieldTableCache>
                    </c15:dlblFTEntry>
                  </c15:dlblFieldTable>
                  <c15:showDataLabelsRange val="0"/>
                </c:ext>
                <c:ext xmlns:c16="http://schemas.microsoft.com/office/drawing/2014/chart" uri="{C3380CC4-5D6E-409C-BE32-E72D297353CC}">
                  <c16:uniqueId val="{0000001C-F522-4F96-8922-CFB0BBE6C145}"/>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{1EADCCAA-3E3A-4414-8F5B-654668F0954D}</c15:txfldGUID>
                      <c15:f>Diagramm!$K$52</c15:f>
                      <c15:dlblFieldTableCache>
                        <c:ptCount val="1"/>
                      </c15:dlblFieldTableCache>
                    </c15:dlblFTEntry>
                  </c15:dlblFieldTable>
                  <c15:showDataLabelsRange val="0"/>
                </c:ext>
                <c:ext xmlns:c16="http://schemas.microsoft.com/office/drawing/2014/chart" uri="{C3380CC4-5D6E-409C-BE32-E72D297353CC}">
                  <c16:uniqueId val="{0000001D-F522-4F96-8922-CFB0BBE6C145}"/>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{5E15493F-E6D0-40D8-B909-36F327543165}</c15:txfldGUID>
                      <c15:f>Diagramm!$K$53</c15:f>
                      <c15:dlblFieldTableCache>
                        <c:ptCount val="1"/>
                      </c15:dlblFieldTableCache>
                    </c15:dlblFTEntry>
                  </c15:dlblFieldTable>
                  <c15:showDataLabelsRange val="0"/>
                </c:ext>
                <c:ext xmlns:c16="http://schemas.microsoft.com/office/drawing/2014/chart" uri="{C3380CC4-5D6E-409C-BE32-E72D297353CC}">
                  <c16:uniqueId val="{0000001E-F522-4F96-8922-CFB0BBE6C145}"/>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{AB5C22F2-23B0-41CC-BCD9-B3B2F0E7990E}</c15:txfldGUID>
                      <c15:f>Diagramm!$K$54</c15:f>
                      <c15:dlblFieldTableCache>
                        <c:ptCount val="1"/>
                      </c15:dlblFieldTableCache>
                    </c15:dlblFTEntry>
                  </c15:dlblFieldTable>
                  <c15:showDataLabelsRange val="0"/>
                </c:ext>
                <c:ext xmlns:c16="http://schemas.microsoft.com/office/drawing/2014/chart" uri="{C3380CC4-5D6E-409C-BE32-E72D297353CC}">
                  <c16:uniqueId val="{0000001F-F522-4F96-8922-CFB0BBE6C145}"/>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{2175DBA3-0D5E-49C9-998A-3F872733D555}</c15:txfldGUID>
                      <c15:f>Diagramm!$K$55</c15:f>
                      <c15:dlblFieldTableCache>
                        <c:ptCount val="1"/>
                      </c15:dlblFieldTableCache>
                    </c15:dlblFTEntry>
                  </c15:dlblFieldTable>
                  <c15:showDataLabelsRange val="0"/>
                </c:ext>
                <c:ext xmlns:c16="http://schemas.microsoft.com/office/drawing/2014/chart" uri="{C3380CC4-5D6E-409C-BE32-E72D297353CC}">
                  <c16:uniqueId val="{00000020-F522-4F96-8922-CFB0BBE6C145}"/>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{EEBEC804-A9DD-40E6-A45F-5D38DDDE272B}</c15:txfldGUID>
                      <c15:f>Diagramm!$K$56</c15:f>
                      <c15:dlblFieldTableCache>
                        <c:ptCount val="1"/>
                      </c15:dlblFieldTableCache>
                    </c15:dlblFTEntry>
                  </c15:dlblFieldTable>
                  <c15:showDataLabelsRange val="0"/>
                </c:ext>
                <c:ext xmlns:c16="http://schemas.microsoft.com/office/drawing/2014/chart" uri="{C3380CC4-5D6E-409C-BE32-E72D297353CC}">
                  <c16:uniqueId val="{00000021-F522-4F96-8922-CFB0BBE6C145}"/>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{D49D6508-1C19-4D59-A637-7A93D3FF3B15}</c15:txfldGUID>
                      <c15:f>Diagramm!$K$57</c15:f>
                      <c15:dlblFieldTableCache>
                        <c:ptCount val="1"/>
                      </c15:dlblFieldTableCache>
                    </c15:dlblFTEntry>
                  </c15:dlblFieldTable>
                  <c15:showDataLabelsRange val="0"/>
                </c:ext>
                <c:ext xmlns:c16="http://schemas.microsoft.com/office/drawing/2014/chart" uri="{C3380CC4-5D6E-409C-BE32-E72D297353CC}">
                  <c16:uniqueId val="{00000022-F522-4F96-8922-CFB0BBE6C145}"/>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{CB89F5C9-E601-4D39-84C2-A8E8D4BA7FFA}</c15:txfldGUID>
                      <c15:f>Diagramm!$K$58</c15:f>
                      <c15:dlblFieldTableCache>
                        <c:ptCount val="1"/>
                      </c15:dlblFieldTableCache>
                    </c15:dlblFTEntry>
                  </c15:dlblFieldTable>
                  <c15:showDataLabelsRange val="0"/>
                </c:ext>
                <c:ext xmlns:c16="http://schemas.microsoft.com/office/drawing/2014/chart" uri="{C3380CC4-5D6E-409C-BE32-E72D297353CC}">
                  <c16:uniqueId val="{00000023-F522-4F96-8922-CFB0BBE6C145}"/>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{D1A86C43-9A8B-4439-97EA-1306B609D276}</c15:txfldGUID>
                      <c15:f>Diagramm!$K$59</c15:f>
                      <c15:dlblFieldTableCache>
                        <c:ptCount val="1"/>
                      </c15:dlblFieldTableCache>
                    </c15:dlblFTEntry>
                  </c15:dlblFieldTable>
                  <c15:showDataLabelsRange val="0"/>
                </c:ext>
                <c:ext xmlns:c16="http://schemas.microsoft.com/office/drawing/2014/chart" uri="{C3380CC4-5D6E-409C-BE32-E72D297353CC}">
                  <c16:uniqueId val="{00000024-F522-4F96-8922-CFB0BBE6C145}"/>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{17551FF0-63F0-4856-870B-1ABE0EEFCF8B}</c15:txfldGUID>
                      <c15:f>Diagramm!$K$60</c15:f>
                      <c15:dlblFieldTableCache>
                        <c:ptCount val="1"/>
                      </c15:dlblFieldTableCache>
                    </c15:dlblFTEntry>
                  </c15:dlblFieldTable>
                  <c15:showDataLabelsRange val="0"/>
                </c:ext>
                <c:ext xmlns:c16="http://schemas.microsoft.com/office/drawing/2014/chart" uri="{C3380CC4-5D6E-409C-BE32-E72D297353CC}">
                  <c16:uniqueId val="{00000025-F522-4F96-8922-CFB0BBE6C145}"/>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{8F534EE1-449C-4768-8D5F-36CD98645481}</c15:txfldGUID>
                      <c15:f>Diagramm!$K$61</c15:f>
                      <c15:dlblFieldTableCache>
                        <c:ptCount val="1"/>
                      </c15:dlblFieldTableCache>
                    </c15:dlblFTEntry>
                  </c15:dlblFieldTable>
                  <c15:showDataLabelsRange val="0"/>
                </c:ext>
                <c:ext xmlns:c16="http://schemas.microsoft.com/office/drawing/2014/chart" uri="{C3380CC4-5D6E-409C-BE32-E72D297353CC}">
                  <c16:uniqueId val="{00000026-F522-4F96-8922-CFB0BBE6C145}"/>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{30513059-A136-407D-95FC-8AABB9D3A88F}</c15:txfldGUID>
                      <c15:f>Diagramm!$K$62</c15:f>
                      <c15:dlblFieldTableCache>
                        <c:ptCount val="1"/>
                      </c15:dlblFieldTableCache>
                    </c15:dlblFTEntry>
                  </c15:dlblFieldTable>
                  <c15:showDataLabelsRange val="0"/>
                </c:ext>
                <c:ext xmlns:c16="http://schemas.microsoft.com/office/drawing/2014/chart" uri="{C3380CC4-5D6E-409C-BE32-E72D297353CC}">
                  <c16:uniqueId val="{00000027-F522-4F96-8922-CFB0BBE6C145}"/>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{6F4BCDD9-13AB-466E-AB30-CB632CE2C9AA}</c15:txfldGUID>
                      <c15:f>Diagramm!$K$63</c15:f>
                      <c15:dlblFieldTableCache>
                        <c:ptCount val="1"/>
                      </c15:dlblFieldTableCache>
                    </c15:dlblFTEntry>
                  </c15:dlblFieldTable>
                  <c15:showDataLabelsRange val="0"/>
                </c:ext>
                <c:ext xmlns:c16="http://schemas.microsoft.com/office/drawing/2014/chart" uri="{C3380CC4-5D6E-409C-BE32-E72D297353CC}">
                  <c16:uniqueId val="{00000028-F522-4F96-8922-CFB0BBE6C145}"/>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{6B053A71-2EEC-4155-815A-D64A1B218361}</c15:txfldGUID>
                      <c15:f>Diagramm!$K$64</c15:f>
                      <c15:dlblFieldTableCache>
                        <c:ptCount val="1"/>
                      </c15:dlblFieldTableCache>
                    </c15:dlblFTEntry>
                  </c15:dlblFieldTable>
                  <c15:showDataLabelsRange val="0"/>
                </c:ext>
                <c:ext xmlns:c16="http://schemas.microsoft.com/office/drawing/2014/chart" uri="{C3380CC4-5D6E-409C-BE32-E72D297353CC}">
                  <c16:uniqueId val="{00000029-F522-4F96-8922-CFB0BBE6C145}"/>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{CF5FC7D4-4CCE-49CB-B9C3-713051AE3BA8}</c15:txfldGUID>
                      <c15:f>Diagramm!$K$65</c15:f>
                      <c15:dlblFieldTableCache>
                        <c:ptCount val="1"/>
                      </c15:dlblFieldTableCache>
                    </c15:dlblFTEntry>
                  </c15:dlblFieldTable>
                  <c15:showDataLabelsRange val="0"/>
                </c:ext>
                <c:ext xmlns:c16="http://schemas.microsoft.com/office/drawing/2014/chart" uri="{C3380CC4-5D6E-409C-BE32-E72D297353CC}">
                  <c16:uniqueId val="{0000002A-F522-4F96-8922-CFB0BBE6C145}"/>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{4947E5C3-F5E9-4B8D-A4E5-C46F1770DA3C}</c15:txfldGUID>
                      <c15:f>Diagramm!$K$66</c15:f>
                      <c15:dlblFieldTableCache>
                        <c:ptCount val="1"/>
                      </c15:dlblFieldTableCache>
                    </c15:dlblFTEntry>
                  </c15:dlblFieldTable>
                  <c15:showDataLabelsRange val="0"/>
                </c:ext>
                <c:ext xmlns:c16="http://schemas.microsoft.com/office/drawing/2014/chart" uri="{C3380CC4-5D6E-409C-BE32-E72D297353CC}">
                  <c16:uniqueId val="{0000002B-F522-4F96-8922-CFB0BBE6C145}"/>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{3CAD1E29-AD84-4F3F-A614-D4281086B290}</c15:txfldGUID>
                      <c15:f>Diagramm!$K$67</c15:f>
                      <c15:dlblFieldTableCache>
                        <c:ptCount val="1"/>
                      </c15:dlblFieldTableCache>
                    </c15:dlblFTEntry>
                  </c15:dlblFieldTable>
                  <c15:showDataLabelsRange val="0"/>
                </c:ext>
                <c:ext xmlns:c16="http://schemas.microsoft.com/office/drawing/2014/chart" uri="{C3380CC4-5D6E-409C-BE32-E72D297353CC}">
                  <c16:uniqueId val="{0000002C-F522-4F96-8922-CFB0BBE6C145}"/>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522-4F96-8922-CFB0BBE6C145}"/>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{A3668569-F612-4A34-B302-45489A6C4C21}</c15:txfldGUID>
                      <c15:f>Diagramm!$J$46</c15:f>
                      <c15:dlblFieldTableCache>
                        <c:ptCount val="1"/>
                      </c15:dlblFieldTableCache>
                    </c15:dlblFTEntry>
                  </c15:dlblFieldTable>
                  <c15:showDataLabelsRange val="0"/>
                </c:ext>
                <c:ext xmlns:c16="http://schemas.microsoft.com/office/drawing/2014/chart" uri="{C3380CC4-5D6E-409C-BE32-E72D297353CC}">
                  <c16:uniqueId val="{0000002E-F522-4F96-8922-CFB0BBE6C145}"/>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{B9ECFC67-FFA5-4EA9-A3CD-CAA34AE3894D}</c15:txfldGUID>
                      <c15:f>Diagramm!$J$47</c15:f>
                      <c15:dlblFieldTableCache>
                        <c:ptCount val="1"/>
                      </c15:dlblFieldTableCache>
                    </c15:dlblFTEntry>
                  </c15:dlblFieldTable>
                  <c15:showDataLabelsRange val="0"/>
                </c:ext>
                <c:ext xmlns:c16="http://schemas.microsoft.com/office/drawing/2014/chart" uri="{C3380CC4-5D6E-409C-BE32-E72D297353CC}">
                  <c16:uniqueId val="{0000002F-F522-4F96-8922-CFB0BBE6C145}"/>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{0E071B89-291F-4E14-B8E9-99DC378F73CD}</c15:txfldGUID>
                      <c15:f>Diagramm!$J$48</c15:f>
                      <c15:dlblFieldTableCache>
                        <c:ptCount val="1"/>
                      </c15:dlblFieldTableCache>
                    </c15:dlblFTEntry>
                  </c15:dlblFieldTable>
                  <c15:showDataLabelsRange val="0"/>
                </c:ext>
                <c:ext xmlns:c16="http://schemas.microsoft.com/office/drawing/2014/chart" uri="{C3380CC4-5D6E-409C-BE32-E72D297353CC}">
                  <c16:uniqueId val="{00000030-F522-4F96-8922-CFB0BBE6C145}"/>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{5D328D5F-72FB-426F-9FD1-0A1CF2BCB8A9}</c15:txfldGUID>
                      <c15:f>Diagramm!$J$49</c15:f>
                      <c15:dlblFieldTableCache>
                        <c:ptCount val="1"/>
                      </c15:dlblFieldTableCache>
                    </c15:dlblFTEntry>
                  </c15:dlblFieldTable>
                  <c15:showDataLabelsRange val="0"/>
                </c:ext>
                <c:ext xmlns:c16="http://schemas.microsoft.com/office/drawing/2014/chart" uri="{C3380CC4-5D6E-409C-BE32-E72D297353CC}">
                  <c16:uniqueId val="{00000031-F522-4F96-8922-CFB0BBE6C145}"/>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{E426ED65-CB16-4353-9FE2-7E97624AEC8A}</c15:txfldGUID>
                      <c15:f>Diagramm!$J$50</c15:f>
                      <c15:dlblFieldTableCache>
                        <c:ptCount val="1"/>
                      </c15:dlblFieldTableCache>
                    </c15:dlblFTEntry>
                  </c15:dlblFieldTable>
                  <c15:showDataLabelsRange val="0"/>
                </c:ext>
                <c:ext xmlns:c16="http://schemas.microsoft.com/office/drawing/2014/chart" uri="{C3380CC4-5D6E-409C-BE32-E72D297353CC}">
                  <c16:uniqueId val="{00000032-F522-4F96-8922-CFB0BBE6C145}"/>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{285032ED-2310-4E82-88A1-CFD0464E58B7}</c15:txfldGUID>
                      <c15:f>Diagramm!$J$51</c15:f>
                      <c15:dlblFieldTableCache>
                        <c:ptCount val="1"/>
                      </c15:dlblFieldTableCache>
                    </c15:dlblFTEntry>
                  </c15:dlblFieldTable>
                  <c15:showDataLabelsRange val="0"/>
                </c:ext>
                <c:ext xmlns:c16="http://schemas.microsoft.com/office/drawing/2014/chart" uri="{C3380CC4-5D6E-409C-BE32-E72D297353CC}">
                  <c16:uniqueId val="{00000033-F522-4F96-8922-CFB0BBE6C145}"/>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{26B8056A-1658-4CFB-AFAE-3A44BDD2093E}</c15:txfldGUID>
                      <c15:f>Diagramm!$J$52</c15:f>
                      <c15:dlblFieldTableCache>
                        <c:ptCount val="1"/>
                      </c15:dlblFieldTableCache>
                    </c15:dlblFTEntry>
                  </c15:dlblFieldTable>
                  <c15:showDataLabelsRange val="0"/>
                </c:ext>
                <c:ext xmlns:c16="http://schemas.microsoft.com/office/drawing/2014/chart" uri="{C3380CC4-5D6E-409C-BE32-E72D297353CC}">
                  <c16:uniqueId val="{00000034-F522-4F96-8922-CFB0BBE6C145}"/>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{5386D2BA-9311-40A6-801D-B5B6AAC231AD}</c15:txfldGUID>
                      <c15:f>Diagramm!$J$53</c15:f>
                      <c15:dlblFieldTableCache>
                        <c:ptCount val="1"/>
                      </c15:dlblFieldTableCache>
                    </c15:dlblFTEntry>
                  </c15:dlblFieldTable>
                  <c15:showDataLabelsRange val="0"/>
                </c:ext>
                <c:ext xmlns:c16="http://schemas.microsoft.com/office/drawing/2014/chart" uri="{C3380CC4-5D6E-409C-BE32-E72D297353CC}">
                  <c16:uniqueId val="{00000035-F522-4F96-8922-CFB0BBE6C145}"/>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{1D31FFD7-AF60-49C6-ADB1-16A2B5D4A729}</c15:txfldGUID>
                      <c15:f>Diagramm!$J$54</c15:f>
                      <c15:dlblFieldTableCache>
                        <c:ptCount val="1"/>
                      </c15:dlblFieldTableCache>
                    </c15:dlblFTEntry>
                  </c15:dlblFieldTable>
                  <c15:showDataLabelsRange val="0"/>
                </c:ext>
                <c:ext xmlns:c16="http://schemas.microsoft.com/office/drawing/2014/chart" uri="{C3380CC4-5D6E-409C-BE32-E72D297353CC}">
                  <c16:uniqueId val="{00000036-F522-4F96-8922-CFB0BBE6C145}"/>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{D726F508-D880-47C6-9F34-38C90498410E}</c15:txfldGUID>
                      <c15:f>Diagramm!$J$55</c15:f>
                      <c15:dlblFieldTableCache>
                        <c:ptCount val="1"/>
                      </c15:dlblFieldTableCache>
                    </c15:dlblFTEntry>
                  </c15:dlblFieldTable>
                  <c15:showDataLabelsRange val="0"/>
                </c:ext>
                <c:ext xmlns:c16="http://schemas.microsoft.com/office/drawing/2014/chart" uri="{C3380CC4-5D6E-409C-BE32-E72D297353CC}">
                  <c16:uniqueId val="{00000037-F522-4F96-8922-CFB0BBE6C145}"/>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{D878295D-B123-49C8-BB10-49C23049BE15}</c15:txfldGUID>
                      <c15:f>Diagramm!$J$56</c15:f>
                      <c15:dlblFieldTableCache>
                        <c:ptCount val="1"/>
                      </c15:dlblFieldTableCache>
                    </c15:dlblFTEntry>
                  </c15:dlblFieldTable>
                  <c15:showDataLabelsRange val="0"/>
                </c:ext>
                <c:ext xmlns:c16="http://schemas.microsoft.com/office/drawing/2014/chart" uri="{C3380CC4-5D6E-409C-BE32-E72D297353CC}">
                  <c16:uniqueId val="{00000038-F522-4F96-8922-CFB0BBE6C145}"/>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{3ABFD6D7-300D-474C-A081-CBA16D439E3C}</c15:txfldGUID>
                      <c15:f>Diagramm!$J$57</c15:f>
                      <c15:dlblFieldTableCache>
                        <c:ptCount val="1"/>
                      </c15:dlblFieldTableCache>
                    </c15:dlblFTEntry>
                  </c15:dlblFieldTable>
                  <c15:showDataLabelsRange val="0"/>
                </c:ext>
                <c:ext xmlns:c16="http://schemas.microsoft.com/office/drawing/2014/chart" uri="{C3380CC4-5D6E-409C-BE32-E72D297353CC}">
                  <c16:uniqueId val="{00000039-F522-4F96-8922-CFB0BBE6C145}"/>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{FBE358C6-0603-484C-A5D0-D3534F7A5F08}</c15:txfldGUID>
                      <c15:f>Diagramm!$J$58</c15:f>
                      <c15:dlblFieldTableCache>
                        <c:ptCount val="1"/>
                      </c15:dlblFieldTableCache>
                    </c15:dlblFTEntry>
                  </c15:dlblFieldTable>
                  <c15:showDataLabelsRange val="0"/>
                </c:ext>
                <c:ext xmlns:c16="http://schemas.microsoft.com/office/drawing/2014/chart" uri="{C3380CC4-5D6E-409C-BE32-E72D297353CC}">
                  <c16:uniqueId val="{0000003A-F522-4F96-8922-CFB0BBE6C145}"/>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{BDB2EBEA-4D5B-4F59-92C3-E6724885A186}</c15:txfldGUID>
                      <c15:f>Diagramm!$J$59</c15:f>
                      <c15:dlblFieldTableCache>
                        <c:ptCount val="1"/>
                      </c15:dlblFieldTableCache>
                    </c15:dlblFTEntry>
                  </c15:dlblFieldTable>
                  <c15:showDataLabelsRange val="0"/>
                </c:ext>
                <c:ext xmlns:c16="http://schemas.microsoft.com/office/drawing/2014/chart" uri="{C3380CC4-5D6E-409C-BE32-E72D297353CC}">
                  <c16:uniqueId val="{0000003B-F522-4F96-8922-CFB0BBE6C145}"/>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{F5D2896F-37B8-46AD-AA8E-2A614E226751}</c15:txfldGUID>
                      <c15:f>Diagramm!$J$60</c15:f>
                      <c15:dlblFieldTableCache>
                        <c:ptCount val="1"/>
                      </c15:dlblFieldTableCache>
                    </c15:dlblFTEntry>
                  </c15:dlblFieldTable>
                  <c15:showDataLabelsRange val="0"/>
                </c:ext>
                <c:ext xmlns:c16="http://schemas.microsoft.com/office/drawing/2014/chart" uri="{C3380CC4-5D6E-409C-BE32-E72D297353CC}">
                  <c16:uniqueId val="{0000003C-F522-4F96-8922-CFB0BBE6C145}"/>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{D3E4BE61-8E58-4C9C-98DA-8B0184F39EB7}</c15:txfldGUID>
                      <c15:f>Diagramm!$J$61</c15:f>
                      <c15:dlblFieldTableCache>
                        <c:ptCount val="1"/>
                      </c15:dlblFieldTableCache>
                    </c15:dlblFTEntry>
                  </c15:dlblFieldTable>
                  <c15:showDataLabelsRange val="0"/>
                </c:ext>
                <c:ext xmlns:c16="http://schemas.microsoft.com/office/drawing/2014/chart" uri="{C3380CC4-5D6E-409C-BE32-E72D297353CC}">
                  <c16:uniqueId val="{0000003D-F522-4F96-8922-CFB0BBE6C145}"/>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{FF900C3A-09ED-4BFE-951D-A2AA6F16E316}</c15:txfldGUID>
                      <c15:f>Diagramm!$J$62</c15:f>
                      <c15:dlblFieldTableCache>
                        <c:ptCount val="1"/>
                      </c15:dlblFieldTableCache>
                    </c15:dlblFTEntry>
                  </c15:dlblFieldTable>
                  <c15:showDataLabelsRange val="0"/>
                </c:ext>
                <c:ext xmlns:c16="http://schemas.microsoft.com/office/drawing/2014/chart" uri="{C3380CC4-5D6E-409C-BE32-E72D297353CC}">
                  <c16:uniqueId val="{0000003E-F522-4F96-8922-CFB0BBE6C145}"/>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{A5258417-DA05-4AB9-B5AE-0DC745DF3530}</c15:txfldGUID>
                      <c15:f>Diagramm!$J$63</c15:f>
                      <c15:dlblFieldTableCache>
                        <c:ptCount val="1"/>
                      </c15:dlblFieldTableCache>
                    </c15:dlblFTEntry>
                  </c15:dlblFieldTable>
                  <c15:showDataLabelsRange val="0"/>
                </c:ext>
                <c:ext xmlns:c16="http://schemas.microsoft.com/office/drawing/2014/chart" uri="{C3380CC4-5D6E-409C-BE32-E72D297353CC}">
                  <c16:uniqueId val="{0000003F-F522-4F96-8922-CFB0BBE6C145}"/>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{8402D1E6-8BE4-4FF1-96EC-FB5588E83CBA}</c15:txfldGUID>
                      <c15:f>Diagramm!$J$64</c15:f>
                      <c15:dlblFieldTableCache>
                        <c:ptCount val="1"/>
                      </c15:dlblFieldTableCache>
                    </c15:dlblFTEntry>
                  </c15:dlblFieldTable>
                  <c15:showDataLabelsRange val="0"/>
                </c:ext>
                <c:ext xmlns:c16="http://schemas.microsoft.com/office/drawing/2014/chart" uri="{C3380CC4-5D6E-409C-BE32-E72D297353CC}">
                  <c16:uniqueId val="{00000040-F522-4F96-8922-CFB0BBE6C145}"/>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{A67F1A32-DBFE-4AF4-A9BC-413EA1250894}</c15:txfldGUID>
                      <c15:f>Diagramm!$J$65</c15:f>
                      <c15:dlblFieldTableCache>
                        <c:ptCount val="1"/>
                      </c15:dlblFieldTableCache>
                    </c15:dlblFTEntry>
                  </c15:dlblFieldTable>
                  <c15:showDataLabelsRange val="0"/>
                </c:ext>
                <c:ext xmlns:c16="http://schemas.microsoft.com/office/drawing/2014/chart" uri="{C3380CC4-5D6E-409C-BE32-E72D297353CC}">
                  <c16:uniqueId val="{00000041-F522-4F96-8922-CFB0BBE6C145}"/>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{314B754C-4E99-4503-ACA4-02C62D9DB827}</c15:txfldGUID>
                      <c15:f>Diagramm!$J$66</c15:f>
                      <c15:dlblFieldTableCache>
                        <c:ptCount val="1"/>
                      </c15:dlblFieldTableCache>
                    </c15:dlblFTEntry>
                  </c15:dlblFieldTable>
                  <c15:showDataLabelsRange val="0"/>
                </c:ext>
                <c:ext xmlns:c16="http://schemas.microsoft.com/office/drawing/2014/chart" uri="{C3380CC4-5D6E-409C-BE32-E72D297353CC}">
                  <c16:uniqueId val="{00000042-F522-4F96-8922-CFB0BBE6C145}"/>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{CF0C7350-2249-4126-925D-4307EED8CE4D}</c15:txfldGUID>
                      <c15:f>Diagramm!$J$67</c15:f>
                      <c15:dlblFieldTableCache>
                        <c:ptCount val="1"/>
                      </c15:dlblFieldTableCache>
                    </c15:dlblFTEntry>
                  </c15:dlblFieldTable>
                  <c15:showDataLabelsRange val="0"/>
                </c:ext>
                <c:ext xmlns:c16="http://schemas.microsoft.com/office/drawing/2014/chart" uri="{C3380CC4-5D6E-409C-BE32-E72D297353CC}">
                  <c16:uniqueId val="{00000043-F522-4F96-8922-CFB0BBE6C14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522-4F96-8922-CFB0BBE6C145}"/>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BFD-41D4-9947-AE4FA76CB91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BFD-41D4-9947-AE4FA76CB91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BFD-41D4-9947-AE4FA76CB91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BFD-41D4-9947-AE4FA76CB91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BFD-41D4-9947-AE4FA76CB91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BFD-41D4-9947-AE4FA76CB91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BFD-41D4-9947-AE4FA76CB91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BFD-41D4-9947-AE4FA76CB91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BFD-41D4-9947-AE4FA76CB91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BFD-41D4-9947-AE4FA76CB91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BFD-41D4-9947-AE4FA76CB91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BFD-41D4-9947-AE4FA76CB91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BFD-41D4-9947-AE4FA76CB91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BFD-41D4-9947-AE4FA76CB91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ABFD-41D4-9947-AE4FA76CB91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BFD-41D4-9947-AE4FA76CB91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BFD-41D4-9947-AE4FA76CB91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ABFD-41D4-9947-AE4FA76CB91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ABFD-41D4-9947-AE4FA76CB91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ABFD-41D4-9947-AE4FA76CB91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ABFD-41D4-9947-AE4FA76CB91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ABFD-41D4-9947-AE4FA76CB91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BFD-41D4-9947-AE4FA76CB91D}"/>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ABFD-41D4-9947-AE4FA76CB91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ABFD-41D4-9947-AE4FA76CB91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ABFD-41D4-9947-AE4FA76CB91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ABFD-41D4-9947-AE4FA76CB91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ABFD-41D4-9947-AE4FA76CB91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ABFD-41D4-9947-AE4FA76CB91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ABFD-41D4-9947-AE4FA76CB91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ABFD-41D4-9947-AE4FA76CB91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ABFD-41D4-9947-AE4FA76CB91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ABFD-41D4-9947-AE4FA76CB91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ABFD-41D4-9947-AE4FA76CB91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ABFD-41D4-9947-AE4FA76CB91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ABFD-41D4-9947-AE4FA76CB91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ABFD-41D4-9947-AE4FA76CB91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ABFD-41D4-9947-AE4FA76CB91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ABFD-41D4-9947-AE4FA76CB91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ABFD-41D4-9947-AE4FA76CB91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ABFD-41D4-9947-AE4FA76CB91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ABFD-41D4-9947-AE4FA76CB91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ABFD-41D4-9947-AE4FA76CB91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ABFD-41D4-9947-AE4FA76CB91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ABFD-41D4-9947-AE4FA76CB91D}"/>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BFD-41D4-9947-AE4FA76CB91D}"/>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ABFD-41D4-9947-AE4FA76CB91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ABFD-41D4-9947-AE4FA76CB91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ABFD-41D4-9947-AE4FA76CB91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ABFD-41D4-9947-AE4FA76CB91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ABFD-41D4-9947-AE4FA76CB91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ABFD-41D4-9947-AE4FA76CB91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ABFD-41D4-9947-AE4FA76CB91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ABFD-41D4-9947-AE4FA76CB91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ABFD-41D4-9947-AE4FA76CB91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ABFD-41D4-9947-AE4FA76CB91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ABFD-41D4-9947-AE4FA76CB91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ABFD-41D4-9947-AE4FA76CB91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ABFD-41D4-9947-AE4FA76CB91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ABFD-41D4-9947-AE4FA76CB91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ABFD-41D4-9947-AE4FA76CB91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ABFD-41D4-9947-AE4FA76CB91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ABFD-41D4-9947-AE4FA76CB91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ABFD-41D4-9947-AE4FA76CB91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ABFD-41D4-9947-AE4FA76CB91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ABFD-41D4-9947-AE4FA76CB91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ABFD-41D4-9947-AE4FA76CB91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ABFD-41D4-9947-AE4FA76CB91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BFD-41D4-9947-AE4FA76CB91D}"/>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100.83822332451217</c:v>
                </c:pt>
                <c:pt idx="2">
                  <c:v>102.35273562513049</c:v>
                </c:pt>
                <c:pt idx="3">
                  <c:v>101.8353979962755</c:v>
                </c:pt>
                <c:pt idx="4">
                  <c:v>102.20401171041024</c:v>
                </c:pt>
                <c:pt idx="5">
                  <c:v>102.8317203819946</c:v>
                </c:pt>
                <c:pt idx="6">
                  <c:v>104.69268695959737</c:v>
                </c:pt>
                <c:pt idx="7">
                  <c:v>104.72422154323434</c:v>
                </c:pt>
                <c:pt idx="8">
                  <c:v>104.89041732186158</c:v>
                </c:pt>
                <c:pt idx="9">
                  <c:v>105.61528660248953</c:v>
                </c:pt>
                <c:pt idx="10">
                  <c:v>107.24613594814691</c:v>
                </c:pt>
                <c:pt idx="11">
                  <c:v>107.66034696564861</c:v>
                </c:pt>
                <c:pt idx="12">
                  <c:v>107.87640147786399</c:v>
                </c:pt>
                <c:pt idx="13">
                  <c:v>108.69928365357981</c:v>
                </c:pt>
                <c:pt idx="14">
                  <c:v>110.47289091164775</c:v>
                </c:pt>
                <c:pt idx="15">
                  <c:v>110.68297942155345</c:v>
                </c:pt>
                <c:pt idx="16">
                  <c:v>110.67189970297831</c:v>
                </c:pt>
                <c:pt idx="17">
                  <c:v>111.3307168151775</c:v>
                </c:pt>
                <c:pt idx="18">
                  <c:v>112.94835572714913</c:v>
                </c:pt>
                <c:pt idx="19">
                  <c:v>113.02037389788762</c:v>
                </c:pt>
                <c:pt idx="20">
                  <c:v>113.11540379182061</c:v>
                </c:pt>
                <c:pt idx="21">
                  <c:v>113.67620800893197</c:v>
                </c:pt>
                <c:pt idx="22">
                  <c:v>115.25890319308967</c:v>
                </c:pt>
                <c:pt idx="23">
                  <c:v>115.17708373284241</c:v>
                </c:pt>
                <c:pt idx="24">
                  <c:v>114.90094305450795</c:v>
                </c:pt>
              </c:numCache>
            </c:numRef>
          </c:val>
          <c:smooth val="0"/>
          <c:extLst>
            <c:ext xmlns:c16="http://schemas.microsoft.com/office/drawing/2014/chart" uri="{C3380CC4-5D6E-409C-BE32-E72D297353CC}">
              <c16:uniqueId val="{00000000-53C0-4AE0-B7B6-0A1F60196E44}"/>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102.84048437733593</c:v>
                </c:pt>
                <c:pt idx="2">
                  <c:v>105.45298250859621</c:v>
                </c:pt>
                <c:pt idx="3">
                  <c:v>104.37658842876365</c:v>
                </c:pt>
                <c:pt idx="4">
                  <c:v>102.86664673344296</c:v>
                </c:pt>
                <c:pt idx="5">
                  <c:v>104.73912393481837</c:v>
                </c:pt>
                <c:pt idx="6">
                  <c:v>108.51024069367618</c:v>
                </c:pt>
                <c:pt idx="7">
                  <c:v>107.02646135446254</c:v>
                </c:pt>
                <c:pt idx="8">
                  <c:v>105.5837942891314</c:v>
                </c:pt>
                <c:pt idx="9">
                  <c:v>108.8839886380625</c:v>
                </c:pt>
                <c:pt idx="10">
                  <c:v>111.54133652264913</c:v>
                </c:pt>
                <c:pt idx="11">
                  <c:v>111.58244879653161</c:v>
                </c:pt>
                <c:pt idx="12">
                  <c:v>110.49484227836747</c:v>
                </c:pt>
                <c:pt idx="13">
                  <c:v>113.6978621617581</c:v>
                </c:pt>
                <c:pt idx="14">
                  <c:v>117.88383913888474</c:v>
                </c:pt>
                <c:pt idx="15">
                  <c:v>117.39049185229482</c:v>
                </c:pt>
                <c:pt idx="16">
                  <c:v>117.45776648228434</c:v>
                </c:pt>
                <c:pt idx="17">
                  <c:v>120.39168784571686</c:v>
                </c:pt>
                <c:pt idx="18">
                  <c:v>123.60592016743908</c:v>
                </c:pt>
                <c:pt idx="19">
                  <c:v>123.12378531918074</c:v>
                </c:pt>
                <c:pt idx="20">
                  <c:v>121.82687995216025</c:v>
                </c:pt>
                <c:pt idx="21">
                  <c:v>124.72716400059799</c:v>
                </c:pt>
                <c:pt idx="22">
                  <c:v>127.98624607564659</c:v>
                </c:pt>
                <c:pt idx="23">
                  <c:v>126.46882942143817</c:v>
                </c:pt>
                <c:pt idx="24">
                  <c:v>121.38959485722829</c:v>
                </c:pt>
              </c:numCache>
            </c:numRef>
          </c:val>
          <c:smooth val="0"/>
          <c:extLst>
            <c:ext xmlns:c16="http://schemas.microsoft.com/office/drawing/2014/chart" uri="{C3380CC4-5D6E-409C-BE32-E72D297353CC}">
              <c16:uniqueId val="{00000001-53C0-4AE0-B7B6-0A1F60196E44}"/>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104.02069127674582</c:v>
                </c:pt>
                <c:pt idx="2">
                  <c:v>101.5668084560631</c:v>
                </c:pt>
                <c:pt idx="3">
                  <c:v>102.35983156274715</c:v>
                </c:pt>
                <c:pt idx="4">
                  <c:v>98.980398862834789</c:v>
                </c:pt>
                <c:pt idx="5">
                  <c:v>101.93018831626873</c:v>
                </c:pt>
                <c:pt idx="6">
                  <c:v>98.275014428317974</c:v>
                </c:pt>
                <c:pt idx="7">
                  <c:v>99.427142338028773</c:v>
                </c:pt>
                <c:pt idx="8">
                  <c:v>97.714981937883422</c:v>
                </c:pt>
                <c:pt idx="9">
                  <c:v>100.81226086398904</c:v>
                </c:pt>
                <c:pt idx="10">
                  <c:v>97.535429536370046</c:v>
                </c:pt>
                <c:pt idx="11">
                  <c:v>98.495179873030807</c:v>
                </c:pt>
                <c:pt idx="12">
                  <c:v>96.941196588504368</c:v>
                </c:pt>
                <c:pt idx="13">
                  <c:v>100.41040548917341</c:v>
                </c:pt>
                <c:pt idx="14">
                  <c:v>97.030972789261057</c:v>
                </c:pt>
                <c:pt idx="15">
                  <c:v>97.511916721886166</c:v>
                </c:pt>
                <c:pt idx="16">
                  <c:v>95.987858837611952</c:v>
                </c:pt>
                <c:pt idx="17">
                  <c:v>99.149263621400934</c:v>
                </c:pt>
                <c:pt idx="18">
                  <c:v>95.54539041959687</c:v>
                </c:pt>
                <c:pt idx="19">
                  <c:v>96.511553342025948</c:v>
                </c:pt>
                <c:pt idx="20">
                  <c:v>94.121796379026563</c:v>
                </c:pt>
                <c:pt idx="21">
                  <c:v>96.977534574524938</c:v>
                </c:pt>
                <c:pt idx="22">
                  <c:v>93.243272128764715</c:v>
                </c:pt>
                <c:pt idx="23">
                  <c:v>93.839642605219836</c:v>
                </c:pt>
                <c:pt idx="24">
                  <c:v>90.169506017142979</c:v>
                </c:pt>
              </c:numCache>
            </c:numRef>
          </c:val>
          <c:smooth val="0"/>
          <c:extLst>
            <c:ext xmlns:c16="http://schemas.microsoft.com/office/drawing/2014/chart" uri="{C3380CC4-5D6E-409C-BE32-E72D297353CC}">
              <c16:uniqueId val="{00000002-53C0-4AE0-B7B6-0A1F60196E44}"/>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53C0-4AE0-B7B6-0A1F60196E44}"/>
                </c:ext>
              </c:extLst>
            </c:dLbl>
            <c:dLbl>
              <c:idx val="1"/>
              <c:delete val="1"/>
              <c:extLst>
                <c:ext xmlns:c15="http://schemas.microsoft.com/office/drawing/2012/chart" uri="{CE6537A1-D6FC-4f65-9D91-7224C49458BB}"/>
                <c:ext xmlns:c16="http://schemas.microsoft.com/office/drawing/2014/chart" uri="{C3380CC4-5D6E-409C-BE32-E72D297353CC}">
                  <c16:uniqueId val="{00000004-53C0-4AE0-B7B6-0A1F60196E44}"/>
                </c:ext>
              </c:extLst>
            </c:dLbl>
            <c:dLbl>
              <c:idx val="2"/>
              <c:delete val="1"/>
              <c:extLst>
                <c:ext xmlns:c15="http://schemas.microsoft.com/office/drawing/2012/chart" uri="{CE6537A1-D6FC-4f65-9D91-7224C49458BB}"/>
                <c:ext xmlns:c16="http://schemas.microsoft.com/office/drawing/2014/chart" uri="{C3380CC4-5D6E-409C-BE32-E72D297353CC}">
                  <c16:uniqueId val="{00000005-53C0-4AE0-B7B6-0A1F60196E44}"/>
                </c:ext>
              </c:extLst>
            </c:dLbl>
            <c:dLbl>
              <c:idx val="3"/>
              <c:delete val="1"/>
              <c:extLst>
                <c:ext xmlns:c15="http://schemas.microsoft.com/office/drawing/2012/chart" uri="{CE6537A1-D6FC-4f65-9D91-7224C49458BB}"/>
                <c:ext xmlns:c16="http://schemas.microsoft.com/office/drawing/2014/chart" uri="{C3380CC4-5D6E-409C-BE32-E72D297353CC}">
                  <c16:uniqueId val="{00000006-53C0-4AE0-B7B6-0A1F60196E44}"/>
                </c:ext>
              </c:extLst>
            </c:dLbl>
            <c:dLbl>
              <c:idx val="4"/>
              <c:delete val="1"/>
              <c:extLst>
                <c:ext xmlns:c15="http://schemas.microsoft.com/office/drawing/2012/chart" uri="{CE6537A1-D6FC-4f65-9D91-7224C49458BB}"/>
                <c:ext xmlns:c16="http://schemas.microsoft.com/office/drawing/2014/chart" uri="{C3380CC4-5D6E-409C-BE32-E72D297353CC}">
                  <c16:uniqueId val="{00000007-53C0-4AE0-B7B6-0A1F60196E44}"/>
                </c:ext>
              </c:extLst>
            </c:dLbl>
            <c:dLbl>
              <c:idx val="5"/>
              <c:delete val="1"/>
              <c:extLst>
                <c:ext xmlns:c15="http://schemas.microsoft.com/office/drawing/2012/chart" uri="{CE6537A1-D6FC-4f65-9D91-7224C49458BB}"/>
                <c:ext xmlns:c16="http://schemas.microsoft.com/office/drawing/2014/chart" uri="{C3380CC4-5D6E-409C-BE32-E72D297353CC}">
                  <c16:uniqueId val="{00000008-53C0-4AE0-B7B6-0A1F60196E44}"/>
                </c:ext>
              </c:extLst>
            </c:dLbl>
            <c:dLbl>
              <c:idx val="6"/>
              <c:delete val="1"/>
              <c:extLst>
                <c:ext xmlns:c15="http://schemas.microsoft.com/office/drawing/2012/chart" uri="{CE6537A1-D6FC-4f65-9D91-7224C49458BB}"/>
                <c:ext xmlns:c16="http://schemas.microsoft.com/office/drawing/2014/chart" uri="{C3380CC4-5D6E-409C-BE32-E72D297353CC}">
                  <c16:uniqueId val="{00000009-53C0-4AE0-B7B6-0A1F60196E44}"/>
                </c:ext>
              </c:extLst>
            </c:dLbl>
            <c:dLbl>
              <c:idx val="7"/>
              <c:delete val="1"/>
              <c:extLst>
                <c:ext xmlns:c15="http://schemas.microsoft.com/office/drawing/2012/chart" uri="{CE6537A1-D6FC-4f65-9D91-7224C49458BB}"/>
                <c:ext xmlns:c16="http://schemas.microsoft.com/office/drawing/2014/chart" uri="{C3380CC4-5D6E-409C-BE32-E72D297353CC}">
                  <c16:uniqueId val="{0000000A-53C0-4AE0-B7B6-0A1F60196E44}"/>
                </c:ext>
              </c:extLst>
            </c:dLbl>
            <c:dLbl>
              <c:idx val="8"/>
              <c:delete val="1"/>
              <c:extLst>
                <c:ext xmlns:c15="http://schemas.microsoft.com/office/drawing/2012/chart" uri="{CE6537A1-D6FC-4f65-9D91-7224C49458BB}"/>
                <c:ext xmlns:c16="http://schemas.microsoft.com/office/drawing/2014/chart" uri="{C3380CC4-5D6E-409C-BE32-E72D297353CC}">
                  <c16:uniqueId val="{0000000B-53C0-4AE0-B7B6-0A1F60196E44}"/>
                </c:ext>
              </c:extLst>
            </c:dLbl>
            <c:dLbl>
              <c:idx val="9"/>
              <c:delete val="1"/>
              <c:extLst>
                <c:ext xmlns:c15="http://schemas.microsoft.com/office/drawing/2012/chart" uri="{CE6537A1-D6FC-4f65-9D91-7224C49458BB}"/>
                <c:ext xmlns:c16="http://schemas.microsoft.com/office/drawing/2014/chart" uri="{C3380CC4-5D6E-409C-BE32-E72D297353CC}">
                  <c16:uniqueId val="{0000000C-53C0-4AE0-B7B6-0A1F60196E44}"/>
                </c:ext>
              </c:extLst>
            </c:dLbl>
            <c:dLbl>
              <c:idx val="10"/>
              <c:delete val="1"/>
              <c:extLst>
                <c:ext xmlns:c15="http://schemas.microsoft.com/office/drawing/2012/chart" uri="{CE6537A1-D6FC-4f65-9D91-7224C49458BB}"/>
                <c:ext xmlns:c16="http://schemas.microsoft.com/office/drawing/2014/chart" uri="{C3380CC4-5D6E-409C-BE32-E72D297353CC}">
                  <c16:uniqueId val="{0000000D-53C0-4AE0-B7B6-0A1F60196E44}"/>
                </c:ext>
              </c:extLst>
            </c:dLbl>
            <c:dLbl>
              <c:idx val="11"/>
              <c:delete val="1"/>
              <c:extLst>
                <c:ext xmlns:c15="http://schemas.microsoft.com/office/drawing/2012/chart" uri="{CE6537A1-D6FC-4f65-9D91-7224C49458BB}"/>
                <c:ext xmlns:c16="http://schemas.microsoft.com/office/drawing/2014/chart" uri="{C3380CC4-5D6E-409C-BE32-E72D297353CC}">
                  <c16:uniqueId val="{0000000E-53C0-4AE0-B7B6-0A1F60196E44}"/>
                </c:ext>
              </c:extLst>
            </c:dLbl>
            <c:dLbl>
              <c:idx val="12"/>
              <c:delete val="1"/>
              <c:extLst>
                <c:ext xmlns:c15="http://schemas.microsoft.com/office/drawing/2012/chart" uri="{CE6537A1-D6FC-4f65-9D91-7224C49458BB}"/>
                <c:ext xmlns:c16="http://schemas.microsoft.com/office/drawing/2014/chart" uri="{C3380CC4-5D6E-409C-BE32-E72D297353CC}">
                  <c16:uniqueId val="{0000000F-53C0-4AE0-B7B6-0A1F60196E44}"/>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3C0-4AE0-B7B6-0A1F60196E44}"/>
                </c:ext>
              </c:extLst>
            </c:dLbl>
            <c:dLbl>
              <c:idx val="14"/>
              <c:delete val="1"/>
              <c:extLst>
                <c:ext xmlns:c15="http://schemas.microsoft.com/office/drawing/2012/chart" uri="{CE6537A1-D6FC-4f65-9D91-7224C49458BB}"/>
                <c:ext xmlns:c16="http://schemas.microsoft.com/office/drawing/2014/chart" uri="{C3380CC4-5D6E-409C-BE32-E72D297353CC}">
                  <c16:uniqueId val="{00000011-53C0-4AE0-B7B6-0A1F60196E44}"/>
                </c:ext>
              </c:extLst>
            </c:dLbl>
            <c:dLbl>
              <c:idx val="15"/>
              <c:delete val="1"/>
              <c:extLst>
                <c:ext xmlns:c15="http://schemas.microsoft.com/office/drawing/2012/chart" uri="{CE6537A1-D6FC-4f65-9D91-7224C49458BB}"/>
                <c:ext xmlns:c16="http://schemas.microsoft.com/office/drawing/2014/chart" uri="{C3380CC4-5D6E-409C-BE32-E72D297353CC}">
                  <c16:uniqueId val="{00000012-53C0-4AE0-B7B6-0A1F60196E44}"/>
                </c:ext>
              </c:extLst>
            </c:dLbl>
            <c:dLbl>
              <c:idx val="16"/>
              <c:delete val="1"/>
              <c:extLst>
                <c:ext xmlns:c15="http://schemas.microsoft.com/office/drawing/2012/chart" uri="{CE6537A1-D6FC-4f65-9D91-7224C49458BB}"/>
                <c:ext xmlns:c16="http://schemas.microsoft.com/office/drawing/2014/chart" uri="{C3380CC4-5D6E-409C-BE32-E72D297353CC}">
                  <c16:uniqueId val="{00000013-53C0-4AE0-B7B6-0A1F60196E44}"/>
                </c:ext>
              </c:extLst>
            </c:dLbl>
            <c:dLbl>
              <c:idx val="17"/>
              <c:delete val="1"/>
              <c:extLst>
                <c:ext xmlns:c15="http://schemas.microsoft.com/office/drawing/2012/chart" uri="{CE6537A1-D6FC-4f65-9D91-7224C49458BB}"/>
                <c:ext xmlns:c16="http://schemas.microsoft.com/office/drawing/2014/chart" uri="{C3380CC4-5D6E-409C-BE32-E72D297353CC}">
                  <c16:uniqueId val="{00000014-53C0-4AE0-B7B6-0A1F60196E44}"/>
                </c:ext>
              </c:extLst>
            </c:dLbl>
            <c:dLbl>
              <c:idx val="18"/>
              <c:delete val="1"/>
              <c:extLst>
                <c:ext xmlns:c15="http://schemas.microsoft.com/office/drawing/2012/chart" uri="{CE6537A1-D6FC-4f65-9D91-7224C49458BB}"/>
                <c:ext xmlns:c16="http://schemas.microsoft.com/office/drawing/2014/chart" uri="{C3380CC4-5D6E-409C-BE32-E72D297353CC}">
                  <c16:uniqueId val="{00000015-53C0-4AE0-B7B6-0A1F60196E44}"/>
                </c:ext>
              </c:extLst>
            </c:dLbl>
            <c:dLbl>
              <c:idx val="19"/>
              <c:delete val="1"/>
              <c:extLst>
                <c:ext xmlns:c15="http://schemas.microsoft.com/office/drawing/2012/chart" uri="{CE6537A1-D6FC-4f65-9D91-7224C49458BB}"/>
                <c:ext xmlns:c16="http://schemas.microsoft.com/office/drawing/2014/chart" uri="{C3380CC4-5D6E-409C-BE32-E72D297353CC}">
                  <c16:uniqueId val="{00000016-53C0-4AE0-B7B6-0A1F60196E44}"/>
                </c:ext>
              </c:extLst>
            </c:dLbl>
            <c:dLbl>
              <c:idx val="20"/>
              <c:delete val="1"/>
              <c:extLst>
                <c:ext xmlns:c15="http://schemas.microsoft.com/office/drawing/2012/chart" uri="{CE6537A1-D6FC-4f65-9D91-7224C49458BB}"/>
                <c:ext xmlns:c16="http://schemas.microsoft.com/office/drawing/2014/chart" uri="{C3380CC4-5D6E-409C-BE32-E72D297353CC}">
                  <c16:uniqueId val="{00000017-53C0-4AE0-B7B6-0A1F60196E44}"/>
                </c:ext>
              </c:extLst>
            </c:dLbl>
            <c:dLbl>
              <c:idx val="21"/>
              <c:delete val="1"/>
              <c:extLst>
                <c:ext xmlns:c15="http://schemas.microsoft.com/office/drawing/2012/chart" uri="{CE6537A1-D6FC-4f65-9D91-7224C49458BB}"/>
                <c:ext xmlns:c16="http://schemas.microsoft.com/office/drawing/2014/chart" uri="{C3380CC4-5D6E-409C-BE32-E72D297353CC}">
                  <c16:uniqueId val="{00000018-53C0-4AE0-B7B6-0A1F60196E44}"/>
                </c:ext>
              </c:extLst>
            </c:dLbl>
            <c:dLbl>
              <c:idx val="22"/>
              <c:delete val="1"/>
              <c:extLst>
                <c:ext xmlns:c15="http://schemas.microsoft.com/office/drawing/2012/chart" uri="{CE6537A1-D6FC-4f65-9D91-7224C49458BB}"/>
                <c:ext xmlns:c16="http://schemas.microsoft.com/office/drawing/2014/chart" uri="{C3380CC4-5D6E-409C-BE32-E72D297353CC}">
                  <c16:uniqueId val="{00000019-53C0-4AE0-B7B6-0A1F60196E44}"/>
                </c:ext>
              </c:extLst>
            </c:dLbl>
            <c:dLbl>
              <c:idx val="23"/>
              <c:delete val="1"/>
              <c:extLst>
                <c:ext xmlns:c15="http://schemas.microsoft.com/office/drawing/2012/chart" uri="{CE6537A1-D6FC-4f65-9D91-7224C49458BB}"/>
                <c:ext xmlns:c16="http://schemas.microsoft.com/office/drawing/2014/chart" uri="{C3380CC4-5D6E-409C-BE32-E72D297353CC}">
                  <c16:uniqueId val="{0000001A-53C0-4AE0-B7B6-0A1F60196E44}"/>
                </c:ext>
              </c:extLst>
            </c:dLbl>
            <c:dLbl>
              <c:idx val="24"/>
              <c:delete val="1"/>
              <c:extLst>
                <c:ext xmlns:c15="http://schemas.microsoft.com/office/drawing/2012/chart" uri="{CE6537A1-D6FC-4f65-9D91-7224C49458BB}"/>
                <c:ext xmlns:c16="http://schemas.microsoft.com/office/drawing/2014/chart" uri="{C3380CC4-5D6E-409C-BE32-E72D297353CC}">
                  <c16:uniqueId val="{0000001B-53C0-4AE0-B7B6-0A1F60196E44}"/>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53C0-4AE0-B7B6-0A1F60196E44}"/>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Freiburg (617)</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269630</v>
      </c>
      <c r="F11" s="238">
        <v>270278</v>
      </c>
      <c r="G11" s="238">
        <v>270470</v>
      </c>
      <c r="H11" s="238">
        <v>266756</v>
      </c>
      <c r="I11" s="265">
        <v>265440</v>
      </c>
      <c r="J11" s="263">
        <v>4190</v>
      </c>
      <c r="K11" s="266">
        <v>1.5785111512959613</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16.105774579979972</v>
      </c>
      <c r="E13" s="115">
        <v>43426</v>
      </c>
      <c r="F13" s="114">
        <v>43285</v>
      </c>
      <c r="G13" s="114">
        <v>43981</v>
      </c>
      <c r="H13" s="114">
        <v>43868</v>
      </c>
      <c r="I13" s="140">
        <v>43005</v>
      </c>
      <c r="J13" s="115">
        <v>421</v>
      </c>
      <c r="K13" s="116">
        <v>0.97895593535635395</v>
      </c>
    </row>
    <row r="14" spans="1:255" ht="14.1" customHeight="1" x14ac:dyDescent="0.2">
      <c r="A14" s="306" t="s">
        <v>230</v>
      </c>
      <c r="B14" s="307"/>
      <c r="C14" s="308"/>
      <c r="D14" s="113">
        <v>55.902903979527501</v>
      </c>
      <c r="E14" s="115">
        <v>150731</v>
      </c>
      <c r="F14" s="114">
        <v>151772</v>
      </c>
      <c r="G14" s="114">
        <v>152262</v>
      </c>
      <c r="H14" s="114">
        <v>149353</v>
      </c>
      <c r="I14" s="140">
        <v>149246</v>
      </c>
      <c r="J14" s="115">
        <v>1485</v>
      </c>
      <c r="K14" s="116">
        <v>0.99500154107982797</v>
      </c>
    </row>
    <row r="15" spans="1:255" ht="14.1" customHeight="1" x14ac:dyDescent="0.2">
      <c r="A15" s="306" t="s">
        <v>231</v>
      </c>
      <c r="B15" s="307"/>
      <c r="C15" s="308"/>
      <c r="D15" s="113">
        <v>12.466342766012684</v>
      </c>
      <c r="E15" s="115">
        <v>33613</v>
      </c>
      <c r="F15" s="114">
        <v>33609</v>
      </c>
      <c r="G15" s="114">
        <v>33419</v>
      </c>
      <c r="H15" s="114">
        <v>32977</v>
      </c>
      <c r="I15" s="140">
        <v>32893</v>
      </c>
      <c r="J15" s="115">
        <v>720</v>
      </c>
      <c r="K15" s="116">
        <v>2.1889155747423463</v>
      </c>
    </row>
    <row r="16" spans="1:255" ht="14.1" customHeight="1" x14ac:dyDescent="0.2">
      <c r="A16" s="306" t="s">
        <v>232</v>
      </c>
      <c r="B16" s="307"/>
      <c r="C16" s="308"/>
      <c r="D16" s="113">
        <v>15.358454177947557</v>
      </c>
      <c r="E16" s="115">
        <v>41411</v>
      </c>
      <c r="F16" s="114">
        <v>41155</v>
      </c>
      <c r="G16" s="114">
        <v>40351</v>
      </c>
      <c r="H16" s="114">
        <v>40125</v>
      </c>
      <c r="I16" s="140">
        <v>39859</v>
      </c>
      <c r="J16" s="115">
        <v>1552</v>
      </c>
      <c r="K16" s="116">
        <v>3.8937253819714495</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0.62752661054037018</v>
      </c>
      <c r="E18" s="115">
        <v>1692</v>
      </c>
      <c r="F18" s="114">
        <v>1591</v>
      </c>
      <c r="G18" s="114">
        <v>2112</v>
      </c>
      <c r="H18" s="114">
        <v>1989</v>
      </c>
      <c r="I18" s="140">
        <v>1682</v>
      </c>
      <c r="J18" s="115">
        <v>10</v>
      </c>
      <c r="K18" s="116">
        <v>0.59453032104637338</v>
      </c>
    </row>
    <row r="19" spans="1:255" ht="14.1" customHeight="1" x14ac:dyDescent="0.2">
      <c r="A19" s="306" t="s">
        <v>235</v>
      </c>
      <c r="B19" s="307" t="s">
        <v>236</v>
      </c>
      <c r="C19" s="308"/>
      <c r="D19" s="113">
        <v>0.33712865779030521</v>
      </c>
      <c r="E19" s="115">
        <v>909</v>
      </c>
      <c r="F19" s="114">
        <v>748</v>
      </c>
      <c r="G19" s="114">
        <v>1256</v>
      </c>
      <c r="H19" s="114">
        <v>1163</v>
      </c>
      <c r="I19" s="140">
        <v>859</v>
      </c>
      <c r="J19" s="115">
        <v>50</v>
      </c>
      <c r="K19" s="116">
        <v>5.8207217694994178</v>
      </c>
    </row>
    <row r="20" spans="1:255" ht="14.1" customHeight="1" x14ac:dyDescent="0.2">
      <c r="A20" s="306">
        <v>12</v>
      </c>
      <c r="B20" s="307" t="s">
        <v>237</v>
      </c>
      <c r="C20" s="308"/>
      <c r="D20" s="113">
        <v>0.82483403182138482</v>
      </c>
      <c r="E20" s="115">
        <v>2224</v>
      </c>
      <c r="F20" s="114">
        <v>2192</v>
      </c>
      <c r="G20" s="114">
        <v>2273</v>
      </c>
      <c r="H20" s="114">
        <v>2232</v>
      </c>
      <c r="I20" s="140">
        <v>2174</v>
      </c>
      <c r="J20" s="115">
        <v>50</v>
      </c>
      <c r="K20" s="116">
        <v>2.2999080036798527</v>
      </c>
    </row>
    <row r="21" spans="1:255" ht="14.1" customHeight="1" x14ac:dyDescent="0.2">
      <c r="A21" s="306">
        <v>21</v>
      </c>
      <c r="B21" s="307" t="s">
        <v>238</v>
      </c>
      <c r="C21" s="308"/>
      <c r="D21" s="113">
        <v>0.32971108556169565</v>
      </c>
      <c r="E21" s="115">
        <v>889</v>
      </c>
      <c r="F21" s="114">
        <v>864</v>
      </c>
      <c r="G21" s="114">
        <v>883</v>
      </c>
      <c r="H21" s="114">
        <v>888</v>
      </c>
      <c r="I21" s="140">
        <v>904</v>
      </c>
      <c r="J21" s="115">
        <v>-15</v>
      </c>
      <c r="K21" s="116">
        <v>-1.6592920353982301</v>
      </c>
    </row>
    <row r="22" spans="1:255" ht="14.1" customHeight="1" x14ac:dyDescent="0.2">
      <c r="A22" s="306">
        <v>22</v>
      </c>
      <c r="B22" s="307" t="s">
        <v>239</v>
      </c>
      <c r="C22" s="308"/>
      <c r="D22" s="113">
        <v>1.6537477283685049</v>
      </c>
      <c r="E22" s="115">
        <v>4459</v>
      </c>
      <c r="F22" s="114">
        <v>4476</v>
      </c>
      <c r="G22" s="114">
        <v>4544</v>
      </c>
      <c r="H22" s="114">
        <v>4615</v>
      </c>
      <c r="I22" s="140">
        <v>4637</v>
      </c>
      <c r="J22" s="115">
        <v>-178</v>
      </c>
      <c r="K22" s="116">
        <v>-3.8386888074185896</v>
      </c>
    </row>
    <row r="23" spans="1:255" ht="14.1" customHeight="1" x14ac:dyDescent="0.2">
      <c r="A23" s="306">
        <v>23</v>
      </c>
      <c r="B23" s="307" t="s">
        <v>240</v>
      </c>
      <c r="C23" s="308"/>
      <c r="D23" s="113">
        <v>0.77921596261543602</v>
      </c>
      <c r="E23" s="115">
        <v>2101</v>
      </c>
      <c r="F23" s="114">
        <v>2122</v>
      </c>
      <c r="G23" s="114">
        <v>2125</v>
      </c>
      <c r="H23" s="114">
        <v>2043</v>
      </c>
      <c r="I23" s="140">
        <v>2054</v>
      </c>
      <c r="J23" s="115">
        <v>47</v>
      </c>
      <c r="K23" s="116">
        <v>2.2882181110029212</v>
      </c>
    </row>
    <row r="24" spans="1:255" ht="14.1" customHeight="1" x14ac:dyDescent="0.2">
      <c r="A24" s="306">
        <v>24</v>
      </c>
      <c r="B24" s="307" t="s">
        <v>241</v>
      </c>
      <c r="C24" s="308"/>
      <c r="D24" s="113">
        <v>3.3264102659199644</v>
      </c>
      <c r="E24" s="115">
        <v>8969</v>
      </c>
      <c r="F24" s="114">
        <v>9069</v>
      </c>
      <c r="G24" s="114">
        <v>9257</v>
      </c>
      <c r="H24" s="114">
        <v>9144</v>
      </c>
      <c r="I24" s="140">
        <v>9221</v>
      </c>
      <c r="J24" s="115">
        <v>-252</v>
      </c>
      <c r="K24" s="116">
        <v>-2.7328923110291727</v>
      </c>
    </row>
    <row r="25" spans="1:255" ht="14.1" customHeight="1" x14ac:dyDescent="0.2">
      <c r="A25" s="306">
        <v>25</v>
      </c>
      <c r="B25" s="307" t="s">
        <v>242</v>
      </c>
      <c r="C25" s="308"/>
      <c r="D25" s="113">
        <v>4.2506397656047179</v>
      </c>
      <c r="E25" s="115">
        <v>11461</v>
      </c>
      <c r="F25" s="114">
        <v>11553</v>
      </c>
      <c r="G25" s="114">
        <v>11648</v>
      </c>
      <c r="H25" s="114">
        <v>11381</v>
      </c>
      <c r="I25" s="140">
        <v>11412</v>
      </c>
      <c r="J25" s="115">
        <v>49</v>
      </c>
      <c r="K25" s="116">
        <v>0.42937259025587099</v>
      </c>
    </row>
    <row r="26" spans="1:255" ht="14.1" customHeight="1" x14ac:dyDescent="0.2">
      <c r="A26" s="306">
        <v>26</v>
      </c>
      <c r="B26" s="307" t="s">
        <v>243</v>
      </c>
      <c r="C26" s="308"/>
      <c r="D26" s="113">
        <v>3.4209843118347365</v>
      </c>
      <c r="E26" s="115">
        <v>9224</v>
      </c>
      <c r="F26" s="114">
        <v>9197</v>
      </c>
      <c r="G26" s="114">
        <v>9178</v>
      </c>
      <c r="H26" s="114">
        <v>8963</v>
      </c>
      <c r="I26" s="140">
        <v>8966</v>
      </c>
      <c r="J26" s="115">
        <v>258</v>
      </c>
      <c r="K26" s="116">
        <v>2.8775373633727415</v>
      </c>
    </row>
    <row r="27" spans="1:255" ht="14.1" customHeight="1" x14ac:dyDescent="0.2">
      <c r="A27" s="306">
        <v>27</v>
      </c>
      <c r="B27" s="307" t="s">
        <v>244</v>
      </c>
      <c r="C27" s="308"/>
      <c r="D27" s="113">
        <v>3.2618773875310612</v>
      </c>
      <c r="E27" s="115">
        <v>8795</v>
      </c>
      <c r="F27" s="114">
        <v>8769</v>
      </c>
      <c r="G27" s="114">
        <v>8740</v>
      </c>
      <c r="H27" s="114">
        <v>8572</v>
      </c>
      <c r="I27" s="140">
        <v>8537</v>
      </c>
      <c r="J27" s="115">
        <v>258</v>
      </c>
      <c r="K27" s="116">
        <v>3.0221389246808013</v>
      </c>
    </row>
    <row r="28" spans="1:255" ht="14.1" customHeight="1" x14ac:dyDescent="0.2">
      <c r="A28" s="306">
        <v>28</v>
      </c>
      <c r="B28" s="307" t="s">
        <v>245</v>
      </c>
      <c r="C28" s="308"/>
      <c r="D28" s="113">
        <v>0.29892816081296592</v>
      </c>
      <c r="E28" s="115">
        <v>806</v>
      </c>
      <c r="F28" s="114">
        <v>809</v>
      </c>
      <c r="G28" s="114">
        <v>825</v>
      </c>
      <c r="H28" s="114">
        <v>825</v>
      </c>
      <c r="I28" s="140">
        <v>837</v>
      </c>
      <c r="J28" s="115">
        <v>-31</v>
      </c>
      <c r="K28" s="116">
        <v>-3.7037037037037037</v>
      </c>
    </row>
    <row r="29" spans="1:255" ht="14.1" customHeight="1" x14ac:dyDescent="0.2">
      <c r="A29" s="306">
        <v>29</v>
      </c>
      <c r="B29" s="307" t="s">
        <v>246</v>
      </c>
      <c r="C29" s="308"/>
      <c r="D29" s="113">
        <v>2.806438452694433</v>
      </c>
      <c r="E29" s="115">
        <v>7567</v>
      </c>
      <c r="F29" s="114">
        <v>7725</v>
      </c>
      <c r="G29" s="114">
        <v>7811</v>
      </c>
      <c r="H29" s="114">
        <v>7678</v>
      </c>
      <c r="I29" s="140">
        <v>7557</v>
      </c>
      <c r="J29" s="115">
        <v>10</v>
      </c>
      <c r="K29" s="116">
        <v>0.1323276432446738</v>
      </c>
    </row>
    <row r="30" spans="1:255" ht="14.1" customHeight="1" x14ac:dyDescent="0.2">
      <c r="A30" s="306" t="s">
        <v>247</v>
      </c>
      <c r="B30" s="307" t="s">
        <v>248</v>
      </c>
      <c r="C30" s="308"/>
      <c r="D30" s="113">
        <v>0.73508140785520903</v>
      </c>
      <c r="E30" s="115">
        <v>1982</v>
      </c>
      <c r="F30" s="114">
        <v>2001</v>
      </c>
      <c r="G30" s="114">
        <v>2007</v>
      </c>
      <c r="H30" s="114">
        <v>1956</v>
      </c>
      <c r="I30" s="140">
        <v>1984</v>
      </c>
      <c r="J30" s="115">
        <v>-2</v>
      </c>
      <c r="K30" s="116">
        <v>-0.10080645161290322</v>
      </c>
    </row>
    <row r="31" spans="1:255" ht="14.1" customHeight="1" x14ac:dyDescent="0.2">
      <c r="A31" s="306" t="s">
        <v>249</v>
      </c>
      <c r="B31" s="307" t="s">
        <v>250</v>
      </c>
      <c r="C31" s="308"/>
      <c r="D31" s="113">
        <v>1.9730742128101473</v>
      </c>
      <c r="E31" s="115">
        <v>5320</v>
      </c>
      <c r="F31" s="114">
        <v>5451</v>
      </c>
      <c r="G31" s="114">
        <v>5515</v>
      </c>
      <c r="H31" s="114">
        <v>5461</v>
      </c>
      <c r="I31" s="140">
        <v>5309</v>
      </c>
      <c r="J31" s="115">
        <v>11</v>
      </c>
      <c r="K31" s="116">
        <v>0.20719532868713506</v>
      </c>
    </row>
    <row r="32" spans="1:255" ht="14.1" customHeight="1" x14ac:dyDescent="0.2">
      <c r="A32" s="306">
        <v>31</v>
      </c>
      <c r="B32" s="307" t="s">
        <v>251</v>
      </c>
      <c r="C32" s="308"/>
      <c r="D32" s="113">
        <v>0.83633126877572972</v>
      </c>
      <c r="E32" s="115">
        <v>2255</v>
      </c>
      <c r="F32" s="114">
        <v>2228</v>
      </c>
      <c r="G32" s="114">
        <v>2198</v>
      </c>
      <c r="H32" s="114">
        <v>2166</v>
      </c>
      <c r="I32" s="140">
        <v>2183</v>
      </c>
      <c r="J32" s="115">
        <v>72</v>
      </c>
      <c r="K32" s="116">
        <v>3.298213467704993</v>
      </c>
    </row>
    <row r="33" spans="1:11" ht="14.1" customHeight="1" x14ac:dyDescent="0.2">
      <c r="A33" s="306">
        <v>32</v>
      </c>
      <c r="B33" s="307" t="s">
        <v>252</v>
      </c>
      <c r="C33" s="308"/>
      <c r="D33" s="113">
        <v>1.5599154396765937</v>
      </c>
      <c r="E33" s="115">
        <v>4206</v>
      </c>
      <c r="F33" s="114">
        <v>4117</v>
      </c>
      <c r="G33" s="114">
        <v>4246</v>
      </c>
      <c r="H33" s="114">
        <v>4204</v>
      </c>
      <c r="I33" s="140">
        <v>4113</v>
      </c>
      <c r="J33" s="115">
        <v>93</v>
      </c>
      <c r="K33" s="116">
        <v>2.261123267687819</v>
      </c>
    </row>
    <row r="34" spans="1:11" ht="14.1" customHeight="1" x14ac:dyDescent="0.2">
      <c r="A34" s="306">
        <v>33</v>
      </c>
      <c r="B34" s="307" t="s">
        <v>253</v>
      </c>
      <c r="C34" s="308"/>
      <c r="D34" s="113">
        <v>1.4486518562474502</v>
      </c>
      <c r="E34" s="115">
        <v>3906</v>
      </c>
      <c r="F34" s="114">
        <v>3885</v>
      </c>
      <c r="G34" s="114">
        <v>3955</v>
      </c>
      <c r="H34" s="114">
        <v>3856</v>
      </c>
      <c r="I34" s="140">
        <v>3816</v>
      </c>
      <c r="J34" s="115">
        <v>90</v>
      </c>
      <c r="K34" s="116">
        <v>2.358490566037736</v>
      </c>
    </row>
    <row r="35" spans="1:11" ht="14.1" customHeight="1" x14ac:dyDescent="0.2">
      <c r="A35" s="306">
        <v>34</v>
      </c>
      <c r="B35" s="307" t="s">
        <v>254</v>
      </c>
      <c r="C35" s="308"/>
      <c r="D35" s="113">
        <v>1.9823461780959093</v>
      </c>
      <c r="E35" s="115">
        <v>5345</v>
      </c>
      <c r="F35" s="114">
        <v>5332</v>
      </c>
      <c r="G35" s="114">
        <v>5355</v>
      </c>
      <c r="H35" s="114">
        <v>5299</v>
      </c>
      <c r="I35" s="140">
        <v>5295</v>
      </c>
      <c r="J35" s="115">
        <v>50</v>
      </c>
      <c r="K35" s="116">
        <v>0.94428706326723322</v>
      </c>
    </row>
    <row r="36" spans="1:11" ht="14.1" customHeight="1" x14ac:dyDescent="0.2">
      <c r="A36" s="306">
        <v>41</v>
      </c>
      <c r="B36" s="307" t="s">
        <v>255</v>
      </c>
      <c r="C36" s="308"/>
      <c r="D36" s="113">
        <v>1.7575937395690391</v>
      </c>
      <c r="E36" s="115">
        <v>4739</v>
      </c>
      <c r="F36" s="114">
        <v>4735</v>
      </c>
      <c r="G36" s="114">
        <v>4711</v>
      </c>
      <c r="H36" s="114">
        <v>4597</v>
      </c>
      <c r="I36" s="140">
        <v>4568</v>
      </c>
      <c r="J36" s="115">
        <v>171</v>
      </c>
      <c r="K36" s="116">
        <v>3.7434325744308232</v>
      </c>
    </row>
    <row r="37" spans="1:11" ht="14.1" customHeight="1" x14ac:dyDescent="0.2">
      <c r="A37" s="306">
        <v>42</v>
      </c>
      <c r="B37" s="307" t="s">
        <v>256</v>
      </c>
      <c r="C37" s="308"/>
      <c r="D37" s="113">
        <v>0.12201906316062752</v>
      </c>
      <c r="E37" s="115">
        <v>329</v>
      </c>
      <c r="F37" s="114">
        <v>334</v>
      </c>
      <c r="G37" s="114">
        <v>335</v>
      </c>
      <c r="H37" s="114">
        <v>332</v>
      </c>
      <c r="I37" s="140">
        <v>329</v>
      </c>
      <c r="J37" s="115">
        <v>0</v>
      </c>
      <c r="K37" s="116">
        <v>0</v>
      </c>
    </row>
    <row r="38" spans="1:11" ht="14.1" customHeight="1" x14ac:dyDescent="0.2">
      <c r="A38" s="306">
        <v>43</v>
      </c>
      <c r="B38" s="307" t="s">
        <v>257</v>
      </c>
      <c r="C38" s="308"/>
      <c r="D38" s="113">
        <v>2.2564254719430332</v>
      </c>
      <c r="E38" s="115">
        <v>6084</v>
      </c>
      <c r="F38" s="114">
        <v>6027</v>
      </c>
      <c r="G38" s="114">
        <v>5919</v>
      </c>
      <c r="H38" s="114">
        <v>5786</v>
      </c>
      <c r="I38" s="140">
        <v>5707</v>
      </c>
      <c r="J38" s="115">
        <v>377</v>
      </c>
      <c r="K38" s="116">
        <v>6.6059225512528474</v>
      </c>
    </row>
    <row r="39" spans="1:11" ht="14.1" customHeight="1" x14ac:dyDescent="0.2">
      <c r="A39" s="306">
        <v>51</v>
      </c>
      <c r="B39" s="307" t="s">
        <v>258</v>
      </c>
      <c r="C39" s="308"/>
      <c r="D39" s="113">
        <v>4.8488669658420802</v>
      </c>
      <c r="E39" s="115">
        <v>13074</v>
      </c>
      <c r="F39" s="114">
        <v>13133</v>
      </c>
      <c r="G39" s="114">
        <v>13218</v>
      </c>
      <c r="H39" s="114">
        <v>12876</v>
      </c>
      <c r="I39" s="140">
        <v>12815</v>
      </c>
      <c r="J39" s="115">
        <v>259</v>
      </c>
      <c r="K39" s="116">
        <v>2.0210690596956691</v>
      </c>
    </row>
    <row r="40" spans="1:11" ht="14.1" customHeight="1" x14ac:dyDescent="0.2">
      <c r="A40" s="306" t="s">
        <v>259</v>
      </c>
      <c r="B40" s="307" t="s">
        <v>260</v>
      </c>
      <c r="C40" s="308"/>
      <c r="D40" s="113">
        <v>3.9906538589919518</v>
      </c>
      <c r="E40" s="115">
        <v>10760</v>
      </c>
      <c r="F40" s="114">
        <v>10831</v>
      </c>
      <c r="G40" s="114">
        <v>10895</v>
      </c>
      <c r="H40" s="114">
        <v>10721</v>
      </c>
      <c r="I40" s="140">
        <v>10651</v>
      </c>
      <c r="J40" s="115">
        <v>109</v>
      </c>
      <c r="K40" s="116">
        <v>1.0233780865646418</v>
      </c>
    </row>
    <row r="41" spans="1:11" ht="14.1" customHeight="1" x14ac:dyDescent="0.2">
      <c r="A41" s="306"/>
      <c r="B41" s="307" t="s">
        <v>261</v>
      </c>
      <c r="C41" s="308"/>
      <c r="D41" s="113">
        <v>3.0163557467640842</v>
      </c>
      <c r="E41" s="115">
        <v>8133</v>
      </c>
      <c r="F41" s="114">
        <v>8076</v>
      </c>
      <c r="G41" s="114">
        <v>8131</v>
      </c>
      <c r="H41" s="114">
        <v>8016</v>
      </c>
      <c r="I41" s="140">
        <v>7920</v>
      </c>
      <c r="J41" s="115">
        <v>213</v>
      </c>
      <c r="K41" s="116">
        <v>2.6893939393939394</v>
      </c>
    </row>
    <row r="42" spans="1:11" ht="14.1" customHeight="1" x14ac:dyDescent="0.2">
      <c r="A42" s="306">
        <v>52</v>
      </c>
      <c r="B42" s="307" t="s">
        <v>262</v>
      </c>
      <c r="C42" s="308"/>
      <c r="D42" s="113">
        <v>2.7508066609798614</v>
      </c>
      <c r="E42" s="115">
        <v>7417</v>
      </c>
      <c r="F42" s="114">
        <v>7412</v>
      </c>
      <c r="G42" s="114">
        <v>7485</v>
      </c>
      <c r="H42" s="114">
        <v>7395</v>
      </c>
      <c r="I42" s="140">
        <v>7416</v>
      </c>
      <c r="J42" s="115">
        <v>1</v>
      </c>
      <c r="K42" s="116">
        <v>1.348435814455232E-2</v>
      </c>
    </row>
    <row r="43" spans="1:11" ht="14.1" customHeight="1" x14ac:dyDescent="0.2">
      <c r="A43" s="306" t="s">
        <v>263</v>
      </c>
      <c r="B43" s="307" t="s">
        <v>264</v>
      </c>
      <c r="C43" s="308"/>
      <c r="D43" s="113">
        <v>2.4340763268182326</v>
      </c>
      <c r="E43" s="115">
        <v>6563</v>
      </c>
      <c r="F43" s="114">
        <v>6558</v>
      </c>
      <c r="G43" s="114">
        <v>6590</v>
      </c>
      <c r="H43" s="114">
        <v>6526</v>
      </c>
      <c r="I43" s="140">
        <v>6555</v>
      </c>
      <c r="J43" s="115">
        <v>8</v>
      </c>
      <c r="K43" s="116">
        <v>0.12204424103737604</v>
      </c>
    </row>
    <row r="44" spans="1:11" ht="14.1" customHeight="1" x14ac:dyDescent="0.2">
      <c r="A44" s="306">
        <v>53</v>
      </c>
      <c r="B44" s="307" t="s">
        <v>265</v>
      </c>
      <c r="C44" s="308"/>
      <c r="D44" s="113">
        <v>0.83076808960427251</v>
      </c>
      <c r="E44" s="115">
        <v>2240</v>
      </c>
      <c r="F44" s="114">
        <v>2215</v>
      </c>
      <c r="G44" s="114">
        <v>2214</v>
      </c>
      <c r="H44" s="114">
        <v>2094</v>
      </c>
      <c r="I44" s="140">
        <v>2075</v>
      </c>
      <c r="J44" s="115">
        <v>165</v>
      </c>
      <c r="K44" s="116">
        <v>7.9518072289156629</v>
      </c>
    </row>
    <row r="45" spans="1:11" ht="14.1" customHeight="1" x14ac:dyDescent="0.2">
      <c r="A45" s="306" t="s">
        <v>266</v>
      </c>
      <c r="B45" s="307" t="s">
        <v>267</v>
      </c>
      <c r="C45" s="308"/>
      <c r="D45" s="113">
        <v>0.77699069094685314</v>
      </c>
      <c r="E45" s="115">
        <v>2095</v>
      </c>
      <c r="F45" s="114">
        <v>2073</v>
      </c>
      <c r="G45" s="114">
        <v>2069</v>
      </c>
      <c r="H45" s="114">
        <v>1953</v>
      </c>
      <c r="I45" s="140">
        <v>1932</v>
      </c>
      <c r="J45" s="115">
        <v>163</v>
      </c>
      <c r="K45" s="116">
        <v>8.4368530020703929</v>
      </c>
    </row>
    <row r="46" spans="1:11" ht="14.1" customHeight="1" x14ac:dyDescent="0.2">
      <c r="A46" s="306">
        <v>54</v>
      </c>
      <c r="B46" s="307" t="s">
        <v>268</v>
      </c>
      <c r="C46" s="308"/>
      <c r="D46" s="113">
        <v>2.9688832845009827</v>
      </c>
      <c r="E46" s="115">
        <v>8005</v>
      </c>
      <c r="F46" s="114">
        <v>8004</v>
      </c>
      <c r="G46" s="114">
        <v>8084</v>
      </c>
      <c r="H46" s="114">
        <v>8045</v>
      </c>
      <c r="I46" s="140">
        <v>8031</v>
      </c>
      <c r="J46" s="115">
        <v>-26</v>
      </c>
      <c r="K46" s="116">
        <v>-0.32374548624081684</v>
      </c>
    </row>
    <row r="47" spans="1:11" ht="14.1" customHeight="1" x14ac:dyDescent="0.2">
      <c r="A47" s="306">
        <v>61</v>
      </c>
      <c r="B47" s="307" t="s">
        <v>269</v>
      </c>
      <c r="C47" s="308"/>
      <c r="D47" s="113">
        <v>3.1917813299707007</v>
      </c>
      <c r="E47" s="115">
        <v>8606</v>
      </c>
      <c r="F47" s="114">
        <v>8604</v>
      </c>
      <c r="G47" s="114">
        <v>8582</v>
      </c>
      <c r="H47" s="114">
        <v>8461</v>
      </c>
      <c r="I47" s="140">
        <v>8540</v>
      </c>
      <c r="J47" s="115">
        <v>66</v>
      </c>
      <c r="K47" s="116">
        <v>0.77283372365339575</v>
      </c>
    </row>
    <row r="48" spans="1:11" ht="14.1" customHeight="1" x14ac:dyDescent="0.2">
      <c r="A48" s="306">
        <v>62</v>
      </c>
      <c r="B48" s="307" t="s">
        <v>270</v>
      </c>
      <c r="C48" s="308"/>
      <c r="D48" s="113">
        <v>6.4581092608389277</v>
      </c>
      <c r="E48" s="115">
        <v>17413</v>
      </c>
      <c r="F48" s="114">
        <v>17592</v>
      </c>
      <c r="G48" s="114">
        <v>17644</v>
      </c>
      <c r="H48" s="114">
        <v>17513</v>
      </c>
      <c r="I48" s="140">
        <v>17348</v>
      </c>
      <c r="J48" s="115">
        <v>65</v>
      </c>
      <c r="K48" s="116">
        <v>0.37468296057182382</v>
      </c>
    </row>
    <row r="49" spans="1:11" ht="14.1" customHeight="1" x14ac:dyDescent="0.2">
      <c r="A49" s="306">
        <v>63</v>
      </c>
      <c r="B49" s="307" t="s">
        <v>271</v>
      </c>
      <c r="C49" s="308"/>
      <c r="D49" s="113">
        <v>3.1702703705077329</v>
      </c>
      <c r="E49" s="115">
        <v>8548</v>
      </c>
      <c r="F49" s="114">
        <v>8869</v>
      </c>
      <c r="G49" s="114">
        <v>9064</v>
      </c>
      <c r="H49" s="114">
        <v>9065</v>
      </c>
      <c r="I49" s="140">
        <v>8728</v>
      </c>
      <c r="J49" s="115">
        <v>-180</v>
      </c>
      <c r="K49" s="116">
        <v>-2.062328139321723</v>
      </c>
    </row>
    <row r="50" spans="1:11" ht="14.1" customHeight="1" x14ac:dyDescent="0.2">
      <c r="A50" s="306" t="s">
        <v>272</v>
      </c>
      <c r="B50" s="307" t="s">
        <v>273</v>
      </c>
      <c r="C50" s="308"/>
      <c r="D50" s="113">
        <v>0.86377628602158518</v>
      </c>
      <c r="E50" s="115">
        <v>2329</v>
      </c>
      <c r="F50" s="114">
        <v>2438</v>
      </c>
      <c r="G50" s="114">
        <v>2495</v>
      </c>
      <c r="H50" s="114">
        <v>2427</v>
      </c>
      <c r="I50" s="140">
        <v>2358</v>
      </c>
      <c r="J50" s="115">
        <v>-29</v>
      </c>
      <c r="K50" s="116">
        <v>-1.2298558100084818</v>
      </c>
    </row>
    <row r="51" spans="1:11" ht="14.1" customHeight="1" x14ac:dyDescent="0.2">
      <c r="A51" s="306" t="s">
        <v>274</v>
      </c>
      <c r="B51" s="307" t="s">
        <v>275</v>
      </c>
      <c r="C51" s="308"/>
      <c r="D51" s="113">
        <v>1.8510551496495198</v>
      </c>
      <c r="E51" s="115">
        <v>4991</v>
      </c>
      <c r="F51" s="114">
        <v>5181</v>
      </c>
      <c r="G51" s="114">
        <v>5325</v>
      </c>
      <c r="H51" s="114">
        <v>5397</v>
      </c>
      <c r="I51" s="140">
        <v>5129</v>
      </c>
      <c r="J51" s="115">
        <v>-138</v>
      </c>
      <c r="K51" s="116">
        <v>-2.6905829596412558</v>
      </c>
    </row>
    <row r="52" spans="1:11" ht="14.1" customHeight="1" x14ac:dyDescent="0.2">
      <c r="A52" s="306">
        <v>71</v>
      </c>
      <c r="B52" s="307" t="s">
        <v>276</v>
      </c>
      <c r="C52" s="308"/>
      <c r="D52" s="113">
        <v>11.449764492081743</v>
      </c>
      <c r="E52" s="115">
        <v>30872</v>
      </c>
      <c r="F52" s="114">
        <v>30890</v>
      </c>
      <c r="G52" s="114">
        <v>30817</v>
      </c>
      <c r="H52" s="114">
        <v>30481</v>
      </c>
      <c r="I52" s="140">
        <v>30386</v>
      </c>
      <c r="J52" s="115">
        <v>486</v>
      </c>
      <c r="K52" s="116">
        <v>1.5994207858882381</v>
      </c>
    </row>
    <row r="53" spans="1:11" ht="14.1" customHeight="1" x14ac:dyDescent="0.2">
      <c r="A53" s="306" t="s">
        <v>277</v>
      </c>
      <c r="B53" s="307" t="s">
        <v>278</v>
      </c>
      <c r="C53" s="308"/>
      <c r="D53" s="113">
        <v>3.9164781367058561</v>
      </c>
      <c r="E53" s="115">
        <v>10560</v>
      </c>
      <c r="F53" s="114">
        <v>10525</v>
      </c>
      <c r="G53" s="114">
        <v>10481</v>
      </c>
      <c r="H53" s="114">
        <v>10170</v>
      </c>
      <c r="I53" s="140">
        <v>10138</v>
      </c>
      <c r="J53" s="115">
        <v>422</v>
      </c>
      <c r="K53" s="116">
        <v>4.1625567173012428</v>
      </c>
    </row>
    <row r="54" spans="1:11" ht="14.1" customHeight="1" x14ac:dyDescent="0.2">
      <c r="A54" s="306" t="s">
        <v>279</v>
      </c>
      <c r="B54" s="307" t="s">
        <v>280</v>
      </c>
      <c r="C54" s="308"/>
      <c r="D54" s="113">
        <v>6.3238512035010945</v>
      </c>
      <c r="E54" s="115">
        <v>17051</v>
      </c>
      <c r="F54" s="114">
        <v>17153</v>
      </c>
      <c r="G54" s="114">
        <v>17143</v>
      </c>
      <c r="H54" s="114">
        <v>17182</v>
      </c>
      <c r="I54" s="140">
        <v>17137</v>
      </c>
      <c r="J54" s="115">
        <v>-86</v>
      </c>
      <c r="K54" s="116">
        <v>-0.50183812802707595</v>
      </c>
    </row>
    <row r="55" spans="1:11" ht="14.1" customHeight="1" x14ac:dyDescent="0.2">
      <c r="A55" s="306">
        <v>72</v>
      </c>
      <c r="B55" s="307" t="s">
        <v>281</v>
      </c>
      <c r="C55" s="308"/>
      <c r="D55" s="113">
        <v>3.4373029707376777</v>
      </c>
      <c r="E55" s="115">
        <v>9268</v>
      </c>
      <c r="F55" s="114">
        <v>9321</v>
      </c>
      <c r="G55" s="114">
        <v>9322</v>
      </c>
      <c r="H55" s="114">
        <v>9210</v>
      </c>
      <c r="I55" s="140">
        <v>9280</v>
      </c>
      <c r="J55" s="115">
        <v>-12</v>
      </c>
      <c r="K55" s="116">
        <v>-0.12931034482758622</v>
      </c>
    </row>
    <row r="56" spans="1:11" ht="14.1" customHeight="1" x14ac:dyDescent="0.2">
      <c r="A56" s="306" t="s">
        <v>282</v>
      </c>
      <c r="B56" s="307" t="s">
        <v>283</v>
      </c>
      <c r="C56" s="308"/>
      <c r="D56" s="113">
        <v>1.6648740867114193</v>
      </c>
      <c r="E56" s="115">
        <v>4489</v>
      </c>
      <c r="F56" s="114">
        <v>4565</v>
      </c>
      <c r="G56" s="114">
        <v>4604</v>
      </c>
      <c r="H56" s="114">
        <v>4546</v>
      </c>
      <c r="I56" s="140">
        <v>4588</v>
      </c>
      <c r="J56" s="115">
        <v>-99</v>
      </c>
      <c r="K56" s="116">
        <v>-2.1578029642545773</v>
      </c>
    </row>
    <row r="57" spans="1:11" ht="14.1" customHeight="1" x14ac:dyDescent="0.2">
      <c r="A57" s="306" t="s">
        <v>284</v>
      </c>
      <c r="B57" s="307" t="s">
        <v>285</v>
      </c>
      <c r="C57" s="308"/>
      <c r="D57" s="113">
        <v>1.1137484701257279</v>
      </c>
      <c r="E57" s="115">
        <v>3003</v>
      </c>
      <c r="F57" s="114">
        <v>2970</v>
      </c>
      <c r="G57" s="114">
        <v>2931</v>
      </c>
      <c r="H57" s="114">
        <v>2903</v>
      </c>
      <c r="I57" s="140">
        <v>2920</v>
      </c>
      <c r="J57" s="115">
        <v>83</v>
      </c>
      <c r="K57" s="116">
        <v>2.8424657534246576</v>
      </c>
    </row>
    <row r="58" spans="1:11" ht="14.1" customHeight="1" x14ac:dyDescent="0.2">
      <c r="A58" s="306">
        <v>73</v>
      </c>
      <c r="B58" s="307" t="s">
        <v>286</v>
      </c>
      <c r="C58" s="308"/>
      <c r="D58" s="113">
        <v>3.9253792233801876</v>
      </c>
      <c r="E58" s="115">
        <v>10584</v>
      </c>
      <c r="F58" s="114">
        <v>10502</v>
      </c>
      <c r="G58" s="114">
        <v>10474</v>
      </c>
      <c r="H58" s="114">
        <v>10151</v>
      </c>
      <c r="I58" s="140">
        <v>10112</v>
      </c>
      <c r="J58" s="115">
        <v>472</v>
      </c>
      <c r="K58" s="116">
        <v>4.6677215189873413</v>
      </c>
    </row>
    <row r="59" spans="1:11" ht="14.1" customHeight="1" x14ac:dyDescent="0.2">
      <c r="A59" s="306" t="s">
        <v>287</v>
      </c>
      <c r="B59" s="307" t="s">
        <v>288</v>
      </c>
      <c r="C59" s="308"/>
      <c r="D59" s="113">
        <v>3.1265066943589361</v>
      </c>
      <c r="E59" s="115">
        <v>8430</v>
      </c>
      <c r="F59" s="114">
        <v>8377</v>
      </c>
      <c r="G59" s="114">
        <v>8340</v>
      </c>
      <c r="H59" s="114">
        <v>8095</v>
      </c>
      <c r="I59" s="140">
        <v>8032</v>
      </c>
      <c r="J59" s="115">
        <v>398</v>
      </c>
      <c r="K59" s="116">
        <v>4.9551792828685262</v>
      </c>
    </row>
    <row r="60" spans="1:11" ht="14.1" customHeight="1" x14ac:dyDescent="0.2">
      <c r="A60" s="306">
        <v>81</v>
      </c>
      <c r="B60" s="307" t="s">
        <v>289</v>
      </c>
      <c r="C60" s="308"/>
      <c r="D60" s="113">
        <v>9.8590661276564173</v>
      </c>
      <c r="E60" s="115">
        <v>26583</v>
      </c>
      <c r="F60" s="114">
        <v>26665</v>
      </c>
      <c r="G60" s="114">
        <v>26343</v>
      </c>
      <c r="H60" s="114">
        <v>26204</v>
      </c>
      <c r="I60" s="140">
        <v>26071</v>
      </c>
      <c r="J60" s="115">
        <v>512</v>
      </c>
      <c r="K60" s="116">
        <v>1.9638678991983429</v>
      </c>
    </row>
    <row r="61" spans="1:11" ht="14.1" customHeight="1" x14ac:dyDescent="0.2">
      <c r="A61" s="306" t="s">
        <v>290</v>
      </c>
      <c r="B61" s="307" t="s">
        <v>291</v>
      </c>
      <c r="C61" s="308"/>
      <c r="D61" s="113">
        <v>2.2542002002744503</v>
      </c>
      <c r="E61" s="115">
        <v>6078</v>
      </c>
      <c r="F61" s="114">
        <v>6068</v>
      </c>
      <c r="G61" s="114">
        <v>6058</v>
      </c>
      <c r="H61" s="114">
        <v>5891</v>
      </c>
      <c r="I61" s="140">
        <v>5923</v>
      </c>
      <c r="J61" s="115">
        <v>155</v>
      </c>
      <c r="K61" s="116">
        <v>2.6169171028195173</v>
      </c>
    </row>
    <row r="62" spans="1:11" ht="14.1" customHeight="1" x14ac:dyDescent="0.2">
      <c r="A62" s="306" t="s">
        <v>292</v>
      </c>
      <c r="B62" s="307" t="s">
        <v>293</v>
      </c>
      <c r="C62" s="308"/>
      <c r="D62" s="113">
        <v>4.1156399510440229</v>
      </c>
      <c r="E62" s="115">
        <v>11097</v>
      </c>
      <c r="F62" s="114">
        <v>11153</v>
      </c>
      <c r="G62" s="114">
        <v>11011</v>
      </c>
      <c r="H62" s="114">
        <v>10890</v>
      </c>
      <c r="I62" s="140">
        <v>10824</v>
      </c>
      <c r="J62" s="115">
        <v>273</v>
      </c>
      <c r="K62" s="116">
        <v>2.5221729490022171</v>
      </c>
    </row>
    <row r="63" spans="1:11" ht="14.1" customHeight="1" x14ac:dyDescent="0.2">
      <c r="A63" s="306"/>
      <c r="B63" s="307" t="s">
        <v>294</v>
      </c>
      <c r="C63" s="308"/>
      <c r="D63" s="113">
        <v>3.5708192708526498</v>
      </c>
      <c r="E63" s="115">
        <v>9628</v>
      </c>
      <c r="F63" s="114">
        <v>9669</v>
      </c>
      <c r="G63" s="114">
        <v>9556</v>
      </c>
      <c r="H63" s="114">
        <v>9473</v>
      </c>
      <c r="I63" s="140">
        <v>9443</v>
      </c>
      <c r="J63" s="115">
        <v>185</v>
      </c>
      <c r="K63" s="116">
        <v>1.9591231600127079</v>
      </c>
    </row>
    <row r="64" spans="1:11" ht="14.1" customHeight="1" x14ac:dyDescent="0.2">
      <c r="A64" s="306" t="s">
        <v>295</v>
      </c>
      <c r="B64" s="307" t="s">
        <v>296</v>
      </c>
      <c r="C64" s="308"/>
      <c r="D64" s="113">
        <v>1.3203278566925045</v>
      </c>
      <c r="E64" s="115">
        <v>3560</v>
      </c>
      <c r="F64" s="114">
        <v>3528</v>
      </c>
      <c r="G64" s="114">
        <v>3447</v>
      </c>
      <c r="H64" s="114">
        <v>3409</v>
      </c>
      <c r="I64" s="140">
        <v>3387</v>
      </c>
      <c r="J64" s="115">
        <v>173</v>
      </c>
      <c r="K64" s="116">
        <v>5.1077649837614407</v>
      </c>
    </row>
    <row r="65" spans="1:11" ht="14.1" customHeight="1" x14ac:dyDescent="0.2">
      <c r="A65" s="306" t="s">
        <v>297</v>
      </c>
      <c r="B65" s="307" t="s">
        <v>298</v>
      </c>
      <c r="C65" s="308"/>
      <c r="D65" s="113">
        <v>0.94240255164484665</v>
      </c>
      <c r="E65" s="115">
        <v>2541</v>
      </c>
      <c r="F65" s="114">
        <v>2527</v>
      </c>
      <c r="G65" s="114">
        <v>2494</v>
      </c>
      <c r="H65" s="114">
        <v>2596</v>
      </c>
      <c r="I65" s="140">
        <v>2552</v>
      </c>
      <c r="J65" s="115">
        <v>-11</v>
      </c>
      <c r="K65" s="116">
        <v>-0.43103448275862066</v>
      </c>
    </row>
    <row r="66" spans="1:11" ht="14.1" customHeight="1" x14ac:dyDescent="0.2">
      <c r="A66" s="306">
        <v>82</v>
      </c>
      <c r="B66" s="307" t="s">
        <v>299</v>
      </c>
      <c r="C66" s="308"/>
      <c r="D66" s="113">
        <v>2.6521529503393539</v>
      </c>
      <c r="E66" s="115">
        <v>7151</v>
      </c>
      <c r="F66" s="114">
        <v>7152</v>
      </c>
      <c r="G66" s="114">
        <v>7073</v>
      </c>
      <c r="H66" s="114">
        <v>6921</v>
      </c>
      <c r="I66" s="140">
        <v>6826</v>
      </c>
      <c r="J66" s="115">
        <v>325</v>
      </c>
      <c r="K66" s="116">
        <v>4.7612071491356573</v>
      </c>
    </row>
    <row r="67" spans="1:11" ht="14.1" customHeight="1" x14ac:dyDescent="0.2">
      <c r="A67" s="306" t="s">
        <v>300</v>
      </c>
      <c r="B67" s="307" t="s">
        <v>301</v>
      </c>
      <c r="C67" s="308"/>
      <c r="D67" s="113">
        <v>1.653005971145644</v>
      </c>
      <c r="E67" s="115">
        <v>4457</v>
      </c>
      <c r="F67" s="114">
        <v>4455</v>
      </c>
      <c r="G67" s="114">
        <v>4388</v>
      </c>
      <c r="H67" s="114">
        <v>4297</v>
      </c>
      <c r="I67" s="140">
        <v>4202</v>
      </c>
      <c r="J67" s="115">
        <v>255</v>
      </c>
      <c r="K67" s="116">
        <v>6.0685387910518802</v>
      </c>
    </row>
    <row r="68" spans="1:11" ht="14.1" customHeight="1" x14ac:dyDescent="0.2">
      <c r="A68" s="306" t="s">
        <v>302</v>
      </c>
      <c r="B68" s="307" t="s">
        <v>303</v>
      </c>
      <c r="C68" s="308"/>
      <c r="D68" s="113">
        <v>0.46990320068241664</v>
      </c>
      <c r="E68" s="115">
        <v>1267</v>
      </c>
      <c r="F68" s="114">
        <v>1283</v>
      </c>
      <c r="G68" s="114">
        <v>1282</v>
      </c>
      <c r="H68" s="114">
        <v>1234</v>
      </c>
      <c r="I68" s="140">
        <v>1250</v>
      </c>
      <c r="J68" s="115">
        <v>17</v>
      </c>
      <c r="K68" s="116">
        <v>1.36</v>
      </c>
    </row>
    <row r="69" spans="1:11" ht="14.1" customHeight="1" x14ac:dyDescent="0.2">
      <c r="A69" s="306">
        <v>83</v>
      </c>
      <c r="B69" s="307" t="s">
        <v>304</v>
      </c>
      <c r="C69" s="308"/>
      <c r="D69" s="113">
        <v>7.6638356265994139</v>
      </c>
      <c r="E69" s="115">
        <v>20664</v>
      </c>
      <c r="F69" s="114">
        <v>20676</v>
      </c>
      <c r="G69" s="114">
        <v>20165</v>
      </c>
      <c r="H69" s="114">
        <v>19851</v>
      </c>
      <c r="I69" s="140">
        <v>20060</v>
      </c>
      <c r="J69" s="115">
        <v>604</v>
      </c>
      <c r="K69" s="116">
        <v>3.0109670987038881</v>
      </c>
    </row>
    <row r="70" spans="1:11" ht="14.1" customHeight="1" x14ac:dyDescent="0.2">
      <c r="A70" s="306" t="s">
        <v>305</v>
      </c>
      <c r="B70" s="307" t="s">
        <v>306</v>
      </c>
      <c r="C70" s="308"/>
      <c r="D70" s="113">
        <v>6.5782739309424025</v>
      </c>
      <c r="E70" s="115">
        <v>17737</v>
      </c>
      <c r="F70" s="114">
        <v>17751</v>
      </c>
      <c r="G70" s="114">
        <v>17237</v>
      </c>
      <c r="H70" s="114">
        <v>16933</v>
      </c>
      <c r="I70" s="140">
        <v>17142</v>
      </c>
      <c r="J70" s="115">
        <v>595</v>
      </c>
      <c r="K70" s="116">
        <v>3.4710068836775174</v>
      </c>
    </row>
    <row r="71" spans="1:11" ht="14.1" customHeight="1" x14ac:dyDescent="0.2">
      <c r="A71" s="306"/>
      <c r="B71" s="307" t="s">
        <v>307</v>
      </c>
      <c r="C71" s="308"/>
      <c r="D71" s="113">
        <v>3.7432778251678225</v>
      </c>
      <c r="E71" s="115">
        <v>10093</v>
      </c>
      <c r="F71" s="114">
        <v>10089</v>
      </c>
      <c r="G71" s="114">
        <v>9825</v>
      </c>
      <c r="H71" s="114">
        <v>9564</v>
      </c>
      <c r="I71" s="140">
        <v>9647</v>
      </c>
      <c r="J71" s="115">
        <v>446</v>
      </c>
      <c r="K71" s="116">
        <v>4.6231989219446463</v>
      </c>
    </row>
    <row r="72" spans="1:11" ht="14.1" customHeight="1" x14ac:dyDescent="0.2">
      <c r="A72" s="306">
        <v>84</v>
      </c>
      <c r="B72" s="307" t="s">
        <v>308</v>
      </c>
      <c r="C72" s="308"/>
      <c r="D72" s="113">
        <v>2.7901197937914919</v>
      </c>
      <c r="E72" s="115">
        <v>7523</v>
      </c>
      <c r="F72" s="114">
        <v>7610</v>
      </c>
      <c r="G72" s="114">
        <v>7416</v>
      </c>
      <c r="H72" s="114">
        <v>7609</v>
      </c>
      <c r="I72" s="140">
        <v>7419</v>
      </c>
      <c r="J72" s="115">
        <v>104</v>
      </c>
      <c r="K72" s="116">
        <v>1.4018061733387248</v>
      </c>
    </row>
    <row r="73" spans="1:11" ht="14.1" customHeight="1" x14ac:dyDescent="0.2">
      <c r="A73" s="306" t="s">
        <v>309</v>
      </c>
      <c r="B73" s="307" t="s">
        <v>310</v>
      </c>
      <c r="C73" s="308"/>
      <c r="D73" s="113">
        <v>0.49808997515113301</v>
      </c>
      <c r="E73" s="115">
        <v>1343</v>
      </c>
      <c r="F73" s="114">
        <v>1303</v>
      </c>
      <c r="G73" s="114">
        <v>1302</v>
      </c>
      <c r="H73" s="114">
        <v>1408</v>
      </c>
      <c r="I73" s="140">
        <v>1397</v>
      </c>
      <c r="J73" s="115">
        <v>-54</v>
      </c>
      <c r="K73" s="116">
        <v>-3.8654259126700072</v>
      </c>
    </row>
    <row r="74" spans="1:11" ht="14.1" customHeight="1" x14ac:dyDescent="0.2">
      <c r="A74" s="306" t="s">
        <v>311</v>
      </c>
      <c r="B74" s="307" t="s">
        <v>312</v>
      </c>
      <c r="C74" s="308"/>
      <c r="D74" s="113">
        <v>0.25182657716129508</v>
      </c>
      <c r="E74" s="115">
        <v>679</v>
      </c>
      <c r="F74" s="114">
        <v>683</v>
      </c>
      <c r="G74" s="114">
        <v>688</v>
      </c>
      <c r="H74" s="114">
        <v>710</v>
      </c>
      <c r="I74" s="140">
        <v>704</v>
      </c>
      <c r="J74" s="115">
        <v>-25</v>
      </c>
      <c r="K74" s="116">
        <v>-3.5511363636363638</v>
      </c>
    </row>
    <row r="75" spans="1:11" ht="14.1" customHeight="1" x14ac:dyDescent="0.2">
      <c r="A75" s="306" t="s">
        <v>313</v>
      </c>
      <c r="B75" s="307" t="s">
        <v>314</v>
      </c>
      <c r="C75" s="308"/>
      <c r="D75" s="113">
        <v>1.530616029373586</v>
      </c>
      <c r="E75" s="115">
        <v>4127</v>
      </c>
      <c r="F75" s="114">
        <v>4236</v>
      </c>
      <c r="G75" s="114">
        <v>4036</v>
      </c>
      <c r="H75" s="114">
        <v>4106</v>
      </c>
      <c r="I75" s="140">
        <v>3967</v>
      </c>
      <c r="J75" s="115">
        <v>160</v>
      </c>
      <c r="K75" s="116">
        <v>4.03327451474666</v>
      </c>
    </row>
    <row r="76" spans="1:11" ht="14.1" customHeight="1" x14ac:dyDescent="0.2">
      <c r="A76" s="306">
        <v>91</v>
      </c>
      <c r="B76" s="307" t="s">
        <v>315</v>
      </c>
      <c r="C76" s="308"/>
      <c r="D76" s="113">
        <v>0.26295293550420945</v>
      </c>
      <c r="E76" s="115">
        <v>709</v>
      </c>
      <c r="F76" s="114">
        <v>715</v>
      </c>
      <c r="G76" s="114">
        <v>689</v>
      </c>
      <c r="H76" s="114">
        <v>675</v>
      </c>
      <c r="I76" s="140">
        <v>676</v>
      </c>
      <c r="J76" s="115">
        <v>33</v>
      </c>
      <c r="K76" s="116">
        <v>4.8816568047337281</v>
      </c>
    </row>
    <row r="77" spans="1:11" ht="14.1" customHeight="1" x14ac:dyDescent="0.2">
      <c r="A77" s="306">
        <v>92</v>
      </c>
      <c r="B77" s="307" t="s">
        <v>316</v>
      </c>
      <c r="C77" s="308"/>
      <c r="D77" s="113">
        <v>1.4846270815562066</v>
      </c>
      <c r="E77" s="115">
        <v>4003</v>
      </c>
      <c r="F77" s="114">
        <v>3940</v>
      </c>
      <c r="G77" s="114">
        <v>3832</v>
      </c>
      <c r="H77" s="114">
        <v>3791</v>
      </c>
      <c r="I77" s="140">
        <v>3757</v>
      </c>
      <c r="J77" s="115">
        <v>246</v>
      </c>
      <c r="K77" s="116">
        <v>6.5477774820335375</v>
      </c>
    </row>
    <row r="78" spans="1:11" ht="14.1" customHeight="1" x14ac:dyDescent="0.2">
      <c r="A78" s="306">
        <v>93</v>
      </c>
      <c r="B78" s="307" t="s">
        <v>317</v>
      </c>
      <c r="C78" s="308"/>
      <c r="D78" s="113">
        <v>0.1872936987723918</v>
      </c>
      <c r="E78" s="115">
        <v>505</v>
      </c>
      <c r="F78" s="114">
        <v>503</v>
      </c>
      <c r="G78" s="114">
        <v>502</v>
      </c>
      <c r="H78" s="114">
        <v>489</v>
      </c>
      <c r="I78" s="140">
        <v>495</v>
      </c>
      <c r="J78" s="115">
        <v>10</v>
      </c>
      <c r="K78" s="116">
        <v>2.0202020202020203</v>
      </c>
    </row>
    <row r="79" spans="1:11" ht="14.1" customHeight="1" x14ac:dyDescent="0.2">
      <c r="A79" s="306">
        <v>94</v>
      </c>
      <c r="B79" s="307" t="s">
        <v>318</v>
      </c>
      <c r="C79" s="308"/>
      <c r="D79" s="113">
        <v>0.35010940919037198</v>
      </c>
      <c r="E79" s="115">
        <v>944</v>
      </c>
      <c r="F79" s="114">
        <v>978</v>
      </c>
      <c r="G79" s="114">
        <v>958</v>
      </c>
      <c r="H79" s="114">
        <v>900</v>
      </c>
      <c r="I79" s="140">
        <v>955</v>
      </c>
      <c r="J79" s="115">
        <v>-11</v>
      </c>
      <c r="K79" s="116">
        <v>-1.1518324607329844</v>
      </c>
    </row>
    <row r="80" spans="1:11" ht="14.1" customHeight="1" x14ac:dyDescent="0.2">
      <c r="A80" s="306" t="s">
        <v>319</v>
      </c>
      <c r="B80" s="307" t="s">
        <v>320</v>
      </c>
      <c r="C80" s="308"/>
      <c r="D80" s="113">
        <v>7.7884508400400546E-3</v>
      </c>
      <c r="E80" s="115">
        <v>21</v>
      </c>
      <c r="F80" s="114">
        <v>15</v>
      </c>
      <c r="G80" s="114">
        <v>16</v>
      </c>
      <c r="H80" s="114">
        <v>22</v>
      </c>
      <c r="I80" s="140">
        <v>21</v>
      </c>
      <c r="J80" s="115">
        <v>0</v>
      </c>
      <c r="K80" s="116">
        <v>0</v>
      </c>
    </row>
    <row r="81" spans="1:11" ht="14.1" customHeight="1" x14ac:dyDescent="0.2">
      <c r="A81" s="310" t="s">
        <v>321</v>
      </c>
      <c r="B81" s="311" t="s">
        <v>224</v>
      </c>
      <c r="C81" s="312"/>
      <c r="D81" s="125">
        <v>0.16652449653228499</v>
      </c>
      <c r="E81" s="143">
        <v>449</v>
      </c>
      <c r="F81" s="144">
        <v>457</v>
      </c>
      <c r="G81" s="144">
        <v>457</v>
      </c>
      <c r="H81" s="144">
        <v>433</v>
      </c>
      <c r="I81" s="145">
        <v>437</v>
      </c>
      <c r="J81" s="143">
        <v>12</v>
      </c>
      <c r="K81" s="146">
        <v>2.7459954233409611</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74663</v>
      </c>
      <c r="E12" s="114">
        <v>77739</v>
      </c>
      <c r="F12" s="114">
        <v>77866</v>
      </c>
      <c r="G12" s="114">
        <v>78741</v>
      </c>
      <c r="H12" s="140">
        <v>76629</v>
      </c>
      <c r="I12" s="115">
        <v>-1966</v>
      </c>
      <c r="J12" s="116">
        <v>-2.5656083206096909</v>
      </c>
      <c r="K12"/>
      <c r="L12"/>
      <c r="M12"/>
      <c r="N12"/>
      <c r="O12"/>
      <c r="P12"/>
    </row>
    <row r="13" spans="1:16" s="110" customFormat="1" ht="14.45" customHeight="1" x14ac:dyDescent="0.2">
      <c r="A13" s="120" t="s">
        <v>105</v>
      </c>
      <c r="B13" s="119" t="s">
        <v>106</v>
      </c>
      <c r="C13" s="113">
        <v>41.698029813964077</v>
      </c>
      <c r="D13" s="115">
        <v>31133</v>
      </c>
      <c r="E13" s="114">
        <v>32267</v>
      </c>
      <c r="F13" s="114">
        <v>32446</v>
      </c>
      <c r="G13" s="114">
        <v>32734</v>
      </c>
      <c r="H13" s="140">
        <v>31765</v>
      </c>
      <c r="I13" s="115">
        <v>-632</v>
      </c>
      <c r="J13" s="116">
        <v>-1.9896112073036361</v>
      </c>
      <c r="K13"/>
      <c r="L13"/>
      <c r="M13"/>
      <c r="N13"/>
      <c r="O13"/>
      <c r="P13"/>
    </row>
    <row r="14" spans="1:16" s="110" customFormat="1" ht="14.45" customHeight="1" x14ac:dyDescent="0.2">
      <c r="A14" s="120"/>
      <c r="B14" s="119" t="s">
        <v>107</v>
      </c>
      <c r="C14" s="113">
        <v>58.301970186035923</v>
      </c>
      <c r="D14" s="115">
        <v>43530</v>
      </c>
      <c r="E14" s="114">
        <v>45472</v>
      </c>
      <c r="F14" s="114">
        <v>45420</v>
      </c>
      <c r="G14" s="114">
        <v>46007</v>
      </c>
      <c r="H14" s="140">
        <v>44864</v>
      </c>
      <c r="I14" s="115">
        <v>-1334</v>
      </c>
      <c r="J14" s="116">
        <v>-2.9734308131241085</v>
      </c>
      <c r="K14"/>
      <c r="L14"/>
      <c r="M14"/>
      <c r="N14"/>
      <c r="O14"/>
      <c r="P14"/>
    </row>
    <row r="15" spans="1:16" s="110" customFormat="1" ht="14.45" customHeight="1" x14ac:dyDescent="0.2">
      <c r="A15" s="118" t="s">
        <v>105</v>
      </c>
      <c r="B15" s="121" t="s">
        <v>108</v>
      </c>
      <c r="C15" s="113">
        <v>20.938081780801735</v>
      </c>
      <c r="D15" s="115">
        <v>15633</v>
      </c>
      <c r="E15" s="114">
        <v>16613</v>
      </c>
      <c r="F15" s="114">
        <v>16534</v>
      </c>
      <c r="G15" s="114">
        <v>17466</v>
      </c>
      <c r="H15" s="140">
        <v>16254</v>
      </c>
      <c r="I15" s="115">
        <v>-621</v>
      </c>
      <c r="J15" s="116">
        <v>-3.8205980066445182</v>
      </c>
      <c r="K15"/>
      <c r="L15"/>
      <c r="M15"/>
      <c r="N15"/>
      <c r="O15"/>
      <c r="P15"/>
    </row>
    <row r="16" spans="1:16" s="110" customFormat="1" ht="14.45" customHeight="1" x14ac:dyDescent="0.2">
      <c r="A16" s="118"/>
      <c r="B16" s="121" t="s">
        <v>109</v>
      </c>
      <c r="C16" s="113">
        <v>48.179151654768759</v>
      </c>
      <c r="D16" s="115">
        <v>35972</v>
      </c>
      <c r="E16" s="114">
        <v>37586</v>
      </c>
      <c r="F16" s="114">
        <v>37788</v>
      </c>
      <c r="G16" s="114">
        <v>37903</v>
      </c>
      <c r="H16" s="140">
        <v>37373</v>
      </c>
      <c r="I16" s="115">
        <v>-1401</v>
      </c>
      <c r="J16" s="116">
        <v>-3.7486955823723007</v>
      </c>
      <c r="K16"/>
      <c r="L16"/>
      <c r="M16"/>
      <c r="N16"/>
      <c r="O16"/>
      <c r="P16"/>
    </row>
    <row r="17" spans="1:16" s="110" customFormat="1" ht="14.45" customHeight="1" x14ac:dyDescent="0.2">
      <c r="A17" s="118"/>
      <c r="B17" s="121" t="s">
        <v>110</v>
      </c>
      <c r="C17" s="113">
        <v>15.989178039993035</v>
      </c>
      <c r="D17" s="115">
        <v>11938</v>
      </c>
      <c r="E17" s="114">
        <v>12204</v>
      </c>
      <c r="F17" s="114">
        <v>12262</v>
      </c>
      <c r="G17" s="114">
        <v>12187</v>
      </c>
      <c r="H17" s="140">
        <v>12072</v>
      </c>
      <c r="I17" s="115">
        <v>-134</v>
      </c>
      <c r="J17" s="116">
        <v>-1.1100066269052353</v>
      </c>
      <c r="K17"/>
      <c r="L17"/>
      <c r="M17"/>
      <c r="N17"/>
      <c r="O17"/>
      <c r="P17"/>
    </row>
    <row r="18" spans="1:16" s="110" customFormat="1" ht="14.45" customHeight="1" x14ac:dyDescent="0.2">
      <c r="A18" s="120"/>
      <c r="B18" s="121" t="s">
        <v>111</v>
      </c>
      <c r="C18" s="113">
        <v>14.893588524436469</v>
      </c>
      <c r="D18" s="115">
        <v>11120</v>
      </c>
      <c r="E18" s="114">
        <v>11336</v>
      </c>
      <c r="F18" s="114">
        <v>11282</v>
      </c>
      <c r="G18" s="114">
        <v>11185</v>
      </c>
      <c r="H18" s="140">
        <v>10930</v>
      </c>
      <c r="I18" s="115">
        <v>190</v>
      </c>
      <c r="J18" s="116">
        <v>1.7383348581884721</v>
      </c>
      <c r="K18"/>
      <c r="L18"/>
      <c r="M18"/>
      <c r="N18"/>
      <c r="O18"/>
      <c r="P18"/>
    </row>
    <row r="19" spans="1:16" s="110" customFormat="1" ht="14.45" customHeight="1" x14ac:dyDescent="0.2">
      <c r="A19" s="120"/>
      <c r="B19" s="121" t="s">
        <v>112</v>
      </c>
      <c r="C19" s="113">
        <v>1.3527450008705784</v>
      </c>
      <c r="D19" s="115">
        <v>1010</v>
      </c>
      <c r="E19" s="114">
        <v>1038</v>
      </c>
      <c r="F19" s="114">
        <v>1086</v>
      </c>
      <c r="G19" s="114">
        <v>950</v>
      </c>
      <c r="H19" s="140">
        <v>933</v>
      </c>
      <c r="I19" s="115">
        <v>77</v>
      </c>
      <c r="J19" s="116">
        <v>8.2529474812433019</v>
      </c>
      <c r="K19"/>
      <c r="L19"/>
      <c r="M19"/>
      <c r="N19"/>
      <c r="O19"/>
      <c r="P19"/>
    </row>
    <row r="20" spans="1:16" s="110" customFormat="1" ht="14.45" customHeight="1" x14ac:dyDescent="0.2">
      <c r="A20" s="120" t="s">
        <v>113</v>
      </c>
      <c r="B20" s="119" t="s">
        <v>116</v>
      </c>
      <c r="C20" s="113">
        <v>84.693891217872306</v>
      </c>
      <c r="D20" s="115">
        <v>63235</v>
      </c>
      <c r="E20" s="114">
        <v>65892</v>
      </c>
      <c r="F20" s="114">
        <v>66083</v>
      </c>
      <c r="G20" s="114">
        <v>67054</v>
      </c>
      <c r="H20" s="140">
        <v>65312</v>
      </c>
      <c r="I20" s="115">
        <v>-2077</v>
      </c>
      <c r="J20" s="116">
        <v>-3.1801200391964723</v>
      </c>
      <c r="K20"/>
      <c r="L20"/>
      <c r="M20"/>
      <c r="N20"/>
      <c r="O20"/>
      <c r="P20"/>
    </row>
    <row r="21" spans="1:16" s="110" customFormat="1" ht="14.45" customHeight="1" x14ac:dyDescent="0.2">
      <c r="A21" s="123"/>
      <c r="B21" s="124" t="s">
        <v>117</v>
      </c>
      <c r="C21" s="125">
        <v>15.174852336498667</v>
      </c>
      <c r="D21" s="143">
        <v>11330</v>
      </c>
      <c r="E21" s="144">
        <v>11759</v>
      </c>
      <c r="F21" s="144">
        <v>11703</v>
      </c>
      <c r="G21" s="144">
        <v>11606</v>
      </c>
      <c r="H21" s="145">
        <v>11246</v>
      </c>
      <c r="I21" s="143">
        <v>84</v>
      </c>
      <c r="J21" s="146">
        <v>0.74693224257513779</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1140611</v>
      </c>
      <c r="E23" s="114">
        <v>1184384</v>
      </c>
      <c r="F23" s="114">
        <v>1183074</v>
      </c>
      <c r="G23" s="114">
        <v>1195441</v>
      </c>
      <c r="H23" s="140">
        <v>1172233</v>
      </c>
      <c r="I23" s="115">
        <v>-31622</v>
      </c>
      <c r="J23" s="116">
        <v>-2.6975865719528453</v>
      </c>
      <c r="K23"/>
      <c r="L23"/>
      <c r="M23"/>
      <c r="N23"/>
      <c r="O23"/>
      <c r="P23"/>
    </row>
    <row r="24" spans="1:16" s="110" customFormat="1" ht="14.45" customHeight="1" x14ac:dyDescent="0.2">
      <c r="A24" s="120" t="s">
        <v>105</v>
      </c>
      <c r="B24" s="119" t="s">
        <v>106</v>
      </c>
      <c r="C24" s="113">
        <v>41.325482570306619</v>
      </c>
      <c r="D24" s="115">
        <v>471363</v>
      </c>
      <c r="E24" s="114">
        <v>486739</v>
      </c>
      <c r="F24" s="114">
        <v>485918</v>
      </c>
      <c r="G24" s="114">
        <v>489287</v>
      </c>
      <c r="H24" s="140">
        <v>477942</v>
      </c>
      <c r="I24" s="115">
        <v>-6579</v>
      </c>
      <c r="J24" s="116">
        <v>-1.3765268589075661</v>
      </c>
      <c r="K24"/>
      <c r="L24"/>
      <c r="M24"/>
      <c r="N24"/>
      <c r="O24"/>
      <c r="P24"/>
    </row>
    <row r="25" spans="1:16" s="110" customFormat="1" ht="14.45" customHeight="1" x14ac:dyDescent="0.2">
      <c r="A25" s="120"/>
      <c r="B25" s="119" t="s">
        <v>107</v>
      </c>
      <c r="C25" s="113">
        <v>58.674517429693381</v>
      </c>
      <c r="D25" s="115">
        <v>669248</v>
      </c>
      <c r="E25" s="114">
        <v>697645</v>
      </c>
      <c r="F25" s="114">
        <v>697156</v>
      </c>
      <c r="G25" s="114">
        <v>706154</v>
      </c>
      <c r="H25" s="140">
        <v>694291</v>
      </c>
      <c r="I25" s="115">
        <v>-25043</v>
      </c>
      <c r="J25" s="116">
        <v>-3.606989000289504</v>
      </c>
      <c r="K25"/>
      <c r="L25"/>
      <c r="M25"/>
      <c r="N25"/>
      <c r="O25"/>
      <c r="P25"/>
    </row>
    <row r="26" spans="1:16" s="110" customFormat="1" ht="14.45" customHeight="1" x14ac:dyDescent="0.2">
      <c r="A26" s="118" t="s">
        <v>105</v>
      </c>
      <c r="B26" s="121" t="s">
        <v>108</v>
      </c>
      <c r="C26" s="113">
        <v>17.730321731072205</v>
      </c>
      <c r="D26" s="115">
        <v>202234</v>
      </c>
      <c r="E26" s="114">
        <v>215418</v>
      </c>
      <c r="F26" s="114">
        <v>212897</v>
      </c>
      <c r="G26" s="114">
        <v>222856</v>
      </c>
      <c r="H26" s="140">
        <v>210460</v>
      </c>
      <c r="I26" s="115">
        <v>-8226</v>
      </c>
      <c r="J26" s="116">
        <v>-3.9085812030789699</v>
      </c>
      <c r="K26"/>
      <c r="L26"/>
      <c r="M26"/>
      <c r="N26"/>
      <c r="O26"/>
      <c r="P26"/>
    </row>
    <row r="27" spans="1:16" s="110" customFormat="1" ht="14.45" customHeight="1" x14ac:dyDescent="0.2">
      <c r="A27" s="118"/>
      <c r="B27" s="121" t="s">
        <v>109</v>
      </c>
      <c r="C27" s="113">
        <v>50.175476126391906</v>
      </c>
      <c r="D27" s="115">
        <v>572307</v>
      </c>
      <c r="E27" s="114">
        <v>595991</v>
      </c>
      <c r="F27" s="114">
        <v>597468</v>
      </c>
      <c r="G27" s="114">
        <v>601630</v>
      </c>
      <c r="H27" s="140">
        <v>596367</v>
      </c>
      <c r="I27" s="115">
        <v>-24060</v>
      </c>
      <c r="J27" s="116">
        <v>-4.0344284643516488</v>
      </c>
      <c r="K27"/>
      <c r="L27"/>
      <c r="M27"/>
      <c r="N27"/>
      <c r="O27"/>
      <c r="P27"/>
    </row>
    <row r="28" spans="1:16" s="110" customFormat="1" ht="14.45" customHeight="1" x14ac:dyDescent="0.2">
      <c r="A28" s="118"/>
      <c r="B28" s="121" t="s">
        <v>110</v>
      </c>
      <c r="C28" s="113">
        <v>17.243652744011762</v>
      </c>
      <c r="D28" s="115">
        <v>196683</v>
      </c>
      <c r="E28" s="114">
        <v>200388</v>
      </c>
      <c r="F28" s="114">
        <v>200726</v>
      </c>
      <c r="G28" s="114">
        <v>200277</v>
      </c>
      <c r="H28" s="140">
        <v>198008</v>
      </c>
      <c r="I28" s="115">
        <v>-1325</v>
      </c>
      <c r="J28" s="116">
        <v>-0.66916488222698067</v>
      </c>
      <c r="K28"/>
      <c r="L28"/>
      <c r="M28"/>
      <c r="N28"/>
      <c r="O28"/>
      <c r="P28"/>
    </row>
    <row r="29" spans="1:16" s="110" customFormat="1" ht="14.45" customHeight="1" x14ac:dyDescent="0.2">
      <c r="A29" s="118"/>
      <c r="B29" s="121" t="s">
        <v>111</v>
      </c>
      <c r="C29" s="113">
        <v>14.850111036979303</v>
      </c>
      <c r="D29" s="115">
        <v>169382</v>
      </c>
      <c r="E29" s="114">
        <v>172584</v>
      </c>
      <c r="F29" s="114">
        <v>171980</v>
      </c>
      <c r="G29" s="114">
        <v>170674</v>
      </c>
      <c r="H29" s="140">
        <v>167393</v>
      </c>
      <c r="I29" s="115">
        <v>1989</v>
      </c>
      <c r="J29" s="116">
        <v>1.1882217297019588</v>
      </c>
      <c r="K29"/>
      <c r="L29"/>
      <c r="M29"/>
      <c r="N29"/>
      <c r="O29"/>
      <c r="P29"/>
    </row>
    <row r="30" spans="1:16" s="110" customFormat="1" ht="14.45" customHeight="1" x14ac:dyDescent="0.2">
      <c r="A30" s="120"/>
      <c r="B30" s="121" t="s">
        <v>112</v>
      </c>
      <c r="C30" s="113">
        <v>1.3398958979003359</v>
      </c>
      <c r="D30" s="115">
        <v>15283</v>
      </c>
      <c r="E30" s="114">
        <v>15543</v>
      </c>
      <c r="F30" s="114">
        <v>16133</v>
      </c>
      <c r="G30" s="114">
        <v>14330</v>
      </c>
      <c r="H30" s="140">
        <v>13906</v>
      </c>
      <c r="I30" s="115">
        <v>1377</v>
      </c>
      <c r="J30" s="116">
        <v>9.9022004889975559</v>
      </c>
      <c r="K30"/>
      <c r="L30"/>
      <c r="M30"/>
      <c r="N30"/>
      <c r="O30"/>
      <c r="P30"/>
    </row>
    <row r="31" spans="1:16" s="110" customFormat="1" ht="14.45" customHeight="1" x14ac:dyDescent="0.2">
      <c r="A31" s="120" t="s">
        <v>113</v>
      </c>
      <c r="B31" s="119" t="s">
        <v>116</v>
      </c>
      <c r="C31" s="113">
        <v>82.441691339115621</v>
      </c>
      <c r="D31" s="115">
        <v>940339</v>
      </c>
      <c r="E31" s="114">
        <v>976573</v>
      </c>
      <c r="F31" s="114">
        <v>977142</v>
      </c>
      <c r="G31" s="114">
        <v>988828</v>
      </c>
      <c r="H31" s="140">
        <v>970966</v>
      </c>
      <c r="I31" s="115">
        <v>-30627</v>
      </c>
      <c r="J31" s="116">
        <v>-3.1542814063520246</v>
      </c>
      <c r="K31"/>
      <c r="L31"/>
      <c r="M31"/>
      <c r="N31"/>
      <c r="O31"/>
      <c r="P31"/>
    </row>
    <row r="32" spans="1:16" s="110" customFormat="1" ht="14.45" customHeight="1" x14ac:dyDescent="0.2">
      <c r="A32" s="123"/>
      <c r="B32" s="124" t="s">
        <v>117</v>
      </c>
      <c r="C32" s="125">
        <v>17.374284484368467</v>
      </c>
      <c r="D32" s="143">
        <v>198173</v>
      </c>
      <c r="E32" s="144">
        <v>205661</v>
      </c>
      <c r="F32" s="144">
        <v>203889</v>
      </c>
      <c r="G32" s="144">
        <v>204504</v>
      </c>
      <c r="H32" s="145">
        <v>199267</v>
      </c>
      <c r="I32" s="143">
        <v>-1094</v>
      </c>
      <c r="J32" s="146">
        <v>-0.54901212945445055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72823</v>
      </c>
      <c r="E56" s="114">
        <v>75796</v>
      </c>
      <c r="F56" s="114">
        <v>75829</v>
      </c>
      <c r="G56" s="114">
        <v>76819</v>
      </c>
      <c r="H56" s="140">
        <v>74883</v>
      </c>
      <c r="I56" s="115">
        <v>-2060</v>
      </c>
      <c r="J56" s="116">
        <v>-2.7509581613984482</v>
      </c>
      <c r="K56"/>
      <c r="L56"/>
      <c r="M56"/>
      <c r="N56"/>
      <c r="O56"/>
      <c r="P56"/>
    </row>
    <row r="57" spans="1:16" s="110" customFormat="1" ht="14.45" customHeight="1" x14ac:dyDescent="0.2">
      <c r="A57" s="120" t="s">
        <v>105</v>
      </c>
      <c r="B57" s="119" t="s">
        <v>106</v>
      </c>
      <c r="C57" s="113">
        <v>41.632451285994811</v>
      </c>
      <c r="D57" s="115">
        <v>30318</v>
      </c>
      <c r="E57" s="114">
        <v>31335</v>
      </c>
      <c r="F57" s="114">
        <v>31421</v>
      </c>
      <c r="G57" s="114">
        <v>31781</v>
      </c>
      <c r="H57" s="140">
        <v>30911</v>
      </c>
      <c r="I57" s="115">
        <v>-593</v>
      </c>
      <c r="J57" s="116">
        <v>-1.9184109216783669</v>
      </c>
    </row>
    <row r="58" spans="1:16" s="110" customFormat="1" ht="14.45" customHeight="1" x14ac:dyDescent="0.2">
      <c r="A58" s="120"/>
      <c r="B58" s="119" t="s">
        <v>107</v>
      </c>
      <c r="C58" s="113">
        <v>58.367548714005189</v>
      </c>
      <c r="D58" s="115">
        <v>42505</v>
      </c>
      <c r="E58" s="114">
        <v>44461</v>
      </c>
      <c r="F58" s="114">
        <v>44408</v>
      </c>
      <c r="G58" s="114">
        <v>45038</v>
      </c>
      <c r="H58" s="140">
        <v>43972</v>
      </c>
      <c r="I58" s="115">
        <v>-1467</v>
      </c>
      <c r="J58" s="116">
        <v>-3.3362139543345766</v>
      </c>
    </row>
    <row r="59" spans="1:16" s="110" customFormat="1" ht="14.45" customHeight="1" x14ac:dyDescent="0.2">
      <c r="A59" s="118" t="s">
        <v>105</v>
      </c>
      <c r="B59" s="121" t="s">
        <v>108</v>
      </c>
      <c r="C59" s="113">
        <v>21.998544415912555</v>
      </c>
      <c r="D59" s="115">
        <v>16020</v>
      </c>
      <c r="E59" s="114">
        <v>16982</v>
      </c>
      <c r="F59" s="114">
        <v>16735</v>
      </c>
      <c r="G59" s="114">
        <v>17754</v>
      </c>
      <c r="H59" s="140">
        <v>16657</v>
      </c>
      <c r="I59" s="115">
        <v>-637</v>
      </c>
      <c r="J59" s="116">
        <v>-3.8242180464669508</v>
      </c>
    </row>
    <row r="60" spans="1:16" s="110" customFormat="1" ht="14.45" customHeight="1" x14ac:dyDescent="0.2">
      <c r="A60" s="118"/>
      <c r="B60" s="121" t="s">
        <v>109</v>
      </c>
      <c r="C60" s="113">
        <v>47.460280405915711</v>
      </c>
      <c r="D60" s="115">
        <v>34562</v>
      </c>
      <c r="E60" s="114">
        <v>36113</v>
      </c>
      <c r="F60" s="114">
        <v>36379</v>
      </c>
      <c r="G60" s="114">
        <v>36535</v>
      </c>
      <c r="H60" s="140">
        <v>36050</v>
      </c>
      <c r="I60" s="115">
        <v>-1488</v>
      </c>
      <c r="J60" s="116">
        <v>-4.1276005547850207</v>
      </c>
    </row>
    <row r="61" spans="1:16" s="110" customFormat="1" ht="14.45" customHeight="1" x14ac:dyDescent="0.2">
      <c r="A61" s="118"/>
      <c r="B61" s="121" t="s">
        <v>110</v>
      </c>
      <c r="C61" s="113">
        <v>15.692844293698419</v>
      </c>
      <c r="D61" s="115">
        <v>11428</v>
      </c>
      <c r="E61" s="114">
        <v>11687</v>
      </c>
      <c r="F61" s="114">
        <v>11743</v>
      </c>
      <c r="G61" s="114">
        <v>11691</v>
      </c>
      <c r="H61" s="140">
        <v>11571</v>
      </c>
      <c r="I61" s="115">
        <v>-143</v>
      </c>
      <c r="J61" s="116">
        <v>-1.2358482412928873</v>
      </c>
    </row>
    <row r="62" spans="1:16" s="110" customFormat="1" ht="14.45" customHeight="1" x14ac:dyDescent="0.2">
      <c r="A62" s="120"/>
      <c r="B62" s="121" t="s">
        <v>111</v>
      </c>
      <c r="C62" s="113">
        <v>14.848330884473311</v>
      </c>
      <c r="D62" s="115">
        <v>10813</v>
      </c>
      <c r="E62" s="114">
        <v>11014</v>
      </c>
      <c r="F62" s="114">
        <v>10972</v>
      </c>
      <c r="G62" s="114">
        <v>10839</v>
      </c>
      <c r="H62" s="140">
        <v>10605</v>
      </c>
      <c r="I62" s="115">
        <v>208</v>
      </c>
      <c r="J62" s="116">
        <v>1.9613389910419614</v>
      </c>
    </row>
    <row r="63" spans="1:16" s="110" customFormat="1" ht="14.45" customHeight="1" x14ac:dyDescent="0.2">
      <c r="A63" s="120"/>
      <c r="B63" s="121" t="s">
        <v>112</v>
      </c>
      <c r="C63" s="113">
        <v>1.3416091070128944</v>
      </c>
      <c r="D63" s="115">
        <v>977</v>
      </c>
      <c r="E63" s="114">
        <v>995</v>
      </c>
      <c r="F63" s="114">
        <v>1042</v>
      </c>
      <c r="G63" s="114">
        <v>902</v>
      </c>
      <c r="H63" s="140">
        <v>912</v>
      </c>
      <c r="I63" s="115">
        <v>65</v>
      </c>
      <c r="J63" s="116">
        <v>7.1271929824561404</v>
      </c>
    </row>
    <row r="64" spans="1:16" s="110" customFormat="1" ht="14.45" customHeight="1" x14ac:dyDescent="0.2">
      <c r="A64" s="120" t="s">
        <v>113</v>
      </c>
      <c r="B64" s="119" t="s">
        <v>116</v>
      </c>
      <c r="C64" s="113">
        <v>85.545775373165071</v>
      </c>
      <c r="D64" s="115">
        <v>62297</v>
      </c>
      <c r="E64" s="114">
        <v>64900</v>
      </c>
      <c r="F64" s="114">
        <v>64991</v>
      </c>
      <c r="G64" s="114">
        <v>66022</v>
      </c>
      <c r="H64" s="140">
        <v>64496</v>
      </c>
      <c r="I64" s="115">
        <v>-2199</v>
      </c>
      <c r="J64" s="116">
        <v>-3.4095137682957084</v>
      </c>
    </row>
    <row r="65" spans="1:10" s="110" customFormat="1" ht="14.45" customHeight="1" x14ac:dyDescent="0.2">
      <c r="A65" s="123"/>
      <c r="B65" s="124" t="s">
        <v>117</v>
      </c>
      <c r="C65" s="125">
        <v>14.318278565837716</v>
      </c>
      <c r="D65" s="143">
        <v>10427</v>
      </c>
      <c r="E65" s="144">
        <v>10808</v>
      </c>
      <c r="F65" s="144">
        <v>10760</v>
      </c>
      <c r="G65" s="144">
        <v>10719</v>
      </c>
      <c r="H65" s="145">
        <v>10316</v>
      </c>
      <c r="I65" s="143">
        <v>111</v>
      </c>
      <c r="J65" s="146">
        <v>1.0759984490112446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74663</v>
      </c>
      <c r="G11" s="114">
        <v>77739</v>
      </c>
      <c r="H11" s="114">
        <v>77866</v>
      </c>
      <c r="I11" s="114">
        <v>78741</v>
      </c>
      <c r="J11" s="140">
        <v>76629</v>
      </c>
      <c r="K11" s="114">
        <v>-1966</v>
      </c>
      <c r="L11" s="116">
        <v>-2.5656083206096909</v>
      </c>
    </row>
    <row r="12" spans="1:17" s="110" customFormat="1" ht="24" customHeight="1" x14ac:dyDescent="0.2">
      <c r="A12" s="604" t="s">
        <v>185</v>
      </c>
      <c r="B12" s="605"/>
      <c r="C12" s="605"/>
      <c r="D12" s="606"/>
      <c r="E12" s="113">
        <v>41.698029813964077</v>
      </c>
      <c r="F12" s="115">
        <v>31133</v>
      </c>
      <c r="G12" s="114">
        <v>32267</v>
      </c>
      <c r="H12" s="114">
        <v>32446</v>
      </c>
      <c r="I12" s="114">
        <v>32734</v>
      </c>
      <c r="J12" s="140">
        <v>31765</v>
      </c>
      <c r="K12" s="114">
        <v>-632</v>
      </c>
      <c r="L12" s="116">
        <v>-1.9896112073036361</v>
      </c>
    </row>
    <row r="13" spans="1:17" s="110" customFormat="1" ht="15" customHeight="1" x14ac:dyDescent="0.2">
      <c r="A13" s="120"/>
      <c r="B13" s="612" t="s">
        <v>107</v>
      </c>
      <c r="C13" s="612"/>
      <c r="E13" s="113">
        <v>58.301970186035923</v>
      </c>
      <c r="F13" s="115">
        <v>43530</v>
      </c>
      <c r="G13" s="114">
        <v>45472</v>
      </c>
      <c r="H13" s="114">
        <v>45420</v>
      </c>
      <c r="I13" s="114">
        <v>46007</v>
      </c>
      <c r="J13" s="140">
        <v>44864</v>
      </c>
      <c r="K13" s="114">
        <v>-1334</v>
      </c>
      <c r="L13" s="116">
        <v>-2.9734308131241085</v>
      </c>
    </row>
    <row r="14" spans="1:17" s="110" customFormat="1" ht="22.5" customHeight="1" x14ac:dyDescent="0.2">
      <c r="A14" s="604" t="s">
        <v>186</v>
      </c>
      <c r="B14" s="605"/>
      <c r="C14" s="605"/>
      <c r="D14" s="606"/>
      <c r="E14" s="113">
        <v>20.938081780801735</v>
      </c>
      <c r="F14" s="115">
        <v>15633</v>
      </c>
      <c r="G14" s="114">
        <v>16613</v>
      </c>
      <c r="H14" s="114">
        <v>16534</v>
      </c>
      <c r="I14" s="114">
        <v>17466</v>
      </c>
      <c r="J14" s="140">
        <v>16254</v>
      </c>
      <c r="K14" s="114">
        <v>-621</v>
      </c>
      <c r="L14" s="116">
        <v>-3.8205980066445182</v>
      </c>
    </row>
    <row r="15" spans="1:17" s="110" customFormat="1" ht="15" customHeight="1" x14ac:dyDescent="0.2">
      <c r="A15" s="120"/>
      <c r="B15" s="119"/>
      <c r="C15" s="258" t="s">
        <v>106</v>
      </c>
      <c r="E15" s="113">
        <v>45.410349900850761</v>
      </c>
      <c r="F15" s="115">
        <v>7099</v>
      </c>
      <c r="G15" s="114">
        <v>7447</v>
      </c>
      <c r="H15" s="114">
        <v>7499</v>
      </c>
      <c r="I15" s="114">
        <v>7907</v>
      </c>
      <c r="J15" s="140">
        <v>7454</v>
      </c>
      <c r="K15" s="114">
        <v>-355</v>
      </c>
      <c r="L15" s="116">
        <v>-4.7625436007512745</v>
      </c>
    </row>
    <row r="16" spans="1:17" s="110" customFormat="1" ht="15" customHeight="1" x14ac:dyDescent="0.2">
      <c r="A16" s="120"/>
      <c r="B16" s="119"/>
      <c r="C16" s="258" t="s">
        <v>107</v>
      </c>
      <c r="E16" s="113">
        <v>54.589650099149239</v>
      </c>
      <c r="F16" s="115">
        <v>8534</v>
      </c>
      <c r="G16" s="114">
        <v>9166</v>
      </c>
      <c r="H16" s="114">
        <v>9035</v>
      </c>
      <c r="I16" s="114">
        <v>9559</v>
      </c>
      <c r="J16" s="140">
        <v>8800</v>
      </c>
      <c r="K16" s="114">
        <v>-266</v>
      </c>
      <c r="L16" s="116">
        <v>-3.0227272727272729</v>
      </c>
    </row>
    <row r="17" spans="1:12" s="110" customFormat="1" ht="15" customHeight="1" x14ac:dyDescent="0.2">
      <c r="A17" s="120"/>
      <c r="B17" s="121" t="s">
        <v>109</v>
      </c>
      <c r="C17" s="258"/>
      <c r="E17" s="113">
        <v>48.179151654768759</v>
      </c>
      <c r="F17" s="115">
        <v>35972</v>
      </c>
      <c r="G17" s="114">
        <v>37586</v>
      </c>
      <c r="H17" s="114">
        <v>37788</v>
      </c>
      <c r="I17" s="114">
        <v>37903</v>
      </c>
      <c r="J17" s="140">
        <v>37373</v>
      </c>
      <c r="K17" s="114">
        <v>-1401</v>
      </c>
      <c r="L17" s="116">
        <v>-3.7486955823723007</v>
      </c>
    </row>
    <row r="18" spans="1:12" s="110" customFormat="1" ht="15" customHeight="1" x14ac:dyDescent="0.2">
      <c r="A18" s="120"/>
      <c r="B18" s="119"/>
      <c r="C18" s="258" t="s">
        <v>106</v>
      </c>
      <c r="E18" s="113">
        <v>39.578005115089518</v>
      </c>
      <c r="F18" s="115">
        <v>14237</v>
      </c>
      <c r="G18" s="114">
        <v>14813</v>
      </c>
      <c r="H18" s="114">
        <v>14892</v>
      </c>
      <c r="I18" s="114">
        <v>14859</v>
      </c>
      <c r="J18" s="140">
        <v>14523</v>
      </c>
      <c r="K18" s="114">
        <v>-286</v>
      </c>
      <c r="L18" s="116">
        <v>-1.9692900915788749</v>
      </c>
    </row>
    <row r="19" spans="1:12" s="110" customFormat="1" ht="15" customHeight="1" x14ac:dyDescent="0.2">
      <c r="A19" s="120"/>
      <c r="B19" s="119"/>
      <c r="C19" s="258" t="s">
        <v>107</v>
      </c>
      <c r="E19" s="113">
        <v>60.421994884910482</v>
      </c>
      <c r="F19" s="115">
        <v>21735</v>
      </c>
      <c r="G19" s="114">
        <v>22773</v>
      </c>
      <c r="H19" s="114">
        <v>22896</v>
      </c>
      <c r="I19" s="114">
        <v>23044</v>
      </c>
      <c r="J19" s="140">
        <v>22850</v>
      </c>
      <c r="K19" s="114">
        <v>-1115</v>
      </c>
      <c r="L19" s="116">
        <v>-4.8796498905908097</v>
      </c>
    </row>
    <row r="20" spans="1:12" s="110" customFormat="1" ht="15" customHeight="1" x14ac:dyDescent="0.2">
      <c r="A20" s="120"/>
      <c r="B20" s="121" t="s">
        <v>110</v>
      </c>
      <c r="C20" s="258"/>
      <c r="E20" s="113">
        <v>15.989178039993035</v>
      </c>
      <c r="F20" s="115">
        <v>11938</v>
      </c>
      <c r="G20" s="114">
        <v>12204</v>
      </c>
      <c r="H20" s="114">
        <v>12262</v>
      </c>
      <c r="I20" s="114">
        <v>12187</v>
      </c>
      <c r="J20" s="140">
        <v>12072</v>
      </c>
      <c r="K20" s="114">
        <v>-134</v>
      </c>
      <c r="L20" s="116">
        <v>-1.1100066269052353</v>
      </c>
    </row>
    <row r="21" spans="1:12" s="110" customFormat="1" ht="15" customHeight="1" x14ac:dyDescent="0.2">
      <c r="A21" s="120"/>
      <c r="B21" s="119"/>
      <c r="C21" s="258" t="s">
        <v>106</v>
      </c>
      <c r="E21" s="113">
        <v>34.746188641313452</v>
      </c>
      <c r="F21" s="115">
        <v>4148</v>
      </c>
      <c r="G21" s="114">
        <v>4281</v>
      </c>
      <c r="H21" s="114">
        <v>4318</v>
      </c>
      <c r="I21" s="114">
        <v>4263</v>
      </c>
      <c r="J21" s="140">
        <v>4198</v>
      </c>
      <c r="K21" s="114">
        <v>-50</v>
      </c>
      <c r="L21" s="116">
        <v>-1.1910433539780847</v>
      </c>
    </row>
    <row r="22" spans="1:12" s="110" customFormat="1" ht="15" customHeight="1" x14ac:dyDescent="0.2">
      <c r="A22" s="120"/>
      <c r="B22" s="119"/>
      <c r="C22" s="258" t="s">
        <v>107</v>
      </c>
      <c r="E22" s="113">
        <v>65.253811358686548</v>
      </c>
      <c r="F22" s="115">
        <v>7790</v>
      </c>
      <c r="G22" s="114">
        <v>7923</v>
      </c>
      <c r="H22" s="114">
        <v>7944</v>
      </c>
      <c r="I22" s="114">
        <v>7924</v>
      </c>
      <c r="J22" s="140">
        <v>7874</v>
      </c>
      <c r="K22" s="114">
        <v>-84</v>
      </c>
      <c r="L22" s="116">
        <v>-1.0668021336042672</v>
      </c>
    </row>
    <row r="23" spans="1:12" s="110" customFormat="1" ht="15" customHeight="1" x14ac:dyDescent="0.2">
      <c r="A23" s="120"/>
      <c r="B23" s="121" t="s">
        <v>111</v>
      </c>
      <c r="C23" s="258"/>
      <c r="E23" s="113">
        <v>14.893588524436469</v>
      </c>
      <c r="F23" s="115">
        <v>11120</v>
      </c>
      <c r="G23" s="114">
        <v>11336</v>
      </c>
      <c r="H23" s="114">
        <v>11282</v>
      </c>
      <c r="I23" s="114">
        <v>11185</v>
      </c>
      <c r="J23" s="140">
        <v>10930</v>
      </c>
      <c r="K23" s="114">
        <v>190</v>
      </c>
      <c r="L23" s="116">
        <v>1.7383348581884721</v>
      </c>
    </row>
    <row r="24" spans="1:12" s="110" customFormat="1" ht="15" customHeight="1" x14ac:dyDescent="0.2">
      <c r="A24" s="120"/>
      <c r="B24" s="119"/>
      <c r="C24" s="258" t="s">
        <v>106</v>
      </c>
      <c r="E24" s="113">
        <v>50.800359712230218</v>
      </c>
      <c r="F24" s="115">
        <v>5649</v>
      </c>
      <c r="G24" s="114">
        <v>5726</v>
      </c>
      <c r="H24" s="114">
        <v>5737</v>
      </c>
      <c r="I24" s="114">
        <v>5705</v>
      </c>
      <c r="J24" s="140">
        <v>5590</v>
      </c>
      <c r="K24" s="114">
        <v>59</v>
      </c>
      <c r="L24" s="116">
        <v>1.0554561717352415</v>
      </c>
    </row>
    <row r="25" spans="1:12" s="110" customFormat="1" ht="15" customHeight="1" x14ac:dyDescent="0.2">
      <c r="A25" s="120"/>
      <c r="B25" s="119"/>
      <c r="C25" s="258" t="s">
        <v>107</v>
      </c>
      <c r="E25" s="113">
        <v>49.199640287769782</v>
      </c>
      <c r="F25" s="115">
        <v>5471</v>
      </c>
      <c r="G25" s="114">
        <v>5610</v>
      </c>
      <c r="H25" s="114">
        <v>5545</v>
      </c>
      <c r="I25" s="114">
        <v>5480</v>
      </c>
      <c r="J25" s="140">
        <v>5340</v>
      </c>
      <c r="K25" s="114">
        <v>131</v>
      </c>
      <c r="L25" s="116">
        <v>2.4531835205992509</v>
      </c>
    </row>
    <row r="26" spans="1:12" s="110" customFormat="1" ht="15" customHeight="1" x14ac:dyDescent="0.2">
      <c r="A26" s="120"/>
      <c r="C26" s="121" t="s">
        <v>187</v>
      </c>
      <c r="D26" s="110" t="s">
        <v>188</v>
      </c>
      <c r="E26" s="113">
        <v>1.3527450008705784</v>
      </c>
      <c r="F26" s="115">
        <v>1010</v>
      </c>
      <c r="G26" s="114">
        <v>1038</v>
      </c>
      <c r="H26" s="114">
        <v>1086</v>
      </c>
      <c r="I26" s="114">
        <v>950</v>
      </c>
      <c r="J26" s="140">
        <v>933</v>
      </c>
      <c r="K26" s="114">
        <v>77</v>
      </c>
      <c r="L26" s="116">
        <v>8.2529474812433019</v>
      </c>
    </row>
    <row r="27" spans="1:12" s="110" customFormat="1" ht="15" customHeight="1" x14ac:dyDescent="0.2">
      <c r="A27" s="120"/>
      <c r="B27" s="119"/>
      <c r="D27" s="259" t="s">
        <v>106</v>
      </c>
      <c r="E27" s="113">
        <v>46.039603960396036</v>
      </c>
      <c r="F27" s="115">
        <v>465</v>
      </c>
      <c r="G27" s="114">
        <v>462</v>
      </c>
      <c r="H27" s="114">
        <v>495</v>
      </c>
      <c r="I27" s="114">
        <v>437</v>
      </c>
      <c r="J27" s="140">
        <v>436</v>
      </c>
      <c r="K27" s="114">
        <v>29</v>
      </c>
      <c r="L27" s="116">
        <v>6.6513761467889907</v>
      </c>
    </row>
    <row r="28" spans="1:12" s="110" customFormat="1" ht="15" customHeight="1" x14ac:dyDescent="0.2">
      <c r="A28" s="120"/>
      <c r="B28" s="119"/>
      <c r="D28" s="259" t="s">
        <v>107</v>
      </c>
      <c r="E28" s="113">
        <v>53.960396039603964</v>
      </c>
      <c r="F28" s="115">
        <v>545</v>
      </c>
      <c r="G28" s="114">
        <v>576</v>
      </c>
      <c r="H28" s="114">
        <v>591</v>
      </c>
      <c r="I28" s="114">
        <v>513</v>
      </c>
      <c r="J28" s="140">
        <v>497</v>
      </c>
      <c r="K28" s="114">
        <v>48</v>
      </c>
      <c r="L28" s="116">
        <v>9.6579476861166995</v>
      </c>
    </row>
    <row r="29" spans="1:12" s="110" customFormat="1" ht="24" customHeight="1" x14ac:dyDescent="0.2">
      <c r="A29" s="604" t="s">
        <v>189</v>
      </c>
      <c r="B29" s="605"/>
      <c r="C29" s="605"/>
      <c r="D29" s="606"/>
      <c r="E29" s="113">
        <v>84.693891217872306</v>
      </c>
      <c r="F29" s="115">
        <v>63235</v>
      </c>
      <c r="G29" s="114">
        <v>65892</v>
      </c>
      <c r="H29" s="114">
        <v>66083</v>
      </c>
      <c r="I29" s="114">
        <v>67054</v>
      </c>
      <c r="J29" s="140">
        <v>65312</v>
      </c>
      <c r="K29" s="114">
        <v>-2077</v>
      </c>
      <c r="L29" s="116">
        <v>-3.1801200391964723</v>
      </c>
    </row>
    <row r="30" spans="1:12" s="110" customFormat="1" ht="15" customHeight="1" x14ac:dyDescent="0.2">
      <c r="A30" s="120"/>
      <c r="B30" s="119"/>
      <c r="C30" s="258" t="s">
        <v>106</v>
      </c>
      <c r="E30" s="113">
        <v>40.910887957618407</v>
      </c>
      <c r="F30" s="115">
        <v>25870</v>
      </c>
      <c r="G30" s="114">
        <v>26767</v>
      </c>
      <c r="H30" s="114">
        <v>26940</v>
      </c>
      <c r="I30" s="114">
        <v>27292</v>
      </c>
      <c r="J30" s="140">
        <v>26510</v>
      </c>
      <c r="K30" s="114">
        <v>-640</v>
      </c>
      <c r="L30" s="116">
        <v>-2.4141833270463975</v>
      </c>
    </row>
    <row r="31" spans="1:12" s="110" customFormat="1" ht="15" customHeight="1" x14ac:dyDescent="0.2">
      <c r="A31" s="120"/>
      <c r="B31" s="119"/>
      <c r="C31" s="258" t="s">
        <v>107</v>
      </c>
      <c r="E31" s="113">
        <v>59.089112042381593</v>
      </c>
      <c r="F31" s="115">
        <v>37365</v>
      </c>
      <c r="G31" s="114">
        <v>39125</v>
      </c>
      <c r="H31" s="114">
        <v>39143</v>
      </c>
      <c r="I31" s="114">
        <v>39762</v>
      </c>
      <c r="J31" s="140">
        <v>38802</v>
      </c>
      <c r="K31" s="114">
        <v>-1437</v>
      </c>
      <c r="L31" s="116">
        <v>-3.7034173496211538</v>
      </c>
    </row>
    <row r="32" spans="1:12" s="110" customFormat="1" ht="15" customHeight="1" x14ac:dyDescent="0.2">
      <c r="A32" s="120"/>
      <c r="B32" s="119" t="s">
        <v>117</v>
      </c>
      <c r="C32" s="258"/>
      <c r="E32" s="113">
        <v>15.174852336498667</v>
      </c>
      <c r="F32" s="114">
        <v>11330</v>
      </c>
      <c r="G32" s="114">
        <v>11759</v>
      </c>
      <c r="H32" s="114">
        <v>11703</v>
      </c>
      <c r="I32" s="114">
        <v>11606</v>
      </c>
      <c r="J32" s="140">
        <v>11246</v>
      </c>
      <c r="K32" s="114">
        <v>84</v>
      </c>
      <c r="L32" s="116">
        <v>0.74693224257513779</v>
      </c>
    </row>
    <row r="33" spans="1:12" s="110" customFormat="1" ht="15" customHeight="1" x14ac:dyDescent="0.2">
      <c r="A33" s="120"/>
      <c r="B33" s="119"/>
      <c r="C33" s="258" t="s">
        <v>106</v>
      </c>
      <c r="E33" s="113">
        <v>46.248896734333627</v>
      </c>
      <c r="F33" s="114">
        <v>5240</v>
      </c>
      <c r="G33" s="114">
        <v>5482</v>
      </c>
      <c r="H33" s="114">
        <v>5485</v>
      </c>
      <c r="I33" s="114">
        <v>5424</v>
      </c>
      <c r="J33" s="140">
        <v>5239</v>
      </c>
      <c r="K33" s="114">
        <v>1</v>
      </c>
      <c r="L33" s="116">
        <v>1.9087612139721322E-2</v>
      </c>
    </row>
    <row r="34" spans="1:12" s="110" customFormat="1" ht="15" customHeight="1" x14ac:dyDescent="0.2">
      <c r="A34" s="120"/>
      <c r="B34" s="119"/>
      <c r="C34" s="258" t="s">
        <v>107</v>
      </c>
      <c r="E34" s="113">
        <v>53.751103265666373</v>
      </c>
      <c r="F34" s="114">
        <v>6090</v>
      </c>
      <c r="G34" s="114">
        <v>6277</v>
      </c>
      <c r="H34" s="114">
        <v>6218</v>
      </c>
      <c r="I34" s="114">
        <v>6182</v>
      </c>
      <c r="J34" s="140">
        <v>6007</v>
      </c>
      <c r="K34" s="114">
        <v>83</v>
      </c>
      <c r="L34" s="116">
        <v>1.3817213251206926</v>
      </c>
    </row>
    <row r="35" spans="1:12" s="110" customFormat="1" ht="24" customHeight="1" x14ac:dyDescent="0.2">
      <c r="A35" s="604" t="s">
        <v>192</v>
      </c>
      <c r="B35" s="605"/>
      <c r="C35" s="605"/>
      <c r="D35" s="606"/>
      <c r="E35" s="113">
        <v>24.739161298099461</v>
      </c>
      <c r="F35" s="114">
        <v>18471</v>
      </c>
      <c r="G35" s="114">
        <v>19670</v>
      </c>
      <c r="H35" s="114">
        <v>19583</v>
      </c>
      <c r="I35" s="114">
        <v>20306</v>
      </c>
      <c r="J35" s="114">
        <v>19223</v>
      </c>
      <c r="K35" s="318">
        <v>-752</v>
      </c>
      <c r="L35" s="319">
        <v>-3.9119804400977993</v>
      </c>
    </row>
    <row r="36" spans="1:12" s="110" customFormat="1" ht="15" customHeight="1" x14ac:dyDescent="0.2">
      <c r="A36" s="120"/>
      <c r="B36" s="119"/>
      <c r="C36" s="258" t="s">
        <v>106</v>
      </c>
      <c r="E36" s="113">
        <v>43.349033620269608</v>
      </c>
      <c r="F36" s="114">
        <v>8007</v>
      </c>
      <c r="G36" s="114">
        <v>8422</v>
      </c>
      <c r="H36" s="114">
        <v>8481</v>
      </c>
      <c r="I36" s="114">
        <v>8793</v>
      </c>
      <c r="J36" s="114">
        <v>8284</v>
      </c>
      <c r="K36" s="318">
        <v>-277</v>
      </c>
      <c r="L36" s="116">
        <v>-3.3437952679864797</v>
      </c>
    </row>
    <row r="37" spans="1:12" s="110" customFormat="1" ht="15" customHeight="1" x14ac:dyDescent="0.2">
      <c r="A37" s="120"/>
      <c r="B37" s="119"/>
      <c r="C37" s="258" t="s">
        <v>107</v>
      </c>
      <c r="E37" s="113">
        <v>56.650966379730392</v>
      </c>
      <c r="F37" s="114">
        <v>10464</v>
      </c>
      <c r="G37" s="114">
        <v>11248</v>
      </c>
      <c r="H37" s="114">
        <v>11102</v>
      </c>
      <c r="I37" s="114">
        <v>11513</v>
      </c>
      <c r="J37" s="140">
        <v>10939</v>
      </c>
      <c r="K37" s="114">
        <v>-475</v>
      </c>
      <c r="L37" s="116">
        <v>-4.3422616326903736</v>
      </c>
    </row>
    <row r="38" spans="1:12" s="110" customFormat="1" ht="15" customHeight="1" x14ac:dyDescent="0.2">
      <c r="A38" s="120"/>
      <c r="B38" s="119" t="s">
        <v>329</v>
      </c>
      <c r="C38" s="258"/>
      <c r="E38" s="113">
        <v>51.089562433869517</v>
      </c>
      <c r="F38" s="114">
        <v>38145</v>
      </c>
      <c r="G38" s="114">
        <v>39288</v>
      </c>
      <c r="H38" s="114">
        <v>39552</v>
      </c>
      <c r="I38" s="114">
        <v>39381</v>
      </c>
      <c r="J38" s="140">
        <v>38881</v>
      </c>
      <c r="K38" s="114">
        <v>-736</v>
      </c>
      <c r="L38" s="116">
        <v>-1.8929554281011292</v>
      </c>
    </row>
    <row r="39" spans="1:12" s="110" customFormat="1" ht="15" customHeight="1" x14ac:dyDescent="0.2">
      <c r="A39" s="120"/>
      <c r="B39" s="119"/>
      <c r="C39" s="258" t="s">
        <v>106</v>
      </c>
      <c r="E39" s="113">
        <v>41.407786079433741</v>
      </c>
      <c r="F39" s="115">
        <v>15795</v>
      </c>
      <c r="G39" s="114">
        <v>16257</v>
      </c>
      <c r="H39" s="114">
        <v>16371</v>
      </c>
      <c r="I39" s="114">
        <v>16208</v>
      </c>
      <c r="J39" s="140">
        <v>15962</v>
      </c>
      <c r="K39" s="114">
        <v>-167</v>
      </c>
      <c r="L39" s="116">
        <v>-1.046234807668212</v>
      </c>
    </row>
    <row r="40" spans="1:12" s="110" customFormat="1" ht="15" customHeight="1" x14ac:dyDescent="0.2">
      <c r="A40" s="120"/>
      <c r="B40" s="119"/>
      <c r="C40" s="258" t="s">
        <v>107</v>
      </c>
      <c r="E40" s="113">
        <v>58.592213920566259</v>
      </c>
      <c r="F40" s="115">
        <v>22350</v>
      </c>
      <c r="G40" s="114">
        <v>23031</v>
      </c>
      <c r="H40" s="114">
        <v>23181</v>
      </c>
      <c r="I40" s="114">
        <v>23173</v>
      </c>
      <c r="J40" s="140">
        <v>22919</v>
      </c>
      <c r="K40" s="114">
        <v>-569</v>
      </c>
      <c r="L40" s="116">
        <v>-2.4826563113573892</v>
      </c>
    </row>
    <row r="41" spans="1:12" s="110" customFormat="1" ht="15" customHeight="1" x14ac:dyDescent="0.2">
      <c r="A41" s="120"/>
      <c r="B41" s="320" t="s">
        <v>516</v>
      </c>
      <c r="C41" s="258"/>
      <c r="E41" s="113">
        <v>11.965766176017572</v>
      </c>
      <c r="F41" s="115">
        <v>8934</v>
      </c>
      <c r="G41" s="114">
        <v>9208</v>
      </c>
      <c r="H41" s="114">
        <v>9031</v>
      </c>
      <c r="I41" s="114">
        <v>9145</v>
      </c>
      <c r="J41" s="140">
        <v>8636</v>
      </c>
      <c r="K41" s="114">
        <v>298</v>
      </c>
      <c r="L41" s="116">
        <v>3.4506716072255674</v>
      </c>
    </row>
    <row r="42" spans="1:12" s="110" customFormat="1" ht="15" customHeight="1" x14ac:dyDescent="0.2">
      <c r="A42" s="120"/>
      <c r="B42" s="119"/>
      <c r="C42" s="268" t="s">
        <v>106</v>
      </c>
      <c r="D42" s="182"/>
      <c r="E42" s="113">
        <v>41.99686590552944</v>
      </c>
      <c r="F42" s="115">
        <v>3752</v>
      </c>
      <c r="G42" s="114">
        <v>3830</v>
      </c>
      <c r="H42" s="114">
        <v>3736</v>
      </c>
      <c r="I42" s="114">
        <v>3839</v>
      </c>
      <c r="J42" s="140">
        <v>3616</v>
      </c>
      <c r="K42" s="114">
        <v>136</v>
      </c>
      <c r="L42" s="116">
        <v>3.7610619469026547</v>
      </c>
    </row>
    <row r="43" spans="1:12" s="110" customFormat="1" ht="15" customHeight="1" x14ac:dyDescent="0.2">
      <c r="A43" s="120"/>
      <c r="B43" s="119"/>
      <c r="C43" s="268" t="s">
        <v>107</v>
      </c>
      <c r="D43" s="182"/>
      <c r="E43" s="113">
        <v>58.00313409447056</v>
      </c>
      <c r="F43" s="115">
        <v>5182</v>
      </c>
      <c r="G43" s="114">
        <v>5378</v>
      </c>
      <c r="H43" s="114">
        <v>5295</v>
      </c>
      <c r="I43" s="114">
        <v>5306</v>
      </c>
      <c r="J43" s="140">
        <v>5020</v>
      </c>
      <c r="K43" s="114">
        <v>162</v>
      </c>
      <c r="L43" s="116">
        <v>3.2270916334661353</v>
      </c>
    </row>
    <row r="44" spans="1:12" s="110" customFormat="1" ht="15" customHeight="1" x14ac:dyDescent="0.2">
      <c r="A44" s="120"/>
      <c r="B44" s="119" t="s">
        <v>205</v>
      </c>
      <c r="C44" s="268"/>
      <c r="D44" s="182"/>
      <c r="E44" s="113">
        <v>12.205510092013448</v>
      </c>
      <c r="F44" s="115">
        <v>9113</v>
      </c>
      <c r="G44" s="114">
        <v>9573</v>
      </c>
      <c r="H44" s="114">
        <v>9700</v>
      </c>
      <c r="I44" s="114">
        <v>9909</v>
      </c>
      <c r="J44" s="140">
        <v>9889</v>
      </c>
      <c r="K44" s="114">
        <v>-776</v>
      </c>
      <c r="L44" s="116">
        <v>-7.8471028415411066</v>
      </c>
    </row>
    <row r="45" spans="1:12" s="110" customFormat="1" ht="15" customHeight="1" x14ac:dyDescent="0.2">
      <c r="A45" s="120"/>
      <c r="B45" s="119"/>
      <c r="C45" s="268" t="s">
        <v>106</v>
      </c>
      <c r="D45" s="182"/>
      <c r="E45" s="113">
        <v>39.273565236475363</v>
      </c>
      <c r="F45" s="115">
        <v>3579</v>
      </c>
      <c r="G45" s="114">
        <v>3758</v>
      </c>
      <c r="H45" s="114">
        <v>3858</v>
      </c>
      <c r="I45" s="114">
        <v>3894</v>
      </c>
      <c r="J45" s="140">
        <v>3903</v>
      </c>
      <c r="K45" s="114">
        <v>-324</v>
      </c>
      <c r="L45" s="116">
        <v>-8.30130668716372</v>
      </c>
    </row>
    <row r="46" spans="1:12" s="110" customFormat="1" ht="15" customHeight="1" x14ac:dyDescent="0.2">
      <c r="A46" s="123"/>
      <c r="B46" s="124"/>
      <c r="C46" s="260" t="s">
        <v>107</v>
      </c>
      <c r="D46" s="261"/>
      <c r="E46" s="125">
        <v>60.726434763524637</v>
      </c>
      <c r="F46" s="143">
        <v>5534</v>
      </c>
      <c r="G46" s="144">
        <v>5815</v>
      </c>
      <c r="H46" s="144">
        <v>5842</v>
      </c>
      <c r="I46" s="144">
        <v>6015</v>
      </c>
      <c r="J46" s="145">
        <v>5986</v>
      </c>
      <c r="K46" s="144">
        <v>-452</v>
      </c>
      <c r="L46" s="146">
        <v>-7.5509522218509852</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74663</v>
      </c>
      <c r="E11" s="114">
        <v>77739</v>
      </c>
      <c r="F11" s="114">
        <v>77866</v>
      </c>
      <c r="G11" s="114">
        <v>78741</v>
      </c>
      <c r="H11" s="140">
        <v>76629</v>
      </c>
      <c r="I11" s="115">
        <v>-1966</v>
      </c>
      <c r="J11" s="116">
        <v>-2.5656083206096909</v>
      </c>
    </row>
    <row r="12" spans="1:15" s="110" customFormat="1" ht="24.95" customHeight="1" x14ac:dyDescent="0.2">
      <c r="A12" s="193" t="s">
        <v>132</v>
      </c>
      <c r="B12" s="194" t="s">
        <v>133</v>
      </c>
      <c r="C12" s="113">
        <v>1.2228279067275625</v>
      </c>
      <c r="D12" s="115">
        <v>913</v>
      </c>
      <c r="E12" s="114">
        <v>903</v>
      </c>
      <c r="F12" s="114">
        <v>952</v>
      </c>
      <c r="G12" s="114">
        <v>983</v>
      </c>
      <c r="H12" s="140">
        <v>883</v>
      </c>
      <c r="I12" s="115">
        <v>30</v>
      </c>
      <c r="J12" s="116">
        <v>3.3975084937712343</v>
      </c>
    </row>
    <row r="13" spans="1:15" s="110" customFormat="1" ht="24.95" customHeight="1" x14ac:dyDescent="0.2">
      <c r="A13" s="193" t="s">
        <v>134</v>
      </c>
      <c r="B13" s="199" t="s">
        <v>214</v>
      </c>
      <c r="C13" s="113">
        <v>0.46743366861765534</v>
      </c>
      <c r="D13" s="115">
        <v>349</v>
      </c>
      <c r="E13" s="114">
        <v>355</v>
      </c>
      <c r="F13" s="114">
        <v>357</v>
      </c>
      <c r="G13" s="114">
        <v>360</v>
      </c>
      <c r="H13" s="140">
        <v>358</v>
      </c>
      <c r="I13" s="115">
        <v>-9</v>
      </c>
      <c r="J13" s="116">
        <v>-2.5139664804469275</v>
      </c>
    </row>
    <row r="14" spans="1:15" s="287" customFormat="1" ht="24.95" customHeight="1" x14ac:dyDescent="0.2">
      <c r="A14" s="193" t="s">
        <v>215</v>
      </c>
      <c r="B14" s="199" t="s">
        <v>137</v>
      </c>
      <c r="C14" s="113">
        <v>7.2807146779529353</v>
      </c>
      <c r="D14" s="115">
        <v>5436</v>
      </c>
      <c r="E14" s="114">
        <v>5571</v>
      </c>
      <c r="F14" s="114">
        <v>5651</v>
      </c>
      <c r="G14" s="114">
        <v>5703</v>
      </c>
      <c r="H14" s="140">
        <v>5712</v>
      </c>
      <c r="I14" s="115">
        <v>-276</v>
      </c>
      <c r="J14" s="116">
        <v>-4.8319327731092434</v>
      </c>
      <c r="K14" s="110"/>
      <c r="L14" s="110"/>
      <c r="M14" s="110"/>
      <c r="N14" s="110"/>
      <c r="O14" s="110"/>
    </row>
    <row r="15" spans="1:15" s="110" customFormat="1" ht="24.95" customHeight="1" x14ac:dyDescent="0.2">
      <c r="A15" s="193" t="s">
        <v>216</v>
      </c>
      <c r="B15" s="199" t="s">
        <v>217</v>
      </c>
      <c r="C15" s="113">
        <v>3.3631115813722996</v>
      </c>
      <c r="D15" s="115">
        <v>2511</v>
      </c>
      <c r="E15" s="114">
        <v>2556</v>
      </c>
      <c r="F15" s="114">
        <v>2601</v>
      </c>
      <c r="G15" s="114">
        <v>2614</v>
      </c>
      <c r="H15" s="140">
        <v>2592</v>
      </c>
      <c r="I15" s="115">
        <v>-81</v>
      </c>
      <c r="J15" s="116">
        <v>-3.125</v>
      </c>
    </row>
    <row r="16" spans="1:15" s="287" customFormat="1" ht="24.95" customHeight="1" x14ac:dyDescent="0.2">
      <c r="A16" s="193" t="s">
        <v>218</v>
      </c>
      <c r="B16" s="199" t="s">
        <v>141</v>
      </c>
      <c r="C16" s="113">
        <v>3.1528333980686551</v>
      </c>
      <c r="D16" s="115">
        <v>2354</v>
      </c>
      <c r="E16" s="114">
        <v>2403</v>
      </c>
      <c r="F16" s="114">
        <v>2436</v>
      </c>
      <c r="G16" s="114">
        <v>2441</v>
      </c>
      <c r="H16" s="140">
        <v>2490</v>
      </c>
      <c r="I16" s="115">
        <v>-136</v>
      </c>
      <c r="J16" s="116">
        <v>-5.4618473895582333</v>
      </c>
      <c r="K16" s="110"/>
      <c r="L16" s="110"/>
      <c r="M16" s="110"/>
      <c r="N16" s="110"/>
      <c r="O16" s="110"/>
    </row>
    <row r="17" spans="1:15" s="110" customFormat="1" ht="24.95" customHeight="1" x14ac:dyDescent="0.2">
      <c r="A17" s="193" t="s">
        <v>142</v>
      </c>
      <c r="B17" s="199" t="s">
        <v>220</v>
      </c>
      <c r="C17" s="113">
        <v>0.76476969851198051</v>
      </c>
      <c r="D17" s="115">
        <v>571</v>
      </c>
      <c r="E17" s="114">
        <v>612</v>
      </c>
      <c r="F17" s="114">
        <v>614</v>
      </c>
      <c r="G17" s="114">
        <v>648</v>
      </c>
      <c r="H17" s="140">
        <v>630</v>
      </c>
      <c r="I17" s="115">
        <v>-59</v>
      </c>
      <c r="J17" s="116">
        <v>-9.3650793650793656</v>
      </c>
    </row>
    <row r="18" spans="1:15" s="287" customFormat="1" ht="24.95" customHeight="1" x14ac:dyDescent="0.2">
      <c r="A18" s="201" t="s">
        <v>144</v>
      </c>
      <c r="B18" s="202" t="s">
        <v>145</v>
      </c>
      <c r="C18" s="113">
        <v>3.8359026559339968</v>
      </c>
      <c r="D18" s="115">
        <v>2864</v>
      </c>
      <c r="E18" s="114">
        <v>2769</v>
      </c>
      <c r="F18" s="114">
        <v>2832</v>
      </c>
      <c r="G18" s="114">
        <v>2803</v>
      </c>
      <c r="H18" s="140">
        <v>2760</v>
      </c>
      <c r="I18" s="115">
        <v>104</v>
      </c>
      <c r="J18" s="116">
        <v>3.7681159420289854</v>
      </c>
      <c r="K18" s="110"/>
      <c r="L18" s="110"/>
      <c r="M18" s="110"/>
      <c r="N18" s="110"/>
      <c r="O18" s="110"/>
    </row>
    <row r="19" spans="1:15" s="110" customFormat="1" ht="24.95" customHeight="1" x14ac:dyDescent="0.2">
      <c r="A19" s="193" t="s">
        <v>146</v>
      </c>
      <c r="B19" s="199" t="s">
        <v>147</v>
      </c>
      <c r="C19" s="113">
        <v>15.105206059226123</v>
      </c>
      <c r="D19" s="115">
        <v>11278</v>
      </c>
      <c r="E19" s="114">
        <v>11696</v>
      </c>
      <c r="F19" s="114">
        <v>11513</v>
      </c>
      <c r="G19" s="114">
        <v>11653</v>
      </c>
      <c r="H19" s="140">
        <v>11454</v>
      </c>
      <c r="I19" s="115">
        <v>-176</v>
      </c>
      <c r="J19" s="116">
        <v>-1.5365811070368429</v>
      </c>
    </row>
    <row r="20" spans="1:15" s="287" customFormat="1" ht="24.95" customHeight="1" x14ac:dyDescent="0.2">
      <c r="A20" s="193" t="s">
        <v>148</v>
      </c>
      <c r="B20" s="199" t="s">
        <v>149</v>
      </c>
      <c r="C20" s="113">
        <v>5.9386844889704404</v>
      </c>
      <c r="D20" s="115">
        <v>4434</v>
      </c>
      <c r="E20" s="114">
        <v>4646</v>
      </c>
      <c r="F20" s="114">
        <v>4767</v>
      </c>
      <c r="G20" s="114">
        <v>4787</v>
      </c>
      <c r="H20" s="140">
        <v>4752</v>
      </c>
      <c r="I20" s="115">
        <v>-318</v>
      </c>
      <c r="J20" s="116">
        <v>-6.691919191919192</v>
      </c>
      <c r="K20" s="110"/>
      <c r="L20" s="110"/>
      <c r="M20" s="110"/>
      <c r="N20" s="110"/>
      <c r="O20" s="110"/>
    </row>
    <row r="21" spans="1:15" s="110" customFormat="1" ht="24.95" customHeight="1" x14ac:dyDescent="0.2">
      <c r="A21" s="201" t="s">
        <v>150</v>
      </c>
      <c r="B21" s="202" t="s">
        <v>151</v>
      </c>
      <c r="C21" s="113">
        <v>15.63291054471425</v>
      </c>
      <c r="D21" s="115">
        <v>11672</v>
      </c>
      <c r="E21" s="114">
        <v>13127</v>
      </c>
      <c r="F21" s="114">
        <v>13652</v>
      </c>
      <c r="G21" s="114">
        <v>13701</v>
      </c>
      <c r="H21" s="140">
        <v>12977</v>
      </c>
      <c r="I21" s="115">
        <v>-1305</v>
      </c>
      <c r="J21" s="116">
        <v>-10.05625337134931</v>
      </c>
    </row>
    <row r="22" spans="1:15" s="110" customFormat="1" ht="24.95" customHeight="1" x14ac:dyDescent="0.2">
      <c r="A22" s="201" t="s">
        <v>152</v>
      </c>
      <c r="B22" s="199" t="s">
        <v>153</v>
      </c>
      <c r="C22" s="113">
        <v>1.4317667385451964</v>
      </c>
      <c r="D22" s="115">
        <v>1069</v>
      </c>
      <c r="E22" s="114">
        <v>1050</v>
      </c>
      <c r="F22" s="114">
        <v>1032</v>
      </c>
      <c r="G22" s="114">
        <v>1043</v>
      </c>
      <c r="H22" s="140">
        <v>1048</v>
      </c>
      <c r="I22" s="115">
        <v>21</v>
      </c>
      <c r="J22" s="116">
        <v>2.0038167938931299</v>
      </c>
    </row>
    <row r="23" spans="1:15" s="110" customFormat="1" ht="24.95" customHeight="1" x14ac:dyDescent="0.2">
      <c r="A23" s="193" t="s">
        <v>154</v>
      </c>
      <c r="B23" s="199" t="s">
        <v>155</v>
      </c>
      <c r="C23" s="113">
        <v>0.9589756639834992</v>
      </c>
      <c r="D23" s="115">
        <v>716</v>
      </c>
      <c r="E23" s="114">
        <v>739</v>
      </c>
      <c r="F23" s="114">
        <v>750</v>
      </c>
      <c r="G23" s="114">
        <v>750</v>
      </c>
      <c r="H23" s="140">
        <v>735</v>
      </c>
      <c r="I23" s="115">
        <v>-19</v>
      </c>
      <c r="J23" s="116">
        <v>-2.5850340136054424</v>
      </c>
    </row>
    <row r="24" spans="1:15" s="110" customFormat="1" ht="24.95" customHeight="1" x14ac:dyDescent="0.2">
      <c r="A24" s="193" t="s">
        <v>156</v>
      </c>
      <c r="B24" s="199" t="s">
        <v>221</v>
      </c>
      <c r="C24" s="113">
        <v>7.3851840938617519</v>
      </c>
      <c r="D24" s="115">
        <v>5514</v>
      </c>
      <c r="E24" s="114">
        <v>5482</v>
      </c>
      <c r="F24" s="114">
        <v>5456</v>
      </c>
      <c r="G24" s="114">
        <v>5441</v>
      </c>
      <c r="H24" s="140">
        <v>5223</v>
      </c>
      <c r="I24" s="115">
        <v>291</v>
      </c>
      <c r="J24" s="116">
        <v>5.5715106260769671</v>
      </c>
    </row>
    <row r="25" spans="1:15" s="110" customFormat="1" ht="24.95" customHeight="1" x14ac:dyDescent="0.2">
      <c r="A25" s="193" t="s">
        <v>222</v>
      </c>
      <c r="B25" s="204" t="s">
        <v>159</v>
      </c>
      <c r="C25" s="113">
        <v>10.485782783975999</v>
      </c>
      <c r="D25" s="115">
        <v>7829</v>
      </c>
      <c r="E25" s="114">
        <v>7989</v>
      </c>
      <c r="F25" s="114">
        <v>8092</v>
      </c>
      <c r="G25" s="114">
        <v>7974</v>
      </c>
      <c r="H25" s="140">
        <v>8037</v>
      </c>
      <c r="I25" s="115">
        <v>-208</v>
      </c>
      <c r="J25" s="116">
        <v>-2.5880303595869107</v>
      </c>
    </row>
    <row r="26" spans="1:15" s="110" customFormat="1" ht="24.95" customHeight="1" x14ac:dyDescent="0.2">
      <c r="A26" s="201">
        <v>782.78300000000002</v>
      </c>
      <c r="B26" s="203" t="s">
        <v>160</v>
      </c>
      <c r="C26" s="113">
        <v>0.31206889624044037</v>
      </c>
      <c r="D26" s="115">
        <v>233</v>
      </c>
      <c r="E26" s="114">
        <v>243</v>
      </c>
      <c r="F26" s="114">
        <v>227</v>
      </c>
      <c r="G26" s="114">
        <v>248</v>
      </c>
      <c r="H26" s="140">
        <v>210</v>
      </c>
      <c r="I26" s="115">
        <v>23</v>
      </c>
      <c r="J26" s="116">
        <v>10.952380952380953</v>
      </c>
    </row>
    <row r="27" spans="1:15" s="110" customFormat="1" ht="24.95" customHeight="1" x14ac:dyDescent="0.2">
      <c r="A27" s="193" t="s">
        <v>161</v>
      </c>
      <c r="B27" s="199" t="s">
        <v>162</v>
      </c>
      <c r="C27" s="113">
        <v>2.1175146993825589</v>
      </c>
      <c r="D27" s="115">
        <v>1581</v>
      </c>
      <c r="E27" s="114">
        <v>1628</v>
      </c>
      <c r="F27" s="114">
        <v>1614</v>
      </c>
      <c r="G27" s="114">
        <v>1632</v>
      </c>
      <c r="H27" s="140">
        <v>1575</v>
      </c>
      <c r="I27" s="115">
        <v>6</v>
      </c>
      <c r="J27" s="116">
        <v>0.38095238095238093</v>
      </c>
    </row>
    <row r="28" spans="1:15" s="110" customFormat="1" ht="24.95" customHeight="1" x14ac:dyDescent="0.2">
      <c r="A28" s="193" t="s">
        <v>163</v>
      </c>
      <c r="B28" s="199" t="s">
        <v>164</v>
      </c>
      <c r="C28" s="113">
        <v>3.6376786360044466</v>
      </c>
      <c r="D28" s="115">
        <v>2716</v>
      </c>
      <c r="E28" s="114">
        <v>3041</v>
      </c>
      <c r="F28" s="114">
        <v>2698</v>
      </c>
      <c r="G28" s="114">
        <v>3167</v>
      </c>
      <c r="H28" s="140">
        <v>2827</v>
      </c>
      <c r="I28" s="115">
        <v>-111</v>
      </c>
      <c r="J28" s="116">
        <v>-3.9264237707817475</v>
      </c>
    </row>
    <row r="29" spans="1:15" s="110" customFormat="1" ht="24.95" customHeight="1" x14ac:dyDescent="0.2">
      <c r="A29" s="193">
        <v>86</v>
      </c>
      <c r="B29" s="199" t="s">
        <v>165</v>
      </c>
      <c r="C29" s="113">
        <v>8.7981999116028025</v>
      </c>
      <c r="D29" s="115">
        <v>6569</v>
      </c>
      <c r="E29" s="114">
        <v>6659</v>
      </c>
      <c r="F29" s="114">
        <v>6570</v>
      </c>
      <c r="G29" s="114">
        <v>6644</v>
      </c>
      <c r="H29" s="140">
        <v>6577</v>
      </c>
      <c r="I29" s="115">
        <v>-8</v>
      </c>
      <c r="J29" s="116">
        <v>-0.12163600425726015</v>
      </c>
    </row>
    <row r="30" spans="1:15" s="110" customFormat="1" ht="24.95" customHeight="1" x14ac:dyDescent="0.2">
      <c r="A30" s="193">
        <v>87.88</v>
      </c>
      <c r="B30" s="204" t="s">
        <v>166</v>
      </c>
      <c r="C30" s="113">
        <v>4.4305747157226474</v>
      </c>
      <c r="D30" s="115">
        <v>3308</v>
      </c>
      <c r="E30" s="114">
        <v>3375</v>
      </c>
      <c r="F30" s="114">
        <v>3320</v>
      </c>
      <c r="G30" s="114">
        <v>3337</v>
      </c>
      <c r="H30" s="140">
        <v>3241</v>
      </c>
      <c r="I30" s="115">
        <v>67</v>
      </c>
      <c r="J30" s="116">
        <v>2.0672631903733416</v>
      </c>
    </row>
    <row r="31" spans="1:15" s="110" customFormat="1" ht="24.95" customHeight="1" x14ac:dyDescent="0.2">
      <c r="A31" s="193" t="s">
        <v>167</v>
      </c>
      <c r="B31" s="199" t="s">
        <v>168</v>
      </c>
      <c r="C31" s="113">
        <v>10.958573858537696</v>
      </c>
      <c r="D31" s="115">
        <v>8182</v>
      </c>
      <c r="E31" s="114">
        <v>8466</v>
      </c>
      <c r="F31" s="114">
        <v>8383</v>
      </c>
      <c r="G31" s="114">
        <v>8515</v>
      </c>
      <c r="H31" s="140">
        <v>8260</v>
      </c>
      <c r="I31" s="115">
        <v>-78</v>
      </c>
      <c r="J31" s="116">
        <v>-0.94430992736077479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1.2228279067275625</v>
      </c>
      <c r="D34" s="115">
        <v>913</v>
      </c>
      <c r="E34" s="114">
        <v>903</v>
      </c>
      <c r="F34" s="114">
        <v>952</v>
      </c>
      <c r="G34" s="114">
        <v>983</v>
      </c>
      <c r="H34" s="140">
        <v>883</v>
      </c>
      <c r="I34" s="115">
        <v>30</v>
      </c>
      <c r="J34" s="116">
        <v>3.3975084937712343</v>
      </c>
    </row>
    <row r="35" spans="1:10" s="110" customFormat="1" ht="24.95" customHeight="1" x14ac:dyDescent="0.2">
      <c r="A35" s="292" t="s">
        <v>171</v>
      </c>
      <c r="B35" s="293" t="s">
        <v>172</v>
      </c>
      <c r="C35" s="113">
        <v>11.584051002504587</v>
      </c>
      <c r="D35" s="115">
        <v>8649</v>
      </c>
      <c r="E35" s="114">
        <v>8695</v>
      </c>
      <c r="F35" s="114">
        <v>8840</v>
      </c>
      <c r="G35" s="114">
        <v>8866</v>
      </c>
      <c r="H35" s="140">
        <v>8830</v>
      </c>
      <c r="I35" s="115">
        <v>-181</v>
      </c>
      <c r="J35" s="116">
        <v>-2.0498301245753114</v>
      </c>
    </row>
    <row r="36" spans="1:10" s="110" customFormat="1" ht="24.95" customHeight="1" x14ac:dyDescent="0.2">
      <c r="A36" s="294" t="s">
        <v>173</v>
      </c>
      <c r="B36" s="295" t="s">
        <v>174</v>
      </c>
      <c r="C36" s="125">
        <v>87.193121090767846</v>
      </c>
      <c r="D36" s="143">
        <v>65101</v>
      </c>
      <c r="E36" s="144">
        <v>68141</v>
      </c>
      <c r="F36" s="144">
        <v>68074</v>
      </c>
      <c r="G36" s="144">
        <v>68892</v>
      </c>
      <c r="H36" s="145">
        <v>66916</v>
      </c>
      <c r="I36" s="143">
        <v>-1815</v>
      </c>
      <c r="J36" s="146">
        <v>-2.7123557893478392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74663</v>
      </c>
      <c r="F11" s="264">
        <v>77739</v>
      </c>
      <c r="G11" s="264">
        <v>77866</v>
      </c>
      <c r="H11" s="264">
        <v>78741</v>
      </c>
      <c r="I11" s="265">
        <v>76629</v>
      </c>
      <c r="J11" s="263">
        <v>-1966</v>
      </c>
      <c r="K11" s="266">
        <v>-2.5656083206096909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45.472322301541595</v>
      </c>
      <c r="E13" s="115">
        <v>33951</v>
      </c>
      <c r="F13" s="114">
        <v>35294</v>
      </c>
      <c r="G13" s="114">
        <v>35724</v>
      </c>
      <c r="H13" s="114">
        <v>35999</v>
      </c>
      <c r="I13" s="140">
        <v>34897</v>
      </c>
      <c r="J13" s="115">
        <v>-946</v>
      </c>
      <c r="K13" s="116">
        <v>-2.7108347422414534</v>
      </c>
    </row>
    <row r="14" spans="1:15" ht="15.95" customHeight="1" x14ac:dyDescent="0.2">
      <c r="A14" s="306" t="s">
        <v>230</v>
      </c>
      <c r="B14" s="307"/>
      <c r="C14" s="308"/>
      <c r="D14" s="113">
        <v>40.001071481188809</v>
      </c>
      <c r="E14" s="115">
        <v>29866</v>
      </c>
      <c r="F14" s="114">
        <v>31142</v>
      </c>
      <c r="G14" s="114">
        <v>31393</v>
      </c>
      <c r="H14" s="114">
        <v>31368</v>
      </c>
      <c r="I14" s="140">
        <v>30877</v>
      </c>
      <c r="J14" s="115">
        <v>-1011</v>
      </c>
      <c r="K14" s="116">
        <v>-3.2742818278977879</v>
      </c>
    </row>
    <row r="15" spans="1:15" ht="15.95" customHeight="1" x14ac:dyDescent="0.2">
      <c r="A15" s="306" t="s">
        <v>231</v>
      </c>
      <c r="B15" s="307"/>
      <c r="C15" s="308"/>
      <c r="D15" s="113">
        <v>5.7176914937787124</v>
      </c>
      <c r="E15" s="115">
        <v>4269</v>
      </c>
      <c r="F15" s="114">
        <v>4271</v>
      </c>
      <c r="G15" s="114">
        <v>4181</v>
      </c>
      <c r="H15" s="114">
        <v>4200</v>
      </c>
      <c r="I15" s="140">
        <v>4159</v>
      </c>
      <c r="J15" s="115">
        <v>110</v>
      </c>
      <c r="K15" s="116">
        <v>2.6448665544602066</v>
      </c>
    </row>
    <row r="16" spans="1:15" ht="15.95" customHeight="1" x14ac:dyDescent="0.2">
      <c r="A16" s="306" t="s">
        <v>232</v>
      </c>
      <c r="B16" s="307"/>
      <c r="C16" s="308"/>
      <c r="D16" s="113">
        <v>5.5717021818035706</v>
      </c>
      <c r="E16" s="115">
        <v>4160</v>
      </c>
      <c r="F16" s="114">
        <v>4541</v>
      </c>
      <c r="G16" s="114">
        <v>4142</v>
      </c>
      <c r="H16" s="114">
        <v>4656</v>
      </c>
      <c r="I16" s="140">
        <v>4268</v>
      </c>
      <c r="J16" s="115">
        <v>-108</v>
      </c>
      <c r="K16" s="116">
        <v>-2.5304592314901595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0.87995392630888125</v>
      </c>
      <c r="E18" s="115">
        <v>657</v>
      </c>
      <c r="F18" s="114">
        <v>645</v>
      </c>
      <c r="G18" s="114">
        <v>705</v>
      </c>
      <c r="H18" s="114">
        <v>675</v>
      </c>
      <c r="I18" s="140">
        <v>631</v>
      </c>
      <c r="J18" s="115">
        <v>26</v>
      </c>
      <c r="K18" s="116">
        <v>4.1204437400950873</v>
      </c>
    </row>
    <row r="19" spans="1:11" ht="14.1" customHeight="1" x14ac:dyDescent="0.2">
      <c r="A19" s="306" t="s">
        <v>235</v>
      </c>
      <c r="B19" s="307" t="s">
        <v>236</v>
      </c>
      <c r="C19" s="308"/>
      <c r="D19" s="113">
        <v>0.59199335681662935</v>
      </c>
      <c r="E19" s="115">
        <v>442</v>
      </c>
      <c r="F19" s="114">
        <v>424</v>
      </c>
      <c r="G19" s="114">
        <v>479</v>
      </c>
      <c r="H19" s="114">
        <v>456</v>
      </c>
      <c r="I19" s="140">
        <v>420</v>
      </c>
      <c r="J19" s="115">
        <v>22</v>
      </c>
      <c r="K19" s="116">
        <v>5.2380952380952381</v>
      </c>
    </row>
    <row r="20" spans="1:11" ht="14.1" customHeight="1" x14ac:dyDescent="0.2">
      <c r="A20" s="306">
        <v>12</v>
      </c>
      <c r="B20" s="307" t="s">
        <v>237</v>
      </c>
      <c r="C20" s="308"/>
      <c r="D20" s="113">
        <v>0.86254235699074511</v>
      </c>
      <c r="E20" s="115">
        <v>644</v>
      </c>
      <c r="F20" s="114">
        <v>644</v>
      </c>
      <c r="G20" s="114">
        <v>663</v>
      </c>
      <c r="H20" s="114">
        <v>653</v>
      </c>
      <c r="I20" s="140">
        <v>615</v>
      </c>
      <c r="J20" s="115">
        <v>29</v>
      </c>
      <c r="K20" s="116">
        <v>4.7154471544715451</v>
      </c>
    </row>
    <row r="21" spans="1:11" ht="14.1" customHeight="1" x14ac:dyDescent="0.2">
      <c r="A21" s="306">
        <v>21</v>
      </c>
      <c r="B21" s="307" t="s">
        <v>238</v>
      </c>
      <c r="C21" s="308"/>
      <c r="D21" s="113">
        <v>7.3664331730576058E-2</v>
      </c>
      <c r="E21" s="115">
        <v>55</v>
      </c>
      <c r="F21" s="114">
        <v>57</v>
      </c>
      <c r="G21" s="114">
        <v>60</v>
      </c>
      <c r="H21" s="114">
        <v>59</v>
      </c>
      <c r="I21" s="140">
        <v>57</v>
      </c>
      <c r="J21" s="115">
        <v>-2</v>
      </c>
      <c r="K21" s="116">
        <v>-3.5087719298245612</v>
      </c>
    </row>
    <row r="22" spans="1:11" ht="14.1" customHeight="1" x14ac:dyDescent="0.2">
      <c r="A22" s="306">
        <v>22</v>
      </c>
      <c r="B22" s="307" t="s">
        <v>239</v>
      </c>
      <c r="C22" s="308"/>
      <c r="D22" s="113">
        <v>0.5451160548062628</v>
      </c>
      <c r="E22" s="115">
        <v>407</v>
      </c>
      <c r="F22" s="114">
        <v>419</v>
      </c>
      <c r="G22" s="114">
        <v>425</v>
      </c>
      <c r="H22" s="114">
        <v>429</v>
      </c>
      <c r="I22" s="140">
        <v>412</v>
      </c>
      <c r="J22" s="115">
        <v>-5</v>
      </c>
      <c r="K22" s="116">
        <v>-1.2135922330097086</v>
      </c>
    </row>
    <row r="23" spans="1:11" ht="14.1" customHeight="1" x14ac:dyDescent="0.2">
      <c r="A23" s="306">
        <v>23</v>
      </c>
      <c r="B23" s="307" t="s">
        <v>240</v>
      </c>
      <c r="C23" s="308"/>
      <c r="D23" s="113">
        <v>0.31742630218448226</v>
      </c>
      <c r="E23" s="115">
        <v>237</v>
      </c>
      <c r="F23" s="114">
        <v>232</v>
      </c>
      <c r="G23" s="114">
        <v>229</v>
      </c>
      <c r="H23" s="114">
        <v>226</v>
      </c>
      <c r="I23" s="140">
        <v>216</v>
      </c>
      <c r="J23" s="115">
        <v>21</v>
      </c>
      <c r="K23" s="116">
        <v>9.7222222222222214</v>
      </c>
    </row>
    <row r="24" spans="1:11" ht="14.1" customHeight="1" x14ac:dyDescent="0.2">
      <c r="A24" s="306">
        <v>24</v>
      </c>
      <c r="B24" s="307" t="s">
        <v>241</v>
      </c>
      <c r="C24" s="308"/>
      <c r="D24" s="113">
        <v>1.0714811888083791</v>
      </c>
      <c r="E24" s="115">
        <v>800</v>
      </c>
      <c r="F24" s="114">
        <v>798</v>
      </c>
      <c r="G24" s="114">
        <v>818</v>
      </c>
      <c r="H24" s="114">
        <v>844</v>
      </c>
      <c r="I24" s="140">
        <v>842</v>
      </c>
      <c r="J24" s="115">
        <v>-42</v>
      </c>
      <c r="K24" s="116">
        <v>-4.9881235154394297</v>
      </c>
    </row>
    <row r="25" spans="1:11" ht="14.1" customHeight="1" x14ac:dyDescent="0.2">
      <c r="A25" s="306">
        <v>25</v>
      </c>
      <c r="B25" s="307" t="s">
        <v>242</v>
      </c>
      <c r="C25" s="308"/>
      <c r="D25" s="113">
        <v>1.1719325502591644</v>
      </c>
      <c r="E25" s="115">
        <v>875</v>
      </c>
      <c r="F25" s="114">
        <v>885</v>
      </c>
      <c r="G25" s="114">
        <v>891</v>
      </c>
      <c r="H25" s="114">
        <v>905</v>
      </c>
      <c r="I25" s="140">
        <v>932</v>
      </c>
      <c r="J25" s="115">
        <v>-57</v>
      </c>
      <c r="K25" s="116">
        <v>-6.1158798283261806</v>
      </c>
    </row>
    <row r="26" spans="1:11" ht="14.1" customHeight="1" x14ac:dyDescent="0.2">
      <c r="A26" s="306">
        <v>26</v>
      </c>
      <c r="B26" s="307" t="s">
        <v>243</v>
      </c>
      <c r="C26" s="308"/>
      <c r="D26" s="113">
        <v>0.81834375795239944</v>
      </c>
      <c r="E26" s="115">
        <v>611</v>
      </c>
      <c r="F26" s="114">
        <v>608</v>
      </c>
      <c r="G26" s="114">
        <v>628</v>
      </c>
      <c r="H26" s="114">
        <v>621</v>
      </c>
      <c r="I26" s="140">
        <v>621</v>
      </c>
      <c r="J26" s="115">
        <v>-10</v>
      </c>
      <c r="K26" s="116">
        <v>-1.6103059581320451</v>
      </c>
    </row>
    <row r="27" spans="1:11" ht="14.1" customHeight="1" x14ac:dyDescent="0.2">
      <c r="A27" s="306">
        <v>27</v>
      </c>
      <c r="B27" s="307" t="s">
        <v>244</v>
      </c>
      <c r="C27" s="308"/>
      <c r="D27" s="113">
        <v>0.29063927246427279</v>
      </c>
      <c r="E27" s="115">
        <v>217</v>
      </c>
      <c r="F27" s="114">
        <v>224</v>
      </c>
      <c r="G27" s="114">
        <v>219</v>
      </c>
      <c r="H27" s="114">
        <v>216</v>
      </c>
      <c r="I27" s="140">
        <v>219</v>
      </c>
      <c r="J27" s="115">
        <v>-2</v>
      </c>
      <c r="K27" s="116">
        <v>-0.91324200913242004</v>
      </c>
    </row>
    <row r="28" spans="1:11" ht="14.1" customHeight="1" x14ac:dyDescent="0.2">
      <c r="A28" s="306">
        <v>28</v>
      </c>
      <c r="B28" s="307" t="s">
        <v>245</v>
      </c>
      <c r="C28" s="308"/>
      <c r="D28" s="113">
        <v>0.21429623776167581</v>
      </c>
      <c r="E28" s="115">
        <v>160</v>
      </c>
      <c r="F28" s="114">
        <v>164</v>
      </c>
      <c r="G28" s="114">
        <v>163</v>
      </c>
      <c r="H28" s="114">
        <v>161</v>
      </c>
      <c r="I28" s="140">
        <v>161</v>
      </c>
      <c r="J28" s="115">
        <v>-1</v>
      </c>
      <c r="K28" s="116">
        <v>-0.6211180124223602</v>
      </c>
    </row>
    <row r="29" spans="1:11" ht="14.1" customHeight="1" x14ac:dyDescent="0.2">
      <c r="A29" s="306">
        <v>29</v>
      </c>
      <c r="B29" s="307" t="s">
        <v>246</v>
      </c>
      <c r="C29" s="308"/>
      <c r="D29" s="113">
        <v>4.3274446512998406</v>
      </c>
      <c r="E29" s="115">
        <v>3231</v>
      </c>
      <c r="F29" s="114">
        <v>3547</v>
      </c>
      <c r="G29" s="114">
        <v>3599</v>
      </c>
      <c r="H29" s="114">
        <v>3591</v>
      </c>
      <c r="I29" s="140">
        <v>3461</v>
      </c>
      <c r="J29" s="115">
        <v>-230</v>
      </c>
      <c r="K29" s="116">
        <v>-6.6454781854955218</v>
      </c>
    </row>
    <row r="30" spans="1:11" ht="14.1" customHeight="1" x14ac:dyDescent="0.2">
      <c r="A30" s="306" t="s">
        <v>247</v>
      </c>
      <c r="B30" s="307" t="s">
        <v>248</v>
      </c>
      <c r="C30" s="308"/>
      <c r="D30" s="113">
        <v>0.55583086669434656</v>
      </c>
      <c r="E30" s="115">
        <v>415</v>
      </c>
      <c r="F30" s="114">
        <v>435</v>
      </c>
      <c r="G30" s="114">
        <v>427</v>
      </c>
      <c r="H30" s="114">
        <v>424</v>
      </c>
      <c r="I30" s="140">
        <v>406</v>
      </c>
      <c r="J30" s="115">
        <v>9</v>
      </c>
      <c r="K30" s="116">
        <v>2.2167487684729066</v>
      </c>
    </row>
    <row r="31" spans="1:11" ht="14.1" customHeight="1" x14ac:dyDescent="0.2">
      <c r="A31" s="306" t="s">
        <v>249</v>
      </c>
      <c r="B31" s="307" t="s">
        <v>250</v>
      </c>
      <c r="C31" s="308"/>
      <c r="D31" s="113">
        <v>3.7448267548852847</v>
      </c>
      <c r="E31" s="115">
        <v>2796</v>
      </c>
      <c r="F31" s="114">
        <v>3087</v>
      </c>
      <c r="G31" s="114">
        <v>3146</v>
      </c>
      <c r="H31" s="114">
        <v>3145</v>
      </c>
      <c r="I31" s="140">
        <v>3033</v>
      </c>
      <c r="J31" s="115">
        <v>-237</v>
      </c>
      <c r="K31" s="116">
        <v>-7.8140454995054398</v>
      </c>
    </row>
    <row r="32" spans="1:11" ht="14.1" customHeight="1" x14ac:dyDescent="0.2">
      <c r="A32" s="306">
        <v>31</v>
      </c>
      <c r="B32" s="307" t="s">
        <v>251</v>
      </c>
      <c r="C32" s="308"/>
      <c r="D32" s="113">
        <v>0.1834911535834349</v>
      </c>
      <c r="E32" s="115">
        <v>137</v>
      </c>
      <c r="F32" s="114">
        <v>132</v>
      </c>
      <c r="G32" s="114">
        <v>132</v>
      </c>
      <c r="H32" s="114">
        <v>131</v>
      </c>
      <c r="I32" s="140">
        <v>130</v>
      </c>
      <c r="J32" s="115">
        <v>7</v>
      </c>
      <c r="K32" s="116">
        <v>5.384615384615385</v>
      </c>
    </row>
    <row r="33" spans="1:11" ht="14.1" customHeight="1" x14ac:dyDescent="0.2">
      <c r="A33" s="306">
        <v>32</v>
      </c>
      <c r="B33" s="307" t="s">
        <v>252</v>
      </c>
      <c r="C33" s="308"/>
      <c r="D33" s="113">
        <v>0.68440860935135206</v>
      </c>
      <c r="E33" s="115">
        <v>511</v>
      </c>
      <c r="F33" s="114">
        <v>482</v>
      </c>
      <c r="G33" s="114">
        <v>504</v>
      </c>
      <c r="H33" s="114">
        <v>495</v>
      </c>
      <c r="I33" s="140">
        <v>486</v>
      </c>
      <c r="J33" s="115">
        <v>25</v>
      </c>
      <c r="K33" s="116">
        <v>5.1440329218106999</v>
      </c>
    </row>
    <row r="34" spans="1:11" ht="14.1" customHeight="1" x14ac:dyDescent="0.2">
      <c r="A34" s="306">
        <v>33</v>
      </c>
      <c r="B34" s="307" t="s">
        <v>253</v>
      </c>
      <c r="C34" s="308"/>
      <c r="D34" s="113">
        <v>0.52636513400211615</v>
      </c>
      <c r="E34" s="115">
        <v>393</v>
      </c>
      <c r="F34" s="114">
        <v>373</v>
      </c>
      <c r="G34" s="114">
        <v>390</v>
      </c>
      <c r="H34" s="114">
        <v>388</v>
      </c>
      <c r="I34" s="140">
        <v>379</v>
      </c>
      <c r="J34" s="115">
        <v>14</v>
      </c>
      <c r="K34" s="116">
        <v>3.6939313984168867</v>
      </c>
    </row>
    <row r="35" spans="1:11" ht="14.1" customHeight="1" x14ac:dyDescent="0.2">
      <c r="A35" s="306">
        <v>34</v>
      </c>
      <c r="B35" s="307" t="s">
        <v>254</v>
      </c>
      <c r="C35" s="308"/>
      <c r="D35" s="113">
        <v>3.797061462839693</v>
      </c>
      <c r="E35" s="115">
        <v>2835</v>
      </c>
      <c r="F35" s="114">
        <v>2867</v>
      </c>
      <c r="G35" s="114">
        <v>2900</v>
      </c>
      <c r="H35" s="114">
        <v>2878</v>
      </c>
      <c r="I35" s="140">
        <v>2817</v>
      </c>
      <c r="J35" s="115">
        <v>18</v>
      </c>
      <c r="K35" s="116">
        <v>0.63897763578274758</v>
      </c>
    </row>
    <row r="36" spans="1:11" ht="14.1" customHeight="1" x14ac:dyDescent="0.2">
      <c r="A36" s="306">
        <v>41</v>
      </c>
      <c r="B36" s="307" t="s">
        <v>255</v>
      </c>
      <c r="C36" s="308"/>
      <c r="D36" s="113">
        <v>0.20759948033162343</v>
      </c>
      <c r="E36" s="115">
        <v>155</v>
      </c>
      <c r="F36" s="114">
        <v>153</v>
      </c>
      <c r="G36" s="114">
        <v>164</v>
      </c>
      <c r="H36" s="114">
        <v>164</v>
      </c>
      <c r="I36" s="140">
        <v>171</v>
      </c>
      <c r="J36" s="115">
        <v>-16</v>
      </c>
      <c r="K36" s="116">
        <v>-9.3567251461988299</v>
      </c>
    </row>
    <row r="37" spans="1:11" ht="14.1" customHeight="1" x14ac:dyDescent="0.2">
      <c r="A37" s="306">
        <v>42</v>
      </c>
      <c r="B37" s="307" t="s">
        <v>256</v>
      </c>
      <c r="C37" s="308"/>
      <c r="D37" s="113">
        <v>7.5003683216586528E-2</v>
      </c>
      <c r="E37" s="115">
        <v>56</v>
      </c>
      <c r="F37" s="114">
        <v>52</v>
      </c>
      <c r="G37" s="114">
        <v>49</v>
      </c>
      <c r="H37" s="114">
        <v>51</v>
      </c>
      <c r="I37" s="140">
        <v>44</v>
      </c>
      <c r="J37" s="115">
        <v>12</v>
      </c>
      <c r="K37" s="116">
        <v>27.272727272727273</v>
      </c>
    </row>
    <row r="38" spans="1:11" ht="14.1" customHeight="1" x14ac:dyDescent="0.2">
      <c r="A38" s="306">
        <v>43</v>
      </c>
      <c r="B38" s="307" t="s">
        <v>257</v>
      </c>
      <c r="C38" s="308"/>
      <c r="D38" s="113">
        <v>0.45404015375755058</v>
      </c>
      <c r="E38" s="115">
        <v>339</v>
      </c>
      <c r="F38" s="114">
        <v>331</v>
      </c>
      <c r="G38" s="114">
        <v>324</v>
      </c>
      <c r="H38" s="114">
        <v>310</v>
      </c>
      <c r="I38" s="140">
        <v>299</v>
      </c>
      <c r="J38" s="115">
        <v>40</v>
      </c>
      <c r="K38" s="116">
        <v>13.377926421404682</v>
      </c>
    </row>
    <row r="39" spans="1:11" ht="14.1" customHeight="1" x14ac:dyDescent="0.2">
      <c r="A39" s="306">
        <v>51</v>
      </c>
      <c r="B39" s="307" t="s">
        <v>258</v>
      </c>
      <c r="C39" s="308"/>
      <c r="D39" s="113">
        <v>7.1735665590720972</v>
      </c>
      <c r="E39" s="115">
        <v>5356</v>
      </c>
      <c r="F39" s="114">
        <v>5581</v>
      </c>
      <c r="G39" s="114">
        <v>5644</v>
      </c>
      <c r="H39" s="114">
        <v>5768</v>
      </c>
      <c r="I39" s="140">
        <v>5643</v>
      </c>
      <c r="J39" s="115">
        <v>-287</v>
      </c>
      <c r="K39" s="116">
        <v>-5.0859471912103489</v>
      </c>
    </row>
    <row r="40" spans="1:11" ht="14.1" customHeight="1" x14ac:dyDescent="0.2">
      <c r="A40" s="306" t="s">
        <v>259</v>
      </c>
      <c r="B40" s="307" t="s">
        <v>260</v>
      </c>
      <c r="C40" s="308"/>
      <c r="D40" s="113">
        <v>6.9123930193000547</v>
      </c>
      <c r="E40" s="115">
        <v>5161</v>
      </c>
      <c r="F40" s="114">
        <v>5388</v>
      </c>
      <c r="G40" s="114">
        <v>5451</v>
      </c>
      <c r="H40" s="114">
        <v>5585</v>
      </c>
      <c r="I40" s="140">
        <v>5472</v>
      </c>
      <c r="J40" s="115">
        <v>-311</v>
      </c>
      <c r="K40" s="116">
        <v>-5.6834795321637426</v>
      </c>
    </row>
    <row r="41" spans="1:11" ht="14.1" customHeight="1" x14ac:dyDescent="0.2">
      <c r="A41" s="306"/>
      <c r="B41" s="307" t="s">
        <v>261</v>
      </c>
      <c r="C41" s="308"/>
      <c r="D41" s="113">
        <v>2.9171075365308119</v>
      </c>
      <c r="E41" s="115">
        <v>2178</v>
      </c>
      <c r="F41" s="114">
        <v>2281</v>
      </c>
      <c r="G41" s="114">
        <v>2301</v>
      </c>
      <c r="H41" s="114">
        <v>2353</v>
      </c>
      <c r="I41" s="140">
        <v>2339</v>
      </c>
      <c r="J41" s="115">
        <v>-161</v>
      </c>
      <c r="K41" s="116">
        <v>-6.8832834544677208</v>
      </c>
    </row>
    <row r="42" spans="1:11" ht="14.1" customHeight="1" x14ac:dyDescent="0.2">
      <c r="A42" s="306">
        <v>52</v>
      </c>
      <c r="B42" s="307" t="s">
        <v>262</v>
      </c>
      <c r="C42" s="308"/>
      <c r="D42" s="113">
        <v>3.5412453290116925</v>
      </c>
      <c r="E42" s="115">
        <v>2644</v>
      </c>
      <c r="F42" s="114">
        <v>2709</v>
      </c>
      <c r="G42" s="114">
        <v>2731</v>
      </c>
      <c r="H42" s="114">
        <v>2705</v>
      </c>
      <c r="I42" s="140">
        <v>2710</v>
      </c>
      <c r="J42" s="115">
        <v>-66</v>
      </c>
      <c r="K42" s="116">
        <v>-2.4354243542435423</v>
      </c>
    </row>
    <row r="43" spans="1:11" ht="14.1" customHeight="1" x14ac:dyDescent="0.2">
      <c r="A43" s="306" t="s">
        <v>263</v>
      </c>
      <c r="B43" s="307" t="s">
        <v>264</v>
      </c>
      <c r="C43" s="308"/>
      <c r="D43" s="113">
        <v>3.4113282348686766</v>
      </c>
      <c r="E43" s="115">
        <v>2547</v>
      </c>
      <c r="F43" s="114">
        <v>2604</v>
      </c>
      <c r="G43" s="114">
        <v>2623</v>
      </c>
      <c r="H43" s="114">
        <v>2606</v>
      </c>
      <c r="I43" s="140">
        <v>2601</v>
      </c>
      <c r="J43" s="115">
        <v>-54</v>
      </c>
      <c r="K43" s="116">
        <v>-2.0761245674740483</v>
      </c>
    </row>
    <row r="44" spans="1:11" ht="14.1" customHeight="1" x14ac:dyDescent="0.2">
      <c r="A44" s="306">
        <v>53</v>
      </c>
      <c r="B44" s="307" t="s">
        <v>265</v>
      </c>
      <c r="C44" s="308"/>
      <c r="D44" s="113">
        <v>1.4853407979856155</v>
      </c>
      <c r="E44" s="115">
        <v>1109</v>
      </c>
      <c r="F44" s="114">
        <v>1137</v>
      </c>
      <c r="G44" s="114">
        <v>1171</v>
      </c>
      <c r="H44" s="114">
        <v>1169</v>
      </c>
      <c r="I44" s="140">
        <v>1122</v>
      </c>
      <c r="J44" s="115">
        <v>-13</v>
      </c>
      <c r="K44" s="116">
        <v>-1.1586452762923352</v>
      </c>
    </row>
    <row r="45" spans="1:11" ht="14.1" customHeight="1" x14ac:dyDescent="0.2">
      <c r="A45" s="306" t="s">
        <v>266</v>
      </c>
      <c r="B45" s="307" t="s">
        <v>267</v>
      </c>
      <c r="C45" s="308"/>
      <c r="D45" s="113">
        <v>1.4639111742094477</v>
      </c>
      <c r="E45" s="115">
        <v>1093</v>
      </c>
      <c r="F45" s="114">
        <v>1119</v>
      </c>
      <c r="G45" s="114">
        <v>1152</v>
      </c>
      <c r="H45" s="114">
        <v>1152</v>
      </c>
      <c r="I45" s="140">
        <v>1104</v>
      </c>
      <c r="J45" s="115">
        <v>-11</v>
      </c>
      <c r="K45" s="116">
        <v>-0.99637681159420288</v>
      </c>
    </row>
    <row r="46" spans="1:11" ht="14.1" customHeight="1" x14ac:dyDescent="0.2">
      <c r="A46" s="306">
        <v>54</v>
      </c>
      <c r="B46" s="307" t="s">
        <v>268</v>
      </c>
      <c r="C46" s="308"/>
      <c r="D46" s="113">
        <v>14.600270549000173</v>
      </c>
      <c r="E46" s="115">
        <v>10901</v>
      </c>
      <c r="F46" s="114">
        <v>11077</v>
      </c>
      <c r="G46" s="114">
        <v>11147</v>
      </c>
      <c r="H46" s="114">
        <v>11048</v>
      </c>
      <c r="I46" s="140">
        <v>11116</v>
      </c>
      <c r="J46" s="115">
        <v>-215</v>
      </c>
      <c r="K46" s="116">
        <v>-1.9341489744512415</v>
      </c>
    </row>
    <row r="47" spans="1:11" ht="14.1" customHeight="1" x14ac:dyDescent="0.2">
      <c r="A47" s="306">
        <v>61</v>
      </c>
      <c r="B47" s="307" t="s">
        <v>269</v>
      </c>
      <c r="C47" s="308"/>
      <c r="D47" s="113">
        <v>0.64422806477103789</v>
      </c>
      <c r="E47" s="115">
        <v>481</v>
      </c>
      <c r="F47" s="114">
        <v>490</v>
      </c>
      <c r="G47" s="114">
        <v>511</v>
      </c>
      <c r="H47" s="114">
        <v>473</v>
      </c>
      <c r="I47" s="140">
        <v>474</v>
      </c>
      <c r="J47" s="115">
        <v>7</v>
      </c>
      <c r="K47" s="116">
        <v>1.4767932489451476</v>
      </c>
    </row>
    <row r="48" spans="1:11" ht="14.1" customHeight="1" x14ac:dyDescent="0.2">
      <c r="A48" s="306">
        <v>62</v>
      </c>
      <c r="B48" s="307" t="s">
        <v>270</v>
      </c>
      <c r="C48" s="308"/>
      <c r="D48" s="113">
        <v>10.74293826929001</v>
      </c>
      <c r="E48" s="115">
        <v>8021</v>
      </c>
      <c r="F48" s="114">
        <v>8429</v>
      </c>
      <c r="G48" s="114">
        <v>8361</v>
      </c>
      <c r="H48" s="114">
        <v>8594</v>
      </c>
      <c r="I48" s="140">
        <v>8098</v>
      </c>
      <c r="J48" s="115">
        <v>-77</v>
      </c>
      <c r="K48" s="116">
        <v>-0.95085206223758956</v>
      </c>
    </row>
    <row r="49" spans="1:11" ht="14.1" customHeight="1" x14ac:dyDescent="0.2">
      <c r="A49" s="306">
        <v>63</v>
      </c>
      <c r="B49" s="307" t="s">
        <v>271</v>
      </c>
      <c r="C49" s="308"/>
      <c r="D49" s="113">
        <v>12.093004567188567</v>
      </c>
      <c r="E49" s="115">
        <v>9029</v>
      </c>
      <c r="F49" s="114">
        <v>10196</v>
      </c>
      <c r="G49" s="114">
        <v>10525</v>
      </c>
      <c r="H49" s="114">
        <v>10622</v>
      </c>
      <c r="I49" s="140">
        <v>10101</v>
      </c>
      <c r="J49" s="115">
        <v>-1072</v>
      </c>
      <c r="K49" s="116">
        <v>-10.612810612810613</v>
      </c>
    </row>
    <row r="50" spans="1:11" ht="14.1" customHeight="1" x14ac:dyDescent="0.2">
      <c r="A50" s="306" t="s">
        <v>272</v>
      </c>
      <c r="B50" s="307" t="s">
        <v>273</v>
      </c>
      <c r="C50" s="308"/>
      <c r="D50" s="113">
        <v>1.2938135354861175</v>
      </c>
      <c r="E50" s="115">
        <v>966</v>
      </c>
      <c r="F50" s="114">
        <v>1054</v>
      </c>
      <c r="G50" s="114">
        <v>1083</v>
      </c>
      <c r="H50" s="114">
        <v>1060</v>
      </c>
      <c r="I50" s="140">
        <v>991</v>
      </c>
      <c r="J50" s="115">
        <v>-25</v>
      </c>
      <c r="K50" s="116">
        <v>-2.522704339051463</v>
      </c>
    </row>
    <row r="51" spans="1:11" ht="14.1" customHeight="1" x14ac:dyDescent="0.2">
      <c r="A51" s="306" t="s">
        <v>274</v>
      </c>
      <c r="B51" s="307" t="s">
        <v>275</v>
      </c>
      <c r="C51" s="308"/>
      <c r="D51" s="113">
        <v>10.17773194219359</v>
      </c>
      <c r="E51" s="115">
        <v>7599</v>
      </c>
      <c r="F51" s="114">
        <v>8538</v>
      </c>
      <c r="G51" s="114">
        <v>8890</v>
      </c>
      <c r="H51" s="114">
        <v>8981</v>
      </c>
      <c r="I51" s="140">
        <v>8490</v>
      </c>
      <c r="J51" s="115">
        <v>-891</v>
      </c>
      <c r="K51" s="116">
        <v>-10.49469964664311</v>
      </c>
    </row>
    <row r="52" spans="1:11" ht="14.1" customHeight="1" x14ac:dyDescent="0.2">
      <c r="A52" s="306">
        <v>71</v>
      </c>
      <c r="B52" s="307" t="s">
        <v>276</v>
      </c>
      <c r="C52" s="308"/>
      <c r="D52" s="113">
        <v>11.503689913343958</v>
      </c>
      <c r="E52" s="115">
        <v>8589</v>
      </c>
      <c r="F52" s="114">
        <v>8709</v>
      </c>
      <c r="G52" s="114">
        <v>8753</v>
      </c>
      <c r="H52" s="114">
        <v>8733</v>
      </c>
      <c r="I52" s="140">
        <v>8632</v>
      </c>
      <c r="J52" s="115">
        <v>-43</v>
      </c>
      <c r="K52" s="116">
        <v>-0.49814643188137164</v>
      </c>
    </row>
    <row r="53" spans="1:11" ht="14.1" customHeight="1" x14ac:dyDescent="0.2">
      <c r="A53" s="306" t="s">
        <v>277</v>
      </c>
      <c r="B53" s="307" t="s">
        <v>278</v>
      </c>
      <c r="C53" s="308"/>
      <c r="D53" s="113">
        <v>0.83843403024255658</v>
      </c>
      <c r="E53" s="115">
        <v>626</v>
      </c>
      <c r="F53" s="114">
        <v>666</v>
      </c>
      <c r="G53" s="114">
        <v>658</v>
      </c>
      <c r="H53" s="114">
        <v>638</v>
      </c>
      <c r="I53" s="140">
        <v>604</v>
      </c>
      <c r="J53" s="115">
        <v>22</v>
      </c>
      <c r="K53" s="116">
        <v>3.6423841059602649</v>
      </c>
    </row>
    <row r="54" spans="1:11" ht="14.1" customHeight="1" x14ac:dyDescent="0.2">
      <c r="A54" s="306" t="s">
        <v>279</v>
      </c>
      <c r="B54" s="307" t="s">
        <v>280</v>
      </c>
      <c r="C54" s="308"/>
      <c r="D54" s="113">
        <v>10.213894432315872</v>
      </c>
      <c r="E54" s="115">
        <v>7626</v>
      </c>
      <c r="F54" s="114">
        <v>7702</v>
      </c>
      <c r="G54" s="114">
        <v>7750</v>
      </c>
      <c r="H54" s="114">
        <v>7752</v>
      </c>
      <c r="I54" s="140">
        <v>7694</v>
      </c>
      <c r="J54" s="115">
        <v>-68</v>
      </c>
      <c r="K54" s="116">
        <v>-0.88380556277618927</v>
      </c>
    </row>
    <row r="55" spans="1:11" ht="14.1" customHeight="1" x14ac:dyDescent="0.2">
      <c r="A55" s="306">
        <v>72</v>
      </c>
      <c r="B55" s="307" t="s">
        <v>281</v>
      </c>
      <c r="C55" s="308"/>
      <c r="D55" s="113">
        <v>1.1638964413431017</v>
      </c>
      <c r="E55" s="115">
        <v>869</v>
      </c>
      <c r="F55" s="114">
        <v>879</v>
      </c>
      <c r="G55" s="114">
        <v>856</v>
      </c>
      <c r="H55" s="114">
        <v>868</v>
      </c>
      <c r="I55" s="140">
        <v>850</v>
      </c>
      <c r="J55" s="115">
        <v>19</v>
      </c>
      <c r="K55" s="116">
        <v>2.2352941176470589</v>
      </c>
    </row>
    <row r="56" spans="1:11" ht="14.1" customHeight="1" x14ac:dyDescent="0.2">
      <c r="A56" s="306" t="s">
        <v>282</v>
      </c>
      <c r="B56" s="307" t="s">
        <v>283</v>
      </c>
      <c r="C56" s="308"/>
      <c r="D56" s="113">
        <v>0.14197125751711021</v>
      </c>
      <c r="E56" s="115">
        <v>106</v>
      </c>
      <c r="F56" s="114">
        <v>109</v>
      </c>
      <c r="G56" s="114">
        <v>107</v>
      </c>
      <c r="H56" s="114">
        <v>109</v>
      </c>
      <c r="I56" s="140">
        <v>107</v>
      </c>
      <c r="J56" s="115">
        <v>-1</v>
      </c>
      <c r="K56" s="116">
        <v>-0.93457943925233644</v>
      </c>
    </row>
    <row r="57" spans="1:11" ht="14.1" customHeight="1" x14ac:dyDescent="0.2">
      <c r="A57" s="306" t="s">
        <v>284</v>
      </c>
      <c r="B57" s="307" t="s">
        <v>285</v>
      </c>
      <c r="C57" s="308"/>
      <c r="D57" s="113">
        <v>0.70717758461353009</v>
      </c>
      <c r="E57" s="115">
        <v>528</v>
      </c>
      <c r="F57" s="114">
        <v>531</v>
      </c>
      <c r="G57" s="114">
        <v>517</v>
      </c>
      <c r="H57" s="114">
        <v>515</v>
      </c>
      <c r="I57" s="140">
        <v>499</v>
      </c>
      <c r="J57" s="115">
        <v>29</v>
      </c>
      <c r="K57" s="116">
        <v>5.811623246492986</v>
      </c>
    </row>
    <row r="58" spans="1:11" ht="14.1" customHeight="1" x14ac:dyDescent="0.2">
      <c r="A58" s="306">
        <v>73</v>
      </c>
      <c r="B58" s="307" t="s">
        <v>286</v>
      </c>
      <c r="C58" s="308"/>
      <c r="D58" s="113">
        <v>1.3018496444021805</v>
      </c>
      <c r="E58" s="115">
        <v>972</v>
      </c>
      <c r="F58" s="114">
        <v>944</v>
      </c>
      <c r="G58" s="114">
        <v>955</v>
      </c>
      <c r="H58" s="114">
        <v>970</v>
      </c>
      <c r="I58" s="140">
        <v>931</v>
      </c>
      <c r="J58" s="115">
        <v>41</v>
      </c>
      <c r="K58" s="116">
        <v>4.4038668098818476</v>
      </c>
    </row>
    <row r="59" spans="1:11" ht="14.1" customHeight="1" x14ac:dyDescent="0.2">
      <c r="A59" s="306" t="s">
        <v>287</v>
      </c>
      <c r="B59" s="307" t="s">
        <v>288</v>
      </c>
      <c r="C59" s="308"/>
      <c r="D59" s="113">
        <v>0.96701177289956208</v>
      </c>
      <c r="E59" s="115">
        <v>722</v>
      </c>
      <c r="F59" s="114">
        <v>713</v>
      </c>
      <c r="G59" s="114">
        <v>718</v>
      </c>
      <c r="H59" s="114">
        <v>726</v>
      </c>
      <c r="I59" s="140">
        <v>690</v>
      </c>
      <c r="J59" s="115">
        <v>32</v>
      </c>
      <c r="K59" s="116">
        <v>4.63768115942029</v>
      </c>
    </row>
    <row r="60" spans="1:11" ht="14.1" customHeight="1" x14ac:dyDescent="0.2">
      <c r="A60" s="306">
        <v>81</v>
      </c>
      <c r="B60" s="307" t="s">
        <v>289</v>
      </c>
      <c r="C60" s="308"/>
      <c r="D60" s="113">
        <v>5.208737929094732</v>
      </c>
      <c r="E60" s="115">
        <v>3889</v>
      </c>
      <c r="F60" s="114">
        <v>3895</v>
      </c>
      <c r="G60" s="114">
        <v>3850</v>
      </c>
      <c r="H60" s="114">
        <v>3851</v>
      </c>
      <c r="I60" s="140">
        <v>3869</v>
      </c>
      <c r="J60" s="115">
        <v>20</v>
      </c>
      <c r="K60" s="116">
        <v>0.51692943913155853</v>
      </c>
    </row>
    <row r="61" spans="1:11" ht="14.1" customHeight="1" x14ac:dyDescent="0.2">
      <c r="A61" s="306" t="s">
        <v>290</v>
      </c>
      <c r="B61" s="307" t="s">
        <v>291</v>
      </c>
      <c r="C61" s="308"/>
      <c r="D61" s="113">
        <v>1.4384634959752487</v>
      </c>
      <c r="E61" s="115">
        <v>1074</v>
      </c>
      <c r="F61" s="114">
        <v>1071</v>
      </c>
      <c r="G61" s="114">
        <v>1057</v>
      </c>
      <c r="H61" s="114">
        <v>1068</v>
      </c>
      <c r="I61" s="140">
        <v>1071</v>
      </c>
      <c r="J61" s="115">
        <v>3</v>
      </c>
      <c r="K61" s="116">
        <v>0.28011204481792717</v>
      </c>
    </row>
    <row r="62" spans="1:11" ht="14.1" customHeight="1" x14ac:dyDescent="0.2">
      <c r="A62" s="306" t="s">
        <v>292</v>
      </c>
      <c r="B62" s="307" t="s">
        <v>293</v>
      </c>
      <c r="C62" s="308"/>
      <c r="D62" s="113">
        <v>2.227341521235418</v>
      </c>
      <c r="E62" s="115">
        <v>1663</v>
      </c>
      <c r="F62" s="114">
        <v>1678</v>
      </c>
      <c r="G62" s="114">
        <v>1647</v>
      </c>
      <c r="H62" s="114">
        <v>1633</v>
      </c>
      <c r="I62" s="140">
        <v>1633</v>
      </c>
      <c r="J62" s="115">
        <v>30</v>
      </c>
      <c r="K62" s="116">
        <v>1.8371096142069809</v>
      </c>
    </row>
    <row r="63" spans="1:11" ht="14.1" customHeight="1" x14ac:dyDescent="0.2">
      <c r="A63" s="306"/>
      <c r="B63" s="307" t="s">
        <v>294</v>
      </c>
      <c r="C63" s="308"/>
      <c r="D63" s="113">
        <v>1.8697346744706214</v>
      </c>
      <c r="E63" s="115">
        <v>1396</v>
      </c>
      <c r="F63" s="114">
        <v>1401</v>
      </c>
      <c r="G63" s="114">
        <v>1390</v>
      </c>
      <c r="H63" s="114">
        <v>1361</v>
      </c>
      <c r="I63" s="140">
        <v>1361</v>
      </c>
      <c r="J63" s="115">
        <v>35</v>
      </c>
      <c r="K63" s="116">
        <v>2.571638501102131</v>
      </c>
    </row>
    <row r="64" spans="1:11" ht="14.1" customHeight="1" x14ac:dyDescent="0.2">
      <c r="A64" s="306" t="s">
        <v>295</v>
      </c>
      <c r="B64" s="307" t="s">
        <v>296</v>
      </c>
      <c r="C64" s="308"/>
      <c r="D64" s="113">
        <v>0.20626012884561296</v>
      </c>
      <c r="E64" s="115">
        <v>154</v>
      </c>
      <c r="F64" s="114">
        <v>150</v>
      </c>
      <c r="G64" s="114">
        <v>150</v>
      </c>
      <c r="H64" s="114">
        <v>149</v>
      </c>
      <c r="I64" s="140">
        <v>154</v>
      </c>
      <c r="J64" s="115">
        <v>0</v>
      </c>
      <c r="K64" s="116">
        <v>0</v>
      </c>
    </row>
    <row r="65" spans="1:11" ht="14.1" customHeight="1" x14ac:dyDescent="0.2">
      <c r="A65" s="306" t="s">
        <v>297</v>
      </c>
      <c r="B65" s="307" t="s">
        <v>298</v>
      </c>
      <c r="C65" s="308"/>
      <c r="D65" s="113">
        <v>0.78619932228814804</v>
      </c>
      <c r="E65" s="115">
        <v>587</v>
      </c>
      <c r="F65" s="114">
        <v>601</v>
      </c>
      <c r="G65" s="114">
        <v>597</v>
      </c>
      <c r="H65" s="114">
        <v>594</v>
      </c>
      <c r="I65" s="140">
        <v>602</v>
      </c>
      <c r="J65" s="115">
        <v>-15</v>
      </c>
      <c r="K65" s="116">
        <v>-2.4916943521594686</v>
      </c>
    </row>
    <row r="66" spans="1:11" ht="14.1" customHeight="1" x14ac:dyDescent="0.2">
      <c r="A66" s="306">
        <v>82</v>
      </c>
      <c r="B66" s="307" t="s">
        <v>299</v>
      </c>
      <c r="C66" s="308"/>
      <c r="D66" s="113">
        <v>1.8402689417783908</v>
      </c>
      <c r="E66" s="115">
        <v>1374</v>
      </c>
      <c r="F66" s="114">
        <v>1363</v>
      </c>
      <c r="G66" s="114">
        <v>1363</v>
      </c>
      <c r="H66" s="114">
        <v>1360</v>
      </c>
      <c r="I66" s="140">
        <v>1339</v>
      </c>
      <c r="J66" s="115">
        <v>35</v>
      </c>
      <c r="K66" s="116">
        <v>2.6138909634055265</v>
      </c>
    </row>
    <row r="67" spans="1:11" ht="14.1" customHeight="1" x14ac:dyDescent="0.2">
      <c r="A67" s="306" t="s">
        <v>300</v>
      </c>
      <c r="B67" s="307" t="s">
        <v>301</v>
      </c>
      <c r="C67" s="308"/>
      <c r="D67" s="113">
        <v>0.88531133225292313</v>
      </c>
      <c r="E67" s="115">
        <v>661</v>
      </c>
      <c r="F67" s="114">
        <v>632</v>
      </c>
      <c r="G67" s="114">
        <v>623</v>
      </c>
      <c r="H67" s="114">
        <v>609</v>
      </c>
      <c r="I67" s="140">
        <v>602</v>
      </c>
      <c r="J67" s="115">
        <v>59</v>
      </c>
      <c r="K67" s="116">
        <v>9.8006644518272417</v>
      </c>
    </row>
    <row r="68" spans="1:11" ht="14.1" customHeight="1" x14ac:dyDescent="0.2">
      <c r="A68" s="306" t="s">
        <v>302</v>
      </c>
      <c r="B68" s="307" t="s">
        <v>303</v>
      </c>
      <c r="C68" s="308"/>
      <c r="D68" s="113">
        <v>0.60136881721870272</v>
      </c>
      <c r="E68" s="115">
        <v>449</v>
      </c>
      <c r="F68" s="114">
        <v>463</v>
      </c>
      <c r="G68" s="114">
        <v>470</v>
      </c>
      <c r="H68" s="114">
        <v>474</v>
      </c>
      <c r="I68" s="140">
        <v>471</v>
      </c>
      <c r="J68" s="115">
        <v>-22</v>
      </c>
      <c r="K68" s="116">
        <v>-4.6709129511677281</v>
      </c>
    </row>
    <row r="69" spans="1:11" ht="14.1" customHeight="1" x14ac:dyDescent="0.2">
      <c r="A69" s="306">
        <v>83</v>
      </c>
      <c r="B69" s="307" t="s">
        <v>304</v>
      </c>
      <c r="C69" s="308"/>
      <c r="D69" s="113">
        <v>3.3617722298862889</v>
      </c>
      <c r="E69" s="115">
        <v>2510</v>
      </c>
      <c r="F69" s="114">
        <v>2626</v>
      </c>
      <c r="G69" s="114">
        <v>2600</v>
      </c>
      <c r="H69" s="114">
        <v>2636</v>
      </c>
      <c r="I69" s="140">
        <v>2559</v>
      </c>
      <c r="J69" s="115">
        <v>-49</v>
      </c>
      <c r="K69" s="116">
        <v>-1.9148104728409534</v>
      </c>
    </row>
    <row r="70" spans="1:11" ht="14.1" customHeight="1" x14ac:dyDescent="0.2">
      <c r="A70" s="306" t="s">
        <v>305</v>
      </c>
      <c r="B70" s="307" t="s">
        <v>306</v>
      </c>
      <c r="C70" s="308"/>
      <c r="D70" s="113">
        <v>2.1563558924768627</v>
      </c>
      <c r="E70" s="115">
        <v>1610</v>
      </c>
      <c r="F70" s="114">
        <v>1695</v>
      </c>
      <c r="G70" s="114">
        <v>1667</v>
      </c>
      <c r="H70" s="114">
        <v>1699</v>
      </c>
      <c r="I70" s="140">
        <v>1641</v>
      </c>
      <c r="J70" s="115">
        <v>-31</v>
      </c>
      <c r="K70" s="116">
        <v>-1.8890920170627665</v>
      </c>
    </row>
    <row r="71" spans="1:11" ht="14.1" customHeight="1" x14ac:dyDescent="0.2">
      <c r="A71" s="306"/>
      <c r="B71" s="307" t="s">
        <v>307</v>
      </c>
      <c r="C71" s="308"/>
      <c r="D71" s="113">
        <v>1.3822107335628089</v>
      </c>
      <c r="E71" s="115">
        <v>1032</v>
      </c>
      <c r="F71" s="114">
        <v>1088</v>
      </c>
      <c r="G71" s="114">
        <v>1070</v>
      </c>
      <c r="H71" s="114">
        <v>1095</v>
      </c>
      <c r="I71" s="140">
        <v>1070</v>
      </c>
      <c r="J71" s="115">
        <v>-38</v>
      </c>
      <c r="K71" s="116">
        <v>-3.5514018691588785</v>
      </c>
    </row>
    <row r="72" spans="1:11" ht="14.1" customHeight="1" x14ac:dyDescent="0.2">
      <c r="A72" s="306">
        <v>84</v>
      </c>
      <c r="B72" s="307" t="s">
        <v>308</v>
      </c>
      <c r="C72" s="308"/>
      <c r="D72" s="113">
        <v>4.2832460522614948</v>
      </c>
      <c r="E72" s="115">
        <v>3198</v>
      </c>
      <c r="F72" s="114">
        <v>3561</v>
      </c>
      <c r="G72" s="114">
        <v>3118</v>
      </c>
      <c r="H72" s="114">
        <v>3657</v>
      </c>
      <c r="I72" s="140">
        <v>3293</v>
      </c>
      <c r="J72" s="115">
        <v>-95</v>
      </c>
      <c r="K72" s="116">
        <v>-2.8849073792894018</v>
      </c>
    </row>
    <row r="73" spans="1:11" ht="14.1" customHeight="1" x14ac:dyDescent="0.2">
      <c r="A73" s="306" t="s">
        <v>309</v>
      </c>
      <c r="B73" s="307" t="s">
        <v>310</v>
      </c>
      <c r="C73" s="308"/>
      <c r="D73" s="113">
        <v>0.34555268339070222</v>
      </c>
      <c r="E73" s="115">
        <v>258</v>
      </c>
      <c r="F73" s="114">
        <v>247</v>
      </c>
      <c r="G73" s="114">
        <v>234</v>
      </c>
      <c r="H73" s="114">
        <v>253</v>
      </c>
      <c r="I73" s="140">
        <v>267</v>
      </c>
      <c r="J73" s="115">
        <v>-9</v>
      </c>
      <c r="K73" s="116">
        <v>-3.3707865168539324</v>
      </c>
    </row>
    <row r="74" spans="1:11" ht="14.1" customHeight="1" x14ac:dyDescent="0.2">
      <c r="A74" s="306" t="s">
        <v>311</v>
      </c>
      <c r="B74" s="307" t="s">
        <v>312</v>
      </c>
      <c r="C74" s="308"/>
      <c r="D74" s="113">
        <v>0.10179071293679601</v>
      </c>
      <c r="E74" s="115">
        <v>76</v>
      </c>
      <c r="F74" s="114">
        <v>84</v>
      </c>
      <c r="G74" s="114">
        <v>80</v>
      </c>
      <c r="H74" s="114">
        <v>78</v>
      </c>
      <c r="I74" s="140">
        <v>78</v>
      </c>
      <c r="J74" s="115">
        <v>-2</v>
      </c>
      <c r="K74" s="116">
        <v>-2.5641025641025643</v>
      </c>
    </row>
    <row r="75" spans="1:11" ht="14.1" customHeight="1" x14ac:dyDescent="0.2">
      <c r="A75" s="306" t="s">
        <v>313</v>
      </c>
      <c r="B75" s="307" t="s">
        <v>314</v>
      </c>
      <c r="C75" s="308"/>
      <c r="D75" s="113">
        <v>1.8362508873203596</v>
      </c>
      <c r="E75" s="115">
        <v>1371</v>
      </c>
      <c r="F75" s="114">
        <v>1603</v>
      </c>
      <c r="G75" s="114">
        <v>1416</v>
      </c>
      <c r="H75" s="114">
        <v>1769</v>
      </c>
      <c r="I75" s="140">
        <v>1516</v>
      </c>
      <c r="J75" s="115">
        <v>-145</v>
      </c>
      <c r="K75" s="116">
        <v>-9.5646437994722948</v>
      </c>
    </row>
    <row r="76" spans="1:11" ht="14.1" customHeight="1" x14ac:dyDescent="0.2">
      <c r="A76" s="306">
        <v>91</v>
      </c>
      <c r="B76" s="307" t="s">
        <v>315</v>
      </c>
      <c r="C76" s="308"/>
      <c r="D76" s="113">
        <v>0.10179071293679601</v>
      </c>
      <c r="E76" s="115">
        <v>76</v>
      </c>
      <c r="F76" s="114">
        <v>77</v>
      </c>
      <c r="G76" s="114">
        <v>81</v>
      </c>
      <c r="H76" s="114">
        <v>83</v>
      </c>
      <c r="I76" s="140">
        <v>82</v>
      </c>
      <c r="J76" s="115">
        <v>-6</v>
      </c>
      <c r="K76" s="116">
        <v>-7.3170731707317076</v>
      </c>
    </row>
    <row r="77" spans="1:11" ht="14.1" customHeight="1" x14ac:dyDescent="0.2">
      <c r="A77" s="306">
        <v>92</v>
      </c>
      <c r="B77" s="307" t="s">
        <v>316</v>
      </c>
      <c r="C77" s="308"/>
      <c r="D77" s="113">
        <v>0.40716285174718403</v>
      </c>
      <c r="E77" s="115">
        <v>304</v>
      </c>
      <c r="F77" s="114">
        <v>300</v>
      </c>
      <c r="G77" s="114">
        <v>280</v>
      </c>
      <c r="H77" s="114">
        <v>277</v>
      </c>
      <c r="I77" s="140">
        <v>282</v>
      </c>
      <c r="J77" s="115">
        <v>22</v>
      </c>
      <c r="K77" s="116">
        <v>7.8014184397163122</v>
      </c>
    </row>
    <row r="78" spans="1:11" ht="14.1" customHeight="1" x14ac:dyDescent="0.2">
      <c r="A78" s="306">
        <v>93</v>
      </c>
      <c r="B78" s="307" t="s">
        <v>317</v>
      </c>
      <c r="C78" s="308"/>
      <c r="D78" s="113">
        <v>0.13929255454508926</v>
      </c>
      <c r="E78" s="115">
        <v>104</v>
      </c>
      <c r="F78" s="114">
        <v>107</v>
      </c>
      <c r="G78" s="114">
        <v>103</v>
      </c>
      <c r="H78" s="114">
        <v>105</v>
      </c>
      <c r="I78" s="140">
        <v>102</v>
      </c>
      <c r="J78" s="115">
        <v>2</v>
      </c>
      <c r="K78" s="116">
        <v>1.9607843137254901</v>
      </c>
    </row>
    <row r="79" spans="1:11" ht="14.1" customHeight="1" x14ac:dyDescent="0.2">
      <c r="A79" s="306">
        <v>94</v>
      </c>
      <c r="B79" s="307" t="s">
        <v>318</v>
      </c>
      <c r="C79" s="308"/>
      <c r="D79" s="113">
        <v>0.64422806477103789</v>
      </c>
      <c r="E79" s="115">
        <v>481</v>
      </c>
      <c r="F79" s="114">
        <v>536</v>
      </c>
      <c r="G79" s="114">
        <v>509</v>
      </c>
      <c r="H79" s="114">
        <v>489</v>
      </c>
      <c r="I79" s="140">
        <v>487</v>
      </c>
      <c r="J79" s="115">
        <v>-6</v>
      </c>
      <c r="K79" s="116">
        <v>-1.2320328542094456</v>
      </c>
    </row>
    <row r="80" spans="1:11" ht="14.1" customHeight="1" x14ac:dyDescent="0.2">
      <c r="A80" s="306" t="s">
        <v>319</v>
      </c>
      <c r="B80" s="307" t="s">
        <v>320</v>
      </c>
      <c r="C80" s="308"/>
      <c r="D80" s="113">
        <v>2.5447678234199002E-2</v>
      </c>
      <c r="E80" s="115">
        <v>19</v>
      </c>
      <c r="F80" s="114">
        <v>19</v>
      </c>
      <c r="G80" s="114">
        <v>19</v>
      </c>
      <c r="H80" s="114">
        <v>18</v>
      </c>
      <c r="I80" s="140">
        <v>18</v>
      </c>
      <c r="J80" s="115">
        <v>1</v>
      </c>
      <c r="K80" s="116">
        <v>5.5555555555555554</v>
      </c>
    </row>
    <row r="81" spans="1:11" ht="14.1" customHeight="1" x14ac:dyDescent="0.2">
      <c r="A81" s="310" t="s">
        <v>321</v>
      </c>
      <c r="B81" s="311" t="s">
        <v>334</v>
      </c>
      <c r="C81" s="312"/>
      <c r="D81" s="125">
        <v>3.237212541687315</v>
      </c>
      <c r="E81" s="143">
        <v>2417</v>
      </c>
      <c r="F81" s="144">
        <v>2491</v>
      </c>
      <c r="G81" s="144">
        <v>2426</v>
      </c>
      <c r="H81" s="144">
        <v>2518</v>
      </c>
      <c r="I81" s="145">
        <v>2428</v>
      </c>
      <c r="J81" s="143">
        <v>-11</v>
      </c>
      <c r="K81" s="146">
        <v>-0.45304777594728174</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21125</v>
      </c>
      <c r="G12" s="536">
        <v>18973</v>
      </c>
      <c r="H12" s="536">
        <v>28775</v>
      </c>
      <c r="I12" s="536">
        <v>18883</v>
      </c>
      <c r="J12" s="537">
        <v>21478</v>
      </c>
      <c r="K12" s="538">
        <v>-353</v>
      </c>
      <c r="L12" s="349">
        <v>-1.6435422292578452</v>
      </c>
    </row>
    <row r="13" spans="1:17" s="110" customFormat="1" ht="15" customHeight="1" x14ac:dyDescent="0.2">
      <c r="A13" s="350" t="s">
        <v>345</v>
      </c>
      <c r="B13" s="351" t="s">
        <v>346</v>
      </c>
      <c r="C13" s="347"/>
      <c r="D13" s="347"/>
      <c r="E13" s="348"/>
      <c r="F13" s="536">
        <v>11425</v>
      </c>
      <c r="G13" s="536">
        <v>9455</v>
      </c>
      <c r="H13" s="536">
        <v>15093</v>
      </c>
      <c r="I13" s="536">
        <v>10006</v>
      </c>
      <c r="J13" s="537">
        <v>11494</v>
      </c>
      <c r="K13" s="538">
        <v>-69</v>
      </c>
      <c r="L13" s="349">
        <v>-0.60031320689055157</v>
      </c>
    </row>
    <row r="14" spans="1:17" s="110" customFormat="1" ht="22.5" customHeight="1" x14ac:dyDescent="0.2">
      <c r="A14" s="350"/>
      <c r="B14" s="351" t="s">
        <v>347</v>
      </c>
      <c r="C14" s="347"/>
      <c r="D14" s="347"/>
      <c r="E14" s="348"/>
      <c r="F14" s="536">
        <v>9700</v>
      </c>
      <c r="G14" s="536">
        <v>9518</v>
      </c>
      <c r="H14" s="536">
        <v>13682</v>
      </c>
      <c r="I14" s="536">
        <v>8877</v>
      </c>
      <c r="J14" s="537">
        <v>9984</v>
      </c>
      <c r="K14" s="538">
        <v>-284</v>
      </c>
      <c r="L14" s="349">
        <v>-2.8445512820512819</v>
      </c>
    </row>
    <row r="15" spans="1:17" s="110" customFormat="1" ht="15" customHeight="1" x14ac:dyDescent="0.2">
      <c r="A15" s="350" t="s">
        <v>348</v>
      </c>
      <c r="B15" s="351" t="s">
        <v>108</v>
      </c>
      <c r="C15" s="347"/>
      <c r="D15" s="347"/>
      <c r="E15" s="348"/>
      <c r="F15" s="536">
        <v>4694</v>
      </c>
      <c r="G15" s="536">
        <v>5322</v>
      </c>
      <c r="H15" s="536">
        <v>12627</v>
      </c>
      <c r="I15" s="536">
        <v>4336</v>
      </c>
      <c r="J15" s="537">
        <v>4886</v>
      </c>
      <c r="K15" s="538">
        <v>-192</v>
      </c>
      <c r="L15" s="349">
        <v>-3.9295947605403194</v>
      </c>
    </row>
    <row r="16" spans="1:17" s="110" customFormat="1" ht="15" customHeight="1" x14ac:dyDescent="0.2">
      <c r="A16" s="350"/>
      <c r="B16" s="351" t="s">
        <v>109</v>
      </c>
      <c r="C16" s="347"/>
      <c r="D16" s="347"/>
      <c r="E16" s="348"/>
      <c r="F16" s="536">
        <v>14279</v>
      </c>
      <c r="G16" s="536">
        <v>12045</v>
      </c>
      <c r="H16" s="536">
        <v>14349</v>
      </c>
      <c r="I16" s="536">
        <v>12792</v>
      </c>
      <c r="J16" s="537">
        <v>14268</v>
      </c>
      <c r="K16" s="538">
        <v>11</v>
      </c>
      <c r="L16" s="349">
        <v>7.709559854219232E-2</v>
      </c>
    </row>
    <row r="17" spans="1:12" s="110" customFormat="1" ht="15" customHeight="1" x14ac:dyDescent="0.2">
      <c r="A17" s="350"/>
      <c r="B17" s="351" t="s">
        <v>110</v>
      </c>
      <c r="C17" s="347"/>
      <c r="D17" s="347"/>
      <c r="E17" s="348"/>
      <c r="F17" s="536">
        <v>1874</v>
      </c>
      <c r="G17" s="536">
        <v>1387</v>
      </c>
      <c r="H17" s="536">
        <v>1530</v>
      </c>
      <c r="I17" s="536">
        <v>1540</v>
      </c>
      <c r="J17" s="537">
        <v>2006</v>
      </c>
      <c r="K17" s="538">
        <v>-132</v>
      </c>
      <c r="L17" s="349">
        <v>-6.5802592223330008</v>
      </c>
    </row>
    <row r="18" spans="1:12" s="110" customFormat="1" ht="15" customHeight="1" x14ac:dyDescent="0.2">
      <c r="A18" s="350"/>
      <c r="B18" s="351" t="s">
        <v>111</v>
      </c>
      <c r="C18" s="347"/>
      <c r="D18" s="347"/>
      <c r="E18" s="348"/>
      <c r="F18" s="536">
        <v>278</v>
      </c>
      <c r="G18" s="536">
        <v>219</v>
      </c>
      <c r="H18" s="536">
        <v>269</v>
      </c>
      <c r="I18" s="536">
        <v>215</v>
      </c>
      <c r="J18" s="537">
        <v>318</v>
      </c>
      <c r="K18" s="538">
        <v>-40</v>
      </c>
      <c r="L18" s="349">
        <v>-12.578616352201259</v>
      </c>
    </row>
    <row r="19" spans="1:12" s="110" customFormat="1" ht="15" customHeight="1" x14ac:dyDescent="0.2">
      <c r="A19" s="118" t="s">
        <v>113</v>
      </c>
      <c r="B19" s="119" t="s">
        <v>181</v>
      </c>
      <c r="C19" s="347"/>
      <c r="D19" s="347"/>
      <c r="E19" s="348"/>
      <c r="F19" s="536">
        <v>12855</v>
      </c>
      <c r="G19" s="536">
        <v>11196</v>
      </c>
      <c r="H19" s="536">
        <v>20317</v>
      </c>
      <c r="I19" s="536">
        <v>11166</v>
      </c>
      <c r="J19" s="537">
        <v>13158</v>
      </c>
      <c r="K19" s="538">
        <v>-303</v>
      </c>
      <c r="L19" s="349">
        <v>-2.3027815777473779</v>
      </c>
    </row>
    <row r="20" spans="1:12" s="110" customFormat="1" ht="15" customHeight="1" x14ac:dyDescent="0.2">
      <c r="A20" s="118"/>
      <c r="B20" s="119" t="s">
        <v>182</v>
      </c>
      <c r="C20" s="347"/>
      <c r="D20" s="347"/>
      <c r="E20" s="348"/>
      <c r="F20" s="536">
        <v>8270</v>
      </c>
      <c r="G20" s="536">
        <v>7777</v>
      </c>
      <c r="H20" s="536">
        <v>8458</v>
      </c>
      <c r="I20" s="536">
        <v>7717</v>
      </c>
      <c r="J20" s="537">
        <v>8320</v>
      </c>
      <c r="K20" s="538">
        <v>-50</v>
      </c>
      <c r="L20" s="349">
        <v>-0.60096153846153844</v>
      </c>
    </row>
    <row r="21" spans="1:12" s="110" customFormat="1" ht="15" customHeight="1" x14ac:dyDescent="0.2">
      <c r="A21" s="118" t="s">
        <v>113</v>
      </c>
      <c r="B21" s="119" t="s">
        <v>116</v>
      </c>
      <c r="C21" s="347"/>
      <c r="D21" s="347"/>
      <c r="E21" s="348"/>
      <c r="F21" s="536">
        <v>15160</v>
      </c>
      <c r="G21" s="536">
        <v>13492</v>
      </c>
      <c r="H21" s="536">
        <v>21100</v>
      </c>
      <c r="I21" s="536">
        <v>12751</v>
      </c>
      <c r="J21" s="537">
        <v>15501</v>
      </c>
      <c r="K21" s="538">
        <v>-341</v>
      </c>
      <c r="L21" s="349">
        <v>-2.1998580736726661</v>
      </c>
    </row>
    <row r="22" spans="1:12" s="110" customFormat="1" ht="15" customHeight="1" x14ac:dyDescent="0.2">
      <c r="A22" s="118"/>
      <c r="B22" s="119" t="s">
        <v>117</v>
      </c>
      <c r="C22" s="347"/>
      <c r="D22" s="347"/>
      <c r="E22" s="348"/>
      <c r="F22" s="536">
        <v>5962</v>
      </c>
      <c r="G22" s="536">
        <v>5475</v>
      </c>
      <c r="H22" s="536">
        <v>7666</v>
      </c>
      <c r="I22" s="536">
        <v>6122</v>
      </c>
      <c r="J22" s="537">
        <v>5973</v>
      </c>
      <c r="K22" s="538">
        <v>-11</v>
      </c>
      <c r="L22" s="349">
        <v>-0.18416206261510129</v>
      </c>
    </row>
    <row r="23" spans="1:12" s="110" customFormat="1" ht="15" customHeight="1" x14ac:dyDescent="0.2">
      <c r="A23" s="352" t="s">
        <v>348</v>
      </c>
      <c r="B23" s="353" t="s">
        <v>193</v>
      </c>
      <c r="C23" s="354"/>
      <c r="D23" s="354"/>
      <c r="E23" s="355"/>
      <c r="F23" s="539">
        <v>403</v>
      </c>
      <c r="G23" s="539">
        <v>1100</v>
      </c>
      <c r="H23" s="539">
        <v>4579</v>
      </c>
      <c r="I23" s="539">
        <v>574</v>
      </c>
      <c r="J23" s="540">
        <v>630</v>
      </c>
      <c r="K23" s="541">
        <v>-227</v>
      </c>
      <c r="L23" s="356">
        <v>-36.031746031746032</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36.700000000000003</v>
      </c>
      <c r="G25" s="542">
        <v>43.1</v>
      </c>
      <c r="H25" s="542">
        <v>44.8</v>
      </c>
      <c r="I25" s="542">
        <v>42.1</v>
      </c>
      <c r="J25" s="542">
        <v>37.799999999999997</v>
      </c>
      <c r="K25" s="543" t="s">
        <v>350</v>
      </c>
      <c r="L25" s="364">
        <v>-1.0999999999999943</v>
      </c>
    </row>
    <row r="26" spans="1:12" s="110" customFormat="1" ht="15" customHeight="1" x14ac:dyDescent="0.2">
      <c r="A26" s="365" t="s">
        <v>105</v>
      </c>
      <c r="B26" s="366" t="s">
        <v>346</v>
      </c>
      <c r="C26" s="362"/>
      <c r="D26" s="362"/>
      <c r="E26" s="363"/>
      <c r="F26" s="542">
        <v>34.799999999999997</v>
      </c>
      <c r="G26" s="542">
        <v>41.9</v>
      </c>
      <c r="H26" s="542">
        <v>43</v>
      </c>
      <c r="I26" s="542">
        <v>40</v>
      </c>
      <c r="J26" s="544">
        <v>36.5</v>
      </c>
      <c r="K26" s="543" t="s">
        <v>350</v>
      </c>
      <c r="L26" s="364">
        <v>-1.7000000000000028</v>
      </c>
    </row>
    <row r="27" spans="1:12" s="110" customFormat="1" ht="15" customHeight="1" x14ac:dyDescent="0.2">
      <c r="A27" s="365"/>
      <c r="B27" s="366" t="s">
        <v>347</v>
      </c>
      <c r="C27" s="362"/>
      <c r="D27" s="362"/>
      <c r="E27" s="363"/>
      <c r="F27" s="542">
        <v>39</v>
      </c>
      <c r="G27" s="542">
        <v>44.2</v>
      </c>
      <c r="H27" s="542">
        <v>47</v>
      </c>
      <c r="I27" s="542">
        <v>44.5</v>
      </c>
      <c r="J27" s="542">
        <v>39.299999999999997</v>
      </c>
      <c r="K27" s="543" t="s">
        <v>350</v>
      </c>
      <c r="L27" s="364">
        <v>-0.29999999999999716</v>
      </c>
    </row>
    <row r="28" spans="1:12" s="110" customFormat="1" ht="15" customHeight="1" x14ac:dyDescent="0.2">
      <c r="A28" s="365" t="s">
        <v>113</v>
      </c>
      <c r="B28" s="366" t="s">
        <v>108</v>
      </c>
      <c r="C28" s="362"/>
      <c r="D28" s="362"/>
      <c r="E28" s="363"/>
      <c r="F28" s="542">
        <v>48.1</v>
      </c>
      <c r="G28" s="542">
        <v>52.8</v>
      </c>
      <c r="H28" s="542">
        <v>53</v>
      </c>
      <c r="I28" s="542">
        <v>53</v>
      </c>
      <c r="J28" s="542">
        <v>47</v>
      </c>
      <c r="K28" s="543" t="s">
        <v>350</v>
      </c>
      <c r="L28" s="364">
        <v>1.1000000000000014</v>
      </c>
    </row>
    <row r="29" spans="1:12" s="110" customFormat="1" ht="11.25" x14ac:dyDescent="0.2">
      <c r="A29" s="365"/>
      <c r="B29" s="366" t="s">
        <v>109</v>
      </c>
      <c r="C29" s="362"/>
      <c r="D29" s="362"/>
      <c r="E29" s="363"/>
      <c r="F29" s="542">
        <v>34.700000000000003</v>
      </c>
      <c r="G29" s="542">
        <v>40.9</v>
      </c>
      <c r="H29" s="542">
        <v>41.9</v>
      </c>
      <c r="I29" s="542">
        <v>39.9</v>
      </c>
      <c r="J29" s="544">
        <v>36.700000000000003</v>
      </c>
      <c r="K29" s="543" t="s">
        <v>350</v>
      </c>
      <c r="L29" s="364">
        <v>-2</v>
      </c>
    </row>
    <row r="30" spans="1:12" s="110" customFormat="1" ht="15" customHeight="1" x14ac:dyDescent="0.2">
      <c r="A30" s="365"/>
      <c r="B30" s="366" t="s">
        <v>110</v>
      </c>
      <c r="C30" s="362"/>
      <c r="D30" s="362"/>
      <c r="E30" s="363"/>
      <c r="F30" s="542">
        <v>27.1</v>
      </c>
      <c r="G30" s="542">
        <v>34.299999999999997</v>
      </c>
      <c r="H30" s="542">
        <v>38.1</v>
      </c>
      <c r="I30" s="542">
        <v>32.799999999999997</v>
      </c>
      <c r="J30" s="542">
        <v>26.6</v>
      </c>
      <c r="K30" s="543" t="s">
        <v>350</v>
      </c>
      <c r="L30" s="364">
        <v>0.5</v>
      </c>
    </row>
    <row r="31" spans="1:12" s="110" customFormat="1" ht="15" customHeight="1" x14ac:dyDescent="0.2">
      <c r="A31" s="365"/>
      <c r="B31" s="366" t="s">
        <v>111</v>
      </c>
      <c r="C31" s="362"/>
      <c r="D31" s="362"/>
      <c r="E31" s="363"/>
      <c r="F31" s="542">
        <v>40.799999999999997</v>
      </c>
      <c r="G31" s="542">
        <v>45.2</v>
      </c>
      <c r="H31" s="542">
        <v>51.7</v>
      </c>
      <c r="I31" s="542">
        <v>47.4</v>
      </c>
      <c r="J31" s="542">
        <v>38.799999999999997</v>
      </c>
      <c r="K31" s="543" t="s">
        <v>350</v>
      </c>
      <c r="L31" s="364">
        <v>2</v>
      </c>
    </row>
    <row r="32" spans="1:12" s="110" customFormat="1" ht="15" customHeight="1" x14ac:dyDescent="0.2">
      <c r="A32" s="367" t="s">
        <v>113</v>
      </c>
      <c r="B32" s="368" t="s">
        <v>181</v>
      </c>
      <c r="C32" s="362"/>
      <c r="D32" s="362"/>
      <c r="E32" s="363"/>
      <c r="F32" s="542">
        <v>33.4</v>
      </c>
      <c r="G32" s="542">
        <v>39.1</v>
      </c>
      <c r="H32" s="542">
        <v>42.5</v>
      </c>
      <c r="I32" s="542">
        <v>37.700000000000003</v>
      </c>
      <c r="J32" s="544">
        <v>33.9</v>
      </c>
      <c r="K32" s="543" t="s">
        <v>350</v>
      </c>
      <c r="L32" s="364">
        <v>-0.5</v>
      </c>
    </row>
    <row r="33" spans="1:12" s="110" customFormat="1" ht="15" customHeight="1" x14ac:dyDescent="0.2">
      <c r="A33" s="367"/>
      <c r="B33" s="368" t="s">
        <v>182</v>
      </c>
      <c r="C33" s="362"/>
      <c r="D33" s="362"/>
      <c r="E33" s="363"/>
      <c r="F33" s="542">
        <v>41.5</v>
      </c>
      <c r="G33" s="542">
        <v>47.8</v>
      </c>
      <c r="H33" s="542">
        <v>48.4</v>
      </c>
      <c r="I33" s="542">
        <v>48</v>
      </c>
      <c r="J33" s="542">
        <v>43.5</v>
      </c>
      <c r="K33" s="543" t="s">
        <v>350</v>
      </c>
      <c r="L33" s="364">
        <v>-2</v>
      </c>
    </row>
    <row r="34" spans="1:12" s="369" customFormat="1" ht="15" customHeight="1" x14ac:dyDescent="0.2">
      <c r="A34" s="367" t="s">
        <v>113</v>
      </c>
      <c r="B34" s="368" t="s">
        <v>116</v>
      </c>
      <c r="C34" s="362"/>
      <c r="D34" s="362"/>
      <c r="E34" s="363"/>
      <c r="F34" s="542">
        <v>33.9</v>
      </c>
      <c r="G34" s="542">
        <v>40.299999999999997</v>
      </c>
      <c r="H34" s="542">
        <v>41.9</v>
      </c>
      <c r="I34" s="542">
        <v>39.1</v>
      </c>
      <c r="J34" s="542">
        <v>35</v>
      </c>
      <c r="K34" s="543" t="s">
        <v>350</v>
      </c>
      <c r="L34" s="364">
        <v>-1.1000000000000014</v>
      </c>
    </row>
    <row r="35" spans="1:12" s="369" customFormat="1" ht="11.25" x14ac:dyDescent="0.2">
      <c r="A35" s="370"/>
      <c r="B35" s="371" t="s">
        <v>117</v>
      </c>
      <c r="C35" s="372"/>
      <c r="D35" s="372"/>
      <c r="E35" s="373"/>
      <c r="F35" s="545">
        <v>43.9</v>
      </c>
      <c r="G35" s="545">
        <v>49.6</v>
      </c>
      <c r="H35" s="545">
        <v>51.3</v>
      </c>
      <c r="I35" s="545">
        <v>48.1</v>
      </c>
      <c r="J35" s="546">
        <v>44.9</v>
      </c>
      <c r="K35" s="547" t="s">
        <v>350</v>
      </c>
      <c r="L35" s="374">
        <v>-1</v>
      </c>
    </row>
    <row r="36" spans="1:12" s="369" customFormat="1" ht="15.95" customHeight="1" x14ac:dyDescent="0.2">
      <c r="A36" s="375" t="s">
        <v>351</v>
      </c>
      <c r="B36" s="376"/>
      <c r="C36" s="377"/>
      <c r="D36" s="376"/>
      <c r="E36" s="378"/>
      <c r="F36" s="548">
        <v>20233</v>
      </c>
      <c r="G36" s="548">
        <v>16921</v>
      </c>
      <c r="H36" s="548">
        <v>21129</v>
      </c>
      <c r="I36" s="548">
        <v>18003</v>
      </c>
      <c r="J36" s="548">
        <v>20401</v>
      </c>
      <c r="K36" s="549">
        <v>-168</v>
      </c>
      <c r="L36" s="380">
        <v>-0.82348904465467376</v>
      </c>
    </row>
    <row r="37" spans="1:12" s="369" customFormat="1" ht="15.95" customHeight="1" x14ac:dyDescent="0.2">
      <c r="A37" s="381"/>
      <c r="B37" s="382" t="s">
        <v>113</v>
      </c>
      <c r="C37" s="382" t="s">
        <v>352</v>
      </c>
      <c r="D37" s="382"/>
      <c r="E37" s="383"/>
      <c r="F37" s="548">
        <v>7428</v>
      </c>
      <c r="G37" s="548">
        <v>7285</v>
      </c>
      <c r="H37" s="548">
        <v>9467</v>
      </c>
      <c r="I37" s="548">
        <v>7574</v>
      </c>
      <c r="J37" s="548">
        <v>7706</v>
      </c>
      <c r="K37" s="549">
        <v>-278</v>
      </c>
      <c r="L37" s="380">
        <v>-3.6075785102517517</v>
      </c>
    </row>
    <row r="38" spans="1:12" s="369" customFormat="1" ht="15.95" customHeight="1" x14ac:dyDescent="0.2">
      <c r="A38" s="381"/>
      <c r="B38" s="384" t="s">
        <v>105</v>
      </c>
      <c r="C38" s="384" t="s">
        <v>106</v>
      </c>
      <c r="D38" s="385"/>
      <c r="E38" s="383"/>
      <c r="F38" s="548">
        <v>11040</v>
      </c>
      <c r="G38" s="548">
        <v>8553</v>
      </c>
      <c r="H38" s="548">
        <v>11375</v>
      </c>
      <c r="I38" s="548">
        <v>9667</v>
      </c>
      <c r="J38" s="550">
        <v>11081</v>
      </c>
      <c r="K38" s="549">
        <v>-41</v>
      </c>
      <c r="L38" s="380">
        <v>-0.37000270733688295</v>
      </c>
    </row>
    <row r="39" spans="1:12" s="369" customFormat="1" ht="15.95" customHeight="1" x14ac:dyDescent="0.2">
      <c r="A39" s="381"/>
      <c r="B39" s="385"/>
      <c r="C39" s="382" t="s">
        <v>353</v>
      </c>
      <c r="D39" s="385"/>
      <c r="E39" s="383"/>
      <c r="F39" s="548">
        <v>3842</v>
      </c>
      <c r="G39" s="548">
        <v>3585</v>
      </c>
      <c r="H39" s="548">
        <v>4886</v>
      </c>
      <c r="I39" s="548">
        <v>3864</v>
      </c>
      <c r="J39" s="548">
        <v>4040</v>
      </c>
      <c r="K39" s="549">
        <v>-198</v>
      </c>
      <c r="L39" s="380">
        <v>-4.9009900990099009</v>
      </c>
    </row>
    <row r="40" spans="1:12" s="369" customFormat="1" ht="15.95" customHeight="1" x14ac:dyDescent="0.2">
      <c r="A40" s="381"/>
      <c r="B40" s="384"/>
      <c r="C40" s="384" t="s">
        <v>107</v>
      </c>
      <c r="D40" s="385"/>
      <c r="E40" s="383"/>
      <c r="F40" s="548">
        <v>9193</v>
      </c>
      <c r="G40" s="548">
        <v>8368</v>
      </c>
      <c r="H40" s="548">
        <v>9754</v>
      </c>
      <c r="I40" s="548">
        <v>8336</v>
      </c>
      <c r="J40" s="548">
        <v>9320</v>
      </c>
      <c r="K40" s="549">
        <v>-127</v>
      </c>
      <c r="L40" s="380">
        <v>-1.3626609442060085</v>
      </c>
    </row>
    <row r="41" spans="1:12" s="369" customFormat="1" ht="24" customHeight="1" x14ac:dyDescent="0.2">
      <c r="A41" s="381"/>
      <c r="B41" s="385"/>
      <c r="C41" s="382" t="s">
        <v>353</v>
      </c>
      <c r="D41" s="385"/>
      <c r="E41" s="383"/>
      <c r="F41" s="548">
        <v>3586</v>
      </c>
      <c r="G41" s="548">
        <v>3700</v>
      </c>
      <c r="H41" s="548">
        <v>4581</v>
      </c>
      <c r="I41" s="548">
        <v>3710</v>
      </c>
      <c r="J41" s="550">
        <v>3666</v>
      </c>
      <c r="K41" s="549">
        <v>-80</v>
      </c>
      <c r="L41" s="380">
        <v>-2.1822149481723949</v>
      </c>
    </row>
    <row r="42" spans="1:12" s="110" customFormat="1" ht="15" customHeight="1" x14ac:dyDescent="0.2">
      <c r="A42" s="381"/>
      <c r="B42" s="384" t="s">
        <v>113</v>
      </c>
      <c r="C42" s="384" t="s">
        <v>354</v>
      </c>
      <c r="D42" s="385"/>
      <c r="E42" s="383"/>
      <c r="F42" s="548">
        <v>3977</v>
      </c>
      <c r="G42" s="548">
        <v>3688</v>
      </c>
      <c r="H42" s="548">
        <v>5848</v>
      </c>
      <c r="I42" s="548">
        <v>3716</v>
      </c>
      <c r="J42" s="548">
        <v>4031</v>
      </c>
      <c r="K42" s="549">
        <v>-54</v>
      </c>
      <c r="L42" s="380">
        <v>-1.3396179608037708</v>
      </c>
    </row>
    <row r="43" spans="1:12" s="110" customFormat="1" ht="15" customHeight="1" x14ac:dyDescent="0.2">
      <c r="A43" s="381"/>
      <c r="B43" s="385"/>
      <c r="C43" s="382" t="s">
        <v>353</v>
      </c>
      <c r="D43" s="385"/>
      <c r="E43" s="383"/>
      <c r="F43" s="548">
        <v>1914</v>
      </c>
      <c r="G43" s="548">
        <v>1949</v>
      </c>
      <c r="H43" s="548">
        <v>3098</v>
      </c>
      <c r="I43" s="548">
        <v>1968</v>
      </c>
      <c r="J43" s="548">
        <v>1895</v>
      </c>
      <c r="K43" s="549">
        <v>19</v>
      </c>
      <c r="L43" s="380">
        <v>1.0026385224274406</v>
      </c>
    </row>
    <row r="44" spans="1:12" s="110" customFormat="1" ht="15" customHeight="1" x14ac:dyDescent="0.2">
      <c r="A44" s="381"/>
      <c r="B44" s="384"/>
      <c r="C44" s="366" t="s">
        <v>109</v>
      </c>
      <c r="D44" s="385"/>
      <c r="E44" s="383"/>
      <c r="F44" s="548">
        <v>14107</v>
      </c>
      <c r="G44" s="548">
        <v>11635</v>
      </c>
      <c r="H44" s="548">
        <v>13489</v>
      </c>
      <c r="I44" s="548">
        <v>12536</v>
      </c>
      <c r="J44" s="550">
        <v>14054</v>
      </c>
      <c r="K44" s="549">
        <v>53</v>
      </c>
      <c r="L44" s="380">
        <v>0.37711683506475024</v>
      </c>
    </row>
    <row r="45" spans="1:12" s="110" customFormat="1" ht="15" customHeight="1" x14ac:dyDescent="0.2">
      <c r="A45" s="381"/>
      <c r="B45" s="385"/>
      <c r="C45" s="382" t="s">
        <v>353</v>
      </c>
      <c r="D45" s="385"/>
      <c r="E45" s="383"/>
      <c r="F45" s="548">
        <v>4894</v>
      </c>
      <c r="G45" s="548">
        <v>4764</v>
      </c>
      <c r="H45" s="548">
        <v>5649</v>
      </c>
      <c r="I45" s="548">
        <v>5000</v>
      </c>
      <c r="J45" s="548">
        <v>5156</v>
      </c>
      <c r="K45" s="549">
        <v>-262</v>
      </c>
      <c r="L45" s="380">
        <v>-5.0814584949573316</v>
      </c>
    </row>
    <row r="46" spans="1:12" s="110" customFormat="1" ht="15" customHeight="1" x14ac:dyDescent="0.2">
      <c r="A46" s="381"/>
      <c r="B46" s="384"/>
      <c r="C46" s="366" t="s">
        <v>110</v>
      </c>
      <c r="D46" s="385"/>
      <c r="E46" s="383"/>
      <c r="F46" s="548">
        <v>1872</v>
      </c>
      <c r="G46" s="548">
        <v>1379</v>
      </c>
      <c r="H46" s="548">
        <v>1523</v>
      </c>
      <c r="I46" s="548">
        <v>1536</v>
      </c>
      <c r="J46" s="548">
        <v>1999</v>
      </c>
      <c r="K46" s="549">
        <v>-127</v>
      </c>
      <c r="L46" s="380">
        <v>-6.3531765882941471</v>
      </c>
    </row>
    <row r="47" spans="1:12" s="110" customFormat="1" ht="15" customHeight="1" x14ac:dyDescent="0.2">
      <c r="A47" s="381"/>
      <c r="B47" s="385"/>
      <c r="C47" s="382" t="s">
        <v>353</v>
      </c>
      <c r="D47" s="385"/>
      <c r="E47" s="383"/>
      <c r="F47" s="548">
        <v>507</v>
      </c>
      <c r="G47" s="548">
        <v>473</v>
      </c>
      <c r="H47" s="548">
        <v>581</v>
      </c>
      <c r="I47" s="548">
        <v>504</v>
      </c>
      <c r="J47" s="550">
        <v>532</v>
      </c>
      <c r="K47" s="549">
        <v>-25</v>
      </c>
      <c r="L47" s="380">
        <v>-4.6992481203007515</v>
      </c>
    </row>
    <row r="48" spans="1:12" s="110" customFormat="1" ht="15" customHeight="1" x14ac:dyDescent="0.2">
      <c r="A48" s="381"/>
      <c r="B48" s="385"/>
      <c r="C48" s="366" t="s">
        <v>111</v>
      </c>
      <c r="D48" s="386"/>
      <c r="E48" s="387"/>
      <c r="F48" s="548">
        <v>277</v>
      </c>
      <c r="G48" s="548">
        <v>219</v>
      </c>
      <c r="H48" s="548">
        <v>269</v>
      </c>
      <c r="I48" s="548">
        <v>215</v>
      </c>
      <c r="J48" s="548">
        <v>317</v>
      </c>
      <c r="K48" s="549">
        <v>-40</v>
      </c>
      <c r="L48" s="380">
        <v>-12.618296529968454</v>
      </c>
    </row>
    <row r="49" spans="1:12" s="110" customFormat="1" ht="15" customHeight="1" x14ac:dyDescent="0.2">
      <c r="A49" s="381"/>
      <c r="B49" s="385"/>
      <c r="C49" s="382" t="s">
        <v>353</v>
      </c>
      <c r="D49" s="385"/>
      <c r="E49" s="383"/>
      <c r="F49" s="548">
        <v>113</v>
      </c>
      <c r="G49" s="548">
        <v>99</v>
      </c>
      <c r="H49" s="548">
        <v>139</v>
      </c>
      <c r="I49" s="548">
        <v>102</v>
      </c>
      <c r="J49" s="548">
        <v>123</v>
      </c>
      <c r="K49" s="549">
        <v>-10</v>
      </c>
      <c r="L49" s="380">
        <v>-8.1300813008130088</v>
      </c>
    </row>
    <row r="50" spans="1:12" s="110" customFormat="1" ht="15" customHeight="1" x14ac:dyDescent="0.2">
      <c r="A50" s="381"/>
      <c r="B50" s="384" t="s">
        <v>113</v>
      </c>
      <c r="C50" s="382" t="s">
        <v>181</v>
      </c>
      <c r="D50" s="385"/>
      <c r="E50" s="383"/>
      <c r="F50" s="548">
        <v>12019</v>
      </c>
      <c r="G50" s="548">
        <v>9245</v>
      </c>
      <c r="H50" s="548">
        <v>12904</v>
      </c>
      <c r="I50" s="548">
        <v>10332</v>
      </c>
      <c r="J50" s="550">
        <v>12123</v>
      </c>
      <c r="K50" s="549">
        <v>-104</v>
      </c>
      <c r="L50" s="380">
        <v>-0.85787346366410955</v>
      </c>
    </row>
    <row r="51" spans="1:12" s="110" customFormat="1" ht="15" customHeight="1" x14ac:dyDescent="0.2">
      <c r="A51" s="381"/>
      <c r="B51" s="385"/>
      <c r="C51" s="382" t="s">
        <v>353</v>
      </c>
      <c r="D51" s="385"/>
      <c r="E51" s="383"/>
      <c r="F51" s="548">
        <v>4020</v>
      </c>
      <c r="G51" s="548">
        <v>3616</v>
      </c>
      <c r="H51" s="548">
        <v>5485</v>
      </c>
      <c r="I51" s="548">
        <v>3895</v>
      </c>
      <c r="J51" s="548">
        <v>4108</v>
      </c>
      <c r="K51" s="549">
        <v>-88</v>
      </c>
      <c r="L51" s="380">
        <v>-2.1421616358325219</v>
      </c>
    </row>
    <row r="52" spans="1:12" s="110" customFormat="1" ht="15" customHeight="1" x14ac:dyDescent="0.2">
      <c r="A52" s="381"/>
      <c r="B52" s="384"/>
      <c r="C52" s="382" t="s">
        <v>182</v>
      </c>
      <c r="D52" s="385"/>
      <c r="E52" s="383"/>
      <c r="F52" s="548">
        <v>8214</v>
      </c>
      <c r="G52" s="548">
        <v>7676</v>
      </c>
      <c r="H52" s="548">
        <v>8225</v>
      </c>
      <c r="I52" s="548">
        <v>7671</v>
      </c>
      <c r="J52" s="548">
        <v>8278</v>
      </c>
      <c r="K52" s="549">
        <v>-64</v>
      </c>
      <c r="L52" s="380">
        <v>-0.77313360715148582</v>
      </c>
    </row>
    <row r="53" spans="1:12" s="269" customFormat="1" ht="11.25" customHeight="1" x14ac:dyDescent="0.2">
      <c r="A53" s="381"/>
      <c r="B53" s="385"/>
      <c r="C53" s="382" t="s">
        <v>353</v>
      </c>
      <c r="D53" s="385"/>
      <c r="E53" s="383"/>
      <c r="F53" s="548">
        <v>3408</v>
      </c>
      <c r="G53" s="548">
        <v>3669</v>
      </c>
      <c r="H53" s="548">
        <v>3982</v>
      </c>
      <c r="I53" s="548">
        <v>3679</v>
      </c>
      <c r="J53" s="550">
        <v>3598</v>
      </c>
      <c r="K53" s="549">
        <v>-190</v>
      </c>
      <c r="L53" s="380">
        <v>-5.2807115063924401</v>
      </c>
    </row>
    <row r="54" spans="1:12" s="151" customFormat="1" ht="12.75" customHeight="1" x14ac:dyDescent="0.2">
      <c r="A54" s="381"/>
      <c r="B54" s="384" t="s">
        <v>113</v>
      </c>
      <c r="C54" s="384" t="s">
        <v>116</v>
      </c>
      <c r="D54" s="385"/>
      <c r="E54" s="383"/>
      <c r="F54" s="548">
        <v>14472</v>
      </c>
      <c r="G54" s="548">
        <v>11919</v>
      </c>
      <c r="H54" s="548">
        <v>14596</v>
      </c>
      <c r="I54" s="548">
        <v>12127</v>
      </c>
      <c r="J54" s="548">
        <v>14657</v>
      </c>
      <c r="K54" s="549">
        <v>-185</v>
      </c>
      <c r="L54" s="380">
        <v>-1.2621955379682064</v>
      </c>
    </row>
    <row r="55" spans="1:12" ht="11.25" x14ac:dyDescent="0.2">
      <c r="A55" s="381"/>
      <c r="B55" s="385"/>
      <c r="C55" s="382" t="s">
        <v>353</v>
      </c>
      <c r="D55" s="385"/>
      <c r="E55" s="383"/>
      <c r="F55" s="548">
        <v>4900</v>
      </c>
      <c r="G55" s="548">
        <v>4806</v>
      </c>
      <c r="H55" s="548">
        <v>6118</v>
      </c>
      <c r="I55" s="548">
        <v>4746</v>
      </c>
      <c r="J55" s="548">
        <v>5123</v>
      </c>
      <c r="K55" s="549">
        <v>-223</v>
      </c>
      <c r="L55" s="380">
        <v>-4.3529182119851653</v>
      </c>
    </row>
    <row r="56" spans="1:12" ht="14.25" customHeight="1" x14ac:dyDescent="0.2">
      <c r="A56" s="381"/>
      <c r="B56" s="385"/>
      <c r="C56" s="384" t="s">
        <v>117</v>
      </c>
      <c r="D56" s="385"/>
      <c r="E56" s="383"/>
      <c r="F56" s="548">
        <v>5758</v>
      </c>
      <c r="G56" s="548">
        <v>4997</v>
      </c>
      <c r="H56" s="548">
        <v>6528</v>
      </c>
      <c r="I56" s="548">
        <v>5866</v>
      </c>
      <c r="J56" s="548">
        <v>5740</v>
      </c>
      <c r="K56" s="549">
        <v>18</v>
      </c>
      <c r="L56" s="380">
        <v>0.31358885017421601</v>
      </c>
    </row>
    <row r="57" spans="1:12" ht="18.75" customHeight="1" x14ac:dyDescent="0.2">
      <c r="A57" s="388"/>
      <c r="B57" s="389"/>
      <c r="C57" s="390" t="s">
        <v>353</v>
      </c>
      <c r="D57" s="389"/>
      <c r="E57" s="391"/>
      <c r="F57" s="551">
        <v>2528</v>
      </c>
      <c r="G57" s="552">
        <v>2478</v>
      </c>
      <c r="H57" s="552">
        <v>3346</v>
      </c>
      <c r="I57" s="552">
        <v>2824</v>
      </c>
      <c r="J57" s="552">
        <v>2580</v>
      </c>
      <c r="K57" s="553">
        <f t="shared" ref="K57" si="0">IF(OR(F57=".",J57=".")=TRUE,".",IF(OR(F57="*",J57="*")=TRUE,"*",IF(AND(F57="-",J57="-")=TRUE,"-",IF(AND(ISNUMBER(J57),ISNUMBER(F57))=TRUE,IF(F57-J57=0,0,F57-J57),IF(ISNUMBER(F57)=TRUE,F57,-J57)))))</f>
        <v>-52</v>
      </c>
      <c r="L57" s="392">
        <f t="shared" ref="L57" si="1">IF(K57 =".",".",IF(K57 ="*","*",IF(K57="-","-",IF(K57=0,0,IF(OR(J57="-",J57=".",F57="-",F57=".")=TRUE,"X",IF(J57=0,"0,0",IF(ABS(K57*100/J57)&gt;250,".X",(K57*100/J57))))))))</f>
        <v>-2.0155038759689923</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21125</v>
      </c>
      <c r="E11" s="114">
        <v>18973</v>
      </c>
      <c r="F11" s="114">
        <v>28775</v>
      </c>
      <c r="G11" s="114">
        <v>18883</v>
      </c>
      <c r="H11" s="140">
        <v>21478</v>
      </c>
      <c r="I11" s="115">
        <v>-353</v>
      </c>
      <c r="J11" s="116">
        <v>-1.6435422292578452</v>
      </c>
    </row>
    <row r="12" spans="1:15" s="110" customFormat="1" ht="24.95" customHeight="1" x14ac:dyDescent="0.2">
      <c r="A12" s="193" t="s">
        <v>132</v>
      </c>
      <c r="B12" s="194" t="s">
        <v>133</v>
      </c>
      <c r="C12" s="113">
        <v>2.1159763313609465</v>
      </c>
      <c r="D12" s="115">
        <v>447</v>
      </c>
      <c r="E12" s="114">
        <v>237</v>
      </c>
      <c r="F12" s="114">
        <v>666</v>
      </c>
      <c r="G12" s="114">
        <v>615</v>
      </c>
      <c r="H12" s="140">
        <v>428</v>
      </c>
      <c r="I12" s="115">
        <v>19</v>
      </c>
      <c r="J12" s="116">
        <v>4.4392523364485985</v>
      </c>
    </row>
    <row r="13" spans="1:15" s="110" customFormat="1" ht="24.95" customHeight="1" x14ac:dyDescent="0.2">
      <c r="A13" s="193" t="s">
        <v>134</v>
      </c>
      <c r="B13" s="199" t="s">
        <v>214</v>
      </c>
      <c r="C13" s="113">
        <v>0.62011834319526626</v>
      </c>
      <c r="D13" s="115">
        <v>131</v>
      </c>
      <c r="E13" s="114">
        <v>118</v>
      </c>
      <c r="F13" s="114">
        <v>181</v>
      </c>
      <c r="G13" s="114">
        <v>124</v>
      </c>
      <c r="H13" s="140">
        <v>121</v>
      </c>
      <c r="I13" s="115">
        <v>10</v>
      </c>
      <c r="J13" s="116">
        <v>8.2644628099173545</v>
      </c>
    </row>
    <row r="14" spans="1:15" s="287" customFormat="1" ht="24.95" customHeight="1" x14ac:dyDescent="0.2">
      <c r="A14" s="193" t="s">
        <v>215</v>
      </c>
      <c r="B14" s="199" t="s">
        <v>137</v>
      </c>
      <c r="C14" s="113">
        <v>12.705325443786982</v>
      </c>
      <c r="D14" s="115">
        <v>2684</v>
      </c>
      <c r="E14" s="114">
        <v>1936</v>
      </c>
      <c r="F14" s="114">
        <v>3428</v>
      </c>
      <c r="G14" s="114">
        <v>1960</v>
      </c>
      <c r="H14" s="140">
        <v>2848</v>
      </c>
      <c r="I14" s="115">
        <v>-164</v>
      </c>
      <c r="J14" s="116">
        <v>-5.7584269662921352</v>
      </c>
      <c r="K14" s="110"/>
      <c r="L14" s="110"/>
      <c r="M14" s="110"/>
      <c r="N14" s="110"/>
      <c r="O14" s="110"/>
    </row>
    <row r="15" spans="1:15" s="110" customFormat="1" ht="24.95" customHeight="1" x14ac:dyDescent="0.2">
      <c r="A15" s="193" t="s">
        <v>216</v>
      </c>
      <c r="B15" s="199" t="s">
        <v>217</v>
      </c>
      <c r="C15" s="113">
        <v>4.1088757396449704</v>
      </c>
      <c r="D15" s="115">
        <v>868</v>
      </c>
      <c r="E15" s="114">
        <v>694</v>
      </c>
      <c r="F15" s="114">
        <v>1038</v>
      </c>
      <c r="G15" s="114">
        <v>609</v>
      </c>
      <c r="H15" s="140">
        <v>974</v>
      </c>
      <c r="I15" s="115">
        <v>-106</v>
      </c>
      <c r="J15" s="116">
        <v>-10.882956878850102</v>
      </c>
    </row>
    <row r="16" spans="1:15" s="287" customFormat="1" ht="24.95" customHeight="1" x14ac:dyDescent="0.2">
      <c r="A16" s="193" t="s">
        <v>218</v>
      </c>
      <c r="B16" s="199" t="s">
        <v>141</v>
      </c>
      <c r="C16" s="113">
        <v>6.8781065088757396</v>
      </c>
      <c r="D16" s="115">
        <v>1453</v>
      </c>
      <c r="E16" s="114">
        <v>1020</v>
      </c>
      <c r="F16" s="114">
        <v>1886</v>
      </c>
      <c r="G16" s="114">
        <v>1017</v>
      </c>
      <c r="H16" s="140">
        <v>1529</v>
      </c>
      <c r="I16" s="115">
        <v>-76</v>
      </c>
      <c r="J16" s="116">
        <v>-4.9705689993459776</v>
      </c>
      <c r="K16" s="110"/>
      <c r="L16" s="110"/>
      <c r="M16" s="110"/>
      <c r="N16" s="110"/>
      <c r="O16" s="110"/>
    </row>
    <row r="17" spans="1:15" s="110" customFormat="1" ht="24.95" customHeight="1" x14ac:dyDescent="0.2">
      <c r="A17" s="193" t="s">
        <v>142</v>
      </c>
      <c r="B17" s="199" t="s">
        <v>220</v>
      </c>
      <c r="C17" s="113">
        <v>1.7183431952662722</v>
      </c>
      <c r="D17" s="115">
        <v>363</v>
      </c>
      <c r="E17" s="114">
        <v>222</v>
      </c>
      <c r="F17" s="114">
        <v>504</v>
      </c>
      <c r="G17" s="114">
        <v>334</v>
      </c>
      <c r="H17" s="140">
        <v>345</v>
      </c>
      <c r="I17" s="115">
        <v>18</v>
      </c>
      <c r="J17" s="116">
        <v>5.2173913043478262</v>
      </c>
    </row>
    <row r="18" spans="1:15" s="287" customFormat="1" ht="24.95" customHeight="1" x14ac:dyDescent="0.2">
      <c r="A18" s="201" t="s">
        <v>144</v>
      </c>
      <c r="B18" s="202" t="s">
        <v>145</v>
      </c>
      <c r="C18" s="113">
        <v>6.3005917159763314</v>
      </c>
      <c r="D18" s="115">
        <v>1331</v>
      </c>
      <c r="E18" s="114">
        <v>745</v>
      </c>
      <c r="F18" s="114">
        <v>1609</v>
      </c>
      <c r="G18" s="114">
        <v>1018</v>
      </c>
      <c r="H18" s="140">
        <v>1236</v>
      </c>
      <c r="I18" s="115">
        <v>95</v>
      </c>
      <c r="J18" s="116">
        <v>7.6860841423948223</v>
      </c>
      <c r="K18" s="110"/>
      <c r="L18" s="110"/>
      <c r="M18" s="110"/>
      <c r="N18" s="110"/>
      <c r="O18" s="110"/>
    </row>
    <row r="19" spans="1:15" s="110" customFormat="1" ht="24.95" customHeight="1" x14ac:dyDescent="0.2">
      <c r="A19" s="193" t="s">
        <v>146</v>
      </c>
      <c r="B19" s="199" t="s">
        <v>147</v>
      </c>
      <c r="C19" s="113">
        <v>13.377514792899408</v>
      </c>
      <c r="D19" s="115">
        <v>2826</v>
      </c>
      <c r="E19" s="114">
        <v>2505</v>
      </c>
      <c r="F19" s="114">
        <v>3703</v>
      </c>
      <c r="G19" s="114">
        <v>2448</v>
      </c>
      <c r="H19" s="140">
        <v>3033</v>
      </c>
      <c r="I19" s="115">
        <v>-207</v>
      </c>
      <c r="J19" s="116">
        <v>-6.8249258160237387</v>
      </c>
    </row>
    <row r="20" spans="1:15" s="287" customFormat="1" ht="24.95" customHeight="1" x14ac:dyDescent="0.2">
      <c r="A20" s="193" t="s">
        <v>148</v>
      </c>
      <c r="B20" s="199" t="s">
        <v>149</v>
      </c>
      <c r="C20" s="113">
        <v>4.1183431952662719</v>
      </c>
      <c r="D20" s="115">
        <v>870</v>
      </c>
      <c r="E20" s="114">
        <v>901</v>
      </c>
      <c r="F20" s="114">
        <v>1359</v>
      </c>
      <c r="G20" s="114">
        <v>738</v>
      </c>
      <c r="H20" s="140">
        <v>978</v>
      </c>
      <c r="I20" s="115">
        <v>-108</v>
      </c>
      <c r="J20" s="116">
        <v>-11.042944785276074</v>
      </c>
      <c r="K20" s="110"/>
      <c r="L20" s="110"/>
      <c r="M20" s="110"/>
      <c r="N20" s="110"/>
      <c r="O20" s="110"/>
    </row>
    <row r="21" spans="1:15" s="110" customFormat="1" ht="24.95" customHeight="1" x14ac:dyDescent="0.2">
      <c r="A21" s="201" t="s">
        <v>150</v>
      </c>
      <c r="B21" s="202" t="s">
        <v>151</v>
      </c>
      <c r="C21" s="113">
        <v>8.2934911242603544</v>
      </c>
      <c r="D21" s="115">
        <v>1752</v>
      </c>
      <c r="E21" s="114">
        <v>1956</v>
      </c>
      <c r="F21" s="114">
        <v>2250</v>
      </c>
      <c r="G21" s="114">
        <v>2314</v>
      </c>
      <c r="H21" s="140">
        <v>1990</v>
      </c>
      <c r="I21" s="115">
        <v>-238</v>
      </c>
      <c r="J21" s="116">
        <v>-11.959798994974875</v>
      </c>
    </row>
    <row r="22" spans="1:15" s="110" customFormat="1" ht="24.95" customHeight="1" x14ac:dyDescent="0.2">
      <c r="A22" s="201" t="s">
        <v>152</v>
      </c>
      <c r="B22" s="199" t="s">
        <v>153</v>
      </c>
      <c r="C22" s="113">
        <v>5.3869822485207104</v>
      </c>
      <c r="D22" s="115">
        <v>1138</v>
      </c>
      <c r="E22" s="114">
        <v>449</v>
      </c>
      <c r="F22" s="114">
        <v>696</v>
      </c>
      <c r="G22" s="114">
        <v>431</v>
      </c>
      <c r="H22" s="140">
        <v>481</v>
      </c>
      <c r="I22" s="115">
        <v>657</v>
      </c>
      <c r="J22" s="116">
        <v>136.59043659043658</v>
      </c>
    </row>
    <row r="23" spans="1:15" s="110" customFormat="1" ht="24.95" customHeight="1" x14ac:dyDescent="0.2">
      <c r="A23" s="193" t="s">
        <v>154</v>
      </c>
      <c r="B23" s="199" t="s">
        <v>155</v>
      </c>
      <c r="C23" s="113">
        <v>0.99408284023668636</v>
      </c>
      <c r="D23" s="115">
        <v>210</v>
      </c>
      <c r="E23" s="114">
        <v>141</v>
      </c>
      <c r="F23" s="114">
        <v>314</v>
      </c>
      <c r="G23" s="114">
        <v>112</v>
      </c>
      <c r="H23" s="140">
        <v>193</v>
      </c>
      <c r="I23" s="115">
        <v>17</v>
      </c>
      <c r="J23" s="116">
        <v>8.8082901554404138</v>
      </c>
    </row>
    <row r="24" spans="1:15" s="110" customFormat="1" ht="24.95" customHeight="1" x14ac:dyDescent="0.2">
      <c r="A24" s="193" t="s">
        <v>156</v>
      </c>
      <c r="B24" s="199" t="s">
        <v>221</v>
      </c>
      <c r="C24" s="113">
        <v>6.489940828402367</v>
      </c>
      <c r="D24" s="115">
        <v>1371</v>
      </c>
      <c r="E24" s="114">
        <v>1490</v>
      </c>
      <c r="F24" s="114">
        <v>1736</v>
      </c>
      <c r="G24" s="114">
        <v>1426</v>
      </c>
      <c r="H24" s="140">
        <v>1288</v>
      </c>
      <c r="I24" s="115">
        <v>83</v>
      </c>
      <c r="J24" s="116">
        <v>6.4440993788819876</v>
      </c>
    </row>
    <row r="25" spans="1:15" s="110" customFormat="1" ht="24.95" customHeight="1" x14ac:dyDescent="0.2">
      <c r="A25" s="193" t="s">
        <v>222</v>
      </c>
      <c r="B25" s="204" t="s">
        <v>159</v>
      </c>
      <c r="C25" s="113">
        <v>6.4757396449704139</v>
      </c>
      <c r="D25" s="115">
        <v>1368</v>
      </c>
      <c r="E25" s="114">
        <v>1115</v>
      </c>
      <c r="F25" s="114">
        <v>1592</v>
      </c>
      <c r="G25" s="114">
        <v>1248</v>
      </c>
      <c r="H25" s="140">
        <v>1586</v>
      </c>
      <c r="I25" s="115">
        <v>-218</v>
      </c>
      <c r="J25" s="116">
        <v>-13.745271122320302</v>
      </c>
    </row>
    <row r="26" spans="1:15" s="110" customFormat="1" ht="24.95" customHeight="1" x14ac:dyDescent="0.2">
      <c r="A26" s="201">
        <v>782.78300000000002</v>
      </c>
      <c r="B26" s="203" t="s">
        <v>160</v>
      </c>
      <c r="C26" s="113">
        <v>5.4153846153846157</v>
      </c>
      <c r="D26" s="115">
        <v>1144</v>
      </c>
      <c r="E26" s="114">
        <v>929</v>
      </c>
      <c r="F26" s="114">
        <v>1285</v>
      </c>
      <c r="G26" s="114">
        <v>1121</v>
      </c>
      <c r="H26" s="140">
        <v>1019</v>
      </c>
      <c r="I26" s="115">
        <v>125</v>
      </c>
      <c r="J26" s="116">
        <v>12.266928361138371</v>
      </c>
    </row>
    <row r="27" spans="1:15" s="110" customFormat="1" ht="24.95" customHeight="1" x14ac:dyDescent="0.2">
      <c r="A27" s="193" t="s">
        <v>161</v>
      </c>
      <c r="B27" s="199" t="s">
        <v>162</v>
      </c>
      <c r="C27" s="113">
        <v>3.0248520710059172</v>
      </c>
      <c r="D27" s="115">
        <v>639</v>
      </c>
      <c r="E27" s="114">
        <v>568</v>
      </c>
      <c r="F27" s="114">
        <v>1080</v>
      </c>
      <c r="G27" s="114">
        <v>565</v>
      </c>
      <c r="H27" s="140">
        <v>567</v>
      </c>
      <c r="I27" s="115">
        <v>72</v>
      </c>
      <c r="J27" s="116">
        <v>12.698412698412698</v>
      </c>
    </row>
    <row r="28" spans="1:15" s="110" customFormat="1" ht="24.95" customHeight="1" x14ac:dyDescent="0.2">
      <c r="A28" s="193" t="s">
        <v>163</v>
      </c>
      <c r="B28" s="199" t="s">
        <v>164</v>
      </c>
      <c r="C28" s="113">
        <v>4.9183431952662726</v>
      </c>
      <c r="D28" s="115">
        <v>1039</v>
      </c>
      <c r="E28" s="114">
        <v>1125</v>
      </c>
      <c r="F28" s="114">
        <v>1577</v>
      </c>
      <c r="G28" s="114">
        <v>967</v>
      </c>
      <c r="H28" s="140">
        <v>1099</v>
      </c>
      <c r="I28" s="115">
        <v>-60</v>
      </c>
      <c r="J28" s="116">
        <v>-5.4595086442220202</v>
      </c>
    </row>
    <row r="29" spans="1:15" s="110" customFormat="1" ht="24.95" customHeight="1" x14ac:dyDescent="0.2">
      <c r="A29" s="193">
        <v>86</v>
      </c>
      <c r="B29" s="199" t="s">
        <v>165</v>
      </c>
      <c r="C29" s="113">
        <v>8.7763313609467453</v>
      </c>
      <c r="D29" s="115">
        <v>1854</v>
      </c>
      <c r="E29" s="114">
        <v>1861</v>
      </c>
      <c r="F29" s="114">
        <v>2120</v>
      </c>
      <c r="G29" s="114">
        <v>1679</v>
      </c>
      <c r="H29" s="140">
        <v>1867</v>
      </c>
      <c r="I29" s="115">
        <v>-13</v>
      </c>
      <c r="J29" s="116">
        <v>-0.69630423138725228</v>
      </c>
    </row>
    <row r="30" spans="1:15" s="110" customFormat="1" ht="24.95" customHeight="1" x14ac:dyDescent="0.2">
      <c r="A30" s="193">
        <v>87.88</v>
      </c>
      <c r="B30" s="204" t="s">
        <v>166</v>
      </c>
      <c r="C30" s="113">
        <v>6.7029585798816571</v>
      </c>
      <c r="D30" s="115">
        <v>1416</v>
      </c>
      <c r="E30" s="114">
        <v>1953</v>
      </c>
      <c r="F30" s="114">
        <v>3639</v>
      </c>
      <c r="G30" s="114">
        <v>1242</v>
      </c>
      <c r="H30" s="140">
        <v>1672</v>
      </c>
      <c r="I30" s="115">
        <v>-256</v>
      </c>
      <c r="J30" s="116">
        <v>-15.311004784688995</v>
      </c>
    </row>
    <row r="31" spans="1:15" s="110" customFormat="1" ht="24.95" customHeight="1" x14ac:dyDescent="0.2">
      <c r="A31" s="193" t="s">
        <v>167</v>
      </c>
      <c r="B31" s="199" t="s">
        <v>168</v>
      </c>
      <c r="C31" s="113">
        <v>4.2840236686390529</v>
      </c>
      <c r="D31" s="115">
        <v>905</v>
      </c>
      <c r="E31" s="114">
        <v>944</v>
      </c>
      <c r="F31" s="114">
        <v>1540</v>
      </c>
      <c r="G31" s="114">
        <v>872</v>
      </c>
      <c r="H31" s="140">
        <v>1072</v>
      </c>
      <c r="I31" s="115">
        <v>-167</v>
      </c>
      <c r="J31" s="116">
        <v>-15.578358208955224</v>
      </c>
    </row>
    <row r="32" spans="1:15" s="110" customFormat="1" ht="24.95" customHeight="1" x14ac:dyDescent="0.2">
      <c r="A32" s="193"/>
      <c r="B32" s="204" t="s">
        <v>169</v>
      </c>
      <c r="C32" s="113">
        <v>0</v>
      </c>
      <c r="D32" s="115">
        <v>0</v>
      </c>
      <c r="E32" s="114">
        <v>0</v>
      </c>
      <c r="F32" s="114">
        <v>0</v>
      </c>
      <c r="G32" s="114">
        <v>3</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2.1159763313609465</v>
      </c>
      <c r="D34" s="115">
        <v>447</v>
      </c>
      <c r="E34" s="114">
        <v>237</v>
      </c>
      <c r="F34" s="114">
        <v>666</v>
      </c>
      <c r="G34" s="114">
        <v>615</v>
      </c>
      <c r="H34" s="140">
        <v>428</v>
      </c>
      <c r="I34" s="115">
        <v>19</v>
      </c>
      <c r="J34" s="116">
        <v>4.4392523364485985</v>
      </c>
    </row>
    <row r="35" spans="1:10" s="110" customFormat="1" ht="24.95" customHeight="1" x14ac:dyDescent="0.2">
      <c r="A35" s="292" t="s">
        <v>171</v>
      </c>
      <c r="B35" s="293" t="s">
        <v>172</v>
      </c>
      <c r="C35" s="113">
        <v>19.62603550295858</v>
      </c>
      <c r="D35" s="115">
        <v>4146</v>
      </c>
      <c r="E35" s="114">
        <v>2799</v>
      </c>
      <c r="F35" s="114">
        <v>5218</v>
      </c>
      <c r="G35" s="114">
        <v>3102</v>
      </c>
      <c r="H35" s="140">
        <v>4205</v>
      </c>
      <c r="I35" s="115">
        <v>-59</v>
      </c>
      <c r="J35" s="116">
        <v>-1.4030915576694412</v>
      </c>
    </row>
    <row r="36" spans="1:10" s="110" customFormat="1" ht="24.95" customHeight="1" x14ac:dyDescent="0.2">
      <c r="A36" s="294" t="s">
        <v>173</v>
      </c>
      <c r="B36" s="295" t="s">
        <v>174</v>
      </c>
      <c r="C36" s="125">
        <v>78.257988165680473</v>
      </c>
      <c r="D36" s="143">
        <v>16532</v>
      </c>
      <c r="E36" s="144">
        <v>15937</v>
      </c>
      <c r="F36" s="144">
        <v>22891</v>
      </c>
      <c r="G36" s="144">
        <v>15163</v>
      </c>
      <c r="H36" s="145">
        <v>16845</v>
      </c>
      <c r="I36" s="143">
        <v>-313</v>
      </c>
      <c r="J36" s="146">
        <v>-1.8581181359453844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21125</v>
      </c>
      <c r="F11" s="264">
        <v>18973</v>
      </c>
      <c r="G11" s="264">
        <v>28775</v>
      </c>
      <c r="H11" s="264">
        <v>18883</v>
      </c>
      <c r="I11" s="265">
        <v>21478</v>
      </c>
      <c r="J11" s="263">
        <v>-353</v>
      </c>
      <c r="K11" s="266">
        <v>-1.6435422292578452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27.744378698224853</v>
      </c>
      <c r="E13" s="115">
        <v>5861</v>
      </c>
      <c r="F13" s="114">
        <v>5651</v>
      </c>
      <c r="G13" s="114">
        <v>8203</v>
      </c>
      <c r="H13" s="114">
        <v>5942</v>
      </c>
      <c r="I13" s="140">
        <v>5768</v>
      </c>
      <c r="J13" s="115">
        <v>93</v>
      </c>
      <c r="K13" s="116">
        <v>1.6123439667128987</v>
      </c>
    </row>
    <row r="14" spans="1:15" ht="15.95" customHeight="1" x14ac:dyDescent="0.2">
      <c r="A14" s="306" t="s">
        <v>230</v>
      </c>
      <c r="B14" s="307"/>
      <c r="C14" s="308"/>
      <c r="D14" s="113">
        <v>47.630769230769232</v>
      </c>
      <c r="E14" s="115">
        <v>10062</v>
      </c>
      <c r="F14" s="114">
        <v>8641</v>
      </c>
      <c r="G14" s="114">
        <v>14563</v>
      </c>
      <c r="H14" s="114">
        <v>8888</v>
      </c>
      <c r="I14" s="140">
        <v>10837</v>
      </c>
      <c r="J14" s="115">
        <v>-775</v>
      </c>
      <c r="K14" s="116">
        <v>-7.1514256713112481</v>
      </c>
    </row>
    <row r="15" spans="1:15" ht="15.95" customHeight="1" x14ac:dyDescent="0.2">
      <c r="A15" s="306" t="s">
        <v>231</v>
      </c>
      <c r="B15" s="307"/>
      <c r="C15" s="308"/>
      <c r="D15" s="113">
        <v>10.191715976331361</v>
      </c>
      <c r="E15" s="115">
        <v>2153</v>
      </c>
      <c r="F15" s="114">
        <v>1739</v>
      </c>
      <c r="G15" s="114">
        <v>2153</v>
      </c>
      <c r="H15" s="114">
        <v>1602</v>
      </c>
      <c r="I15" s="140">
        <v>2156</v>
      </c>
      <c r="J15" s="115">
        <v>-3</v>
      </c>
      <c r="K15" s="116">
        <v>-0.1391465677179963</v>
      </c>
    </row>
    <row r="16" spans="1:15" ht="15.95" customHeight="1" x14ac:dyDescent="0.2">
      <c r="A16" s="306" t="s">
        <v>232</v>
      </c>
      <c r="B16" s="307"/>
      <c r="C16" s="308"/>
      <c r="D16" s="113">
        <v>14.34319526627219</v>
      </c>
      <c r="E16" s="115">
        <v>3030</v>
      </c>
      <c r="F16" s="114">
        <v>2926</v>
      </c>
      <c r="G16" s="114">
        <v>3809</v>
      </c>
      <c r="H16" s="114">
        <v>2439</v>
      </c>
      <c r="I16" s="140">
        <v>2699</v>
      </c>
      <c r="J16" s="115">
        <v>331</v>
      </c>
      <c r="K16" s="116">
        <v>12.263801407928863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2.2201183431952662</v>
      </c>
      <c r="E18" s="115">
        <v>469</v>
      </c>
      <c r="F18" s="114">
        <v>265</v>
      </c>
      <c r="G18" s="114">
        <v>837</v>
      </c>
      <c r="H18" s="114">
        <v>680</v>
      </c>
      <c r="I18" s="140">
        <v>451</v>
      </c>
      <c r="J18" s="115">
        <v>18</v>
      </c>
      <c r="K18" s="116">
        <v>3.9911308203991132</v>
      </c>
    </row>
    <row r="19" spans="1:11" ht="14.1" customHeight="1" x14ac:dyDescent="0.2">
      <c r="A19" s="306" t="s">
        <v>235</v>
      </c>
      <c r="B19" s="307" t="s">
        <v>236</v>
      </c>
      <c r="C19" s="308"/>
      <c r="D19" s="113">
        <v>1.8698224852071006</v>
      </c>
      <c r="E19" s="115">
        <v>395</v>
      </c>
      <c r="F19" s="114">
        <v>217</v>
      </c>
      <c r="G19" s="114">
        <v>712</v>
      </c>
      <c r="H19" s="114">
        <v>633</v>
      </c>
      <c r="I19" s="140">
        <v>347</v>
      </c>
      <c r="J19" s="115">
        <v>48</v>
      </c>
      <c r="K19" s="116">
        <v>13.832853025936599</v>
      </c>
    </row>
    <row r="20" spans="1:11" ht="14.1" customHeight="1" x14ac:dyDescent="0.2">
      <c r="A20" s="306">
        <v>12</v>
      </c>
      <c r="B20" s="307" t="s">
        <v>237</v>
      </c>
      <c r="C20" s="308"/>
      <c r="D20" s="113">
        <v>1.0414201183431953</v>
      </c>
      <c r="E20" s="115">
        <v>220</v>
      </c>
      <c r="F20" s="114">
        <v>113</v>
      </c>
      <c r="G20" s="114">
        <v>278</v>
      </c>
      <c r="H20" s="114">
        <v>204</v>
      </c>
      <c r="I20" s="140">
        <v>224</v>
      </c>
      <c r="J20" s="115">
        <v>-4</v>
      </c>
      <c r="K20" s="116">
        <v>-1.7857142857142858</v>
      </c>
    </row>
    <row r="21" spans="1:11" ht="14.1" customHeight="1" x14ac:dyDescent="0.2">
      <c r="A21" s="306">
        <v>21</v>
      </c>
      <c r="B21" s="307" t="s">
        <v>238</v>
      </c>
      <c r="C21" s="308"/>
      <c r="D21" s="113">
        <v>0.44023668639053254</v>
      </c>
      <c r="E21" s="115">
        <v>93</v>
      </c>
      <c r="F21" s="114">
        <v>52</v>
      </c>
      <c r="G21" s="114">
        <v>90</v>
      </c>
      <c r="H21" s="114">
        <v>63</v>
      </c>
      <c r="I21" s="140">
        <v>93</v>
      </c>
      <c r="J21" s="115">
        <v>0</v>
      </c>
      <c r="K21" s="116">
        <v>0</v>
      </c>
    </row>
    <row r="22" spans="1:11" ht="14.1" customHeight="1" x14ac:dyDescent="0.2">
      <c r="A22" s="306">
        <v>22</v>
      </c>
      <c r="B22" s="307" t="s">
        <v>239</v>
      </c>
      <c r="C22" s="308"/>
      <c r="D22" s="113">
        <v>1.4579881656804734</v>
      </c>
      <c r="E22" s="115">
        <v>308</v>
      </c>
      <c r="F22" s="114">
        <v>224</v>
      </c>
      <c r="G22" s="114">
        <v>416</v>
      </c>
      <c r="H22" s="114">
        <v>264</v>
      </c>
      <c r="I22" s="140">
        <v>236</v>
      </c>
      <c r="J22" s="115">
        <v>72</v>
      </c>
      <c r="K22" s="116">
        <v>30.508474576271187</v>
      </c>
    </row>
    <row r="23" spans="1:11" ht="14.1" customHeight="1" x14ac:dyDescent="0.2">
      <c r="A23" s="306">
        <v>23</v>
      </c>
      <c r="B23" s="307" t="s">
        <v>240</v>
      </c>
      <c r="C23" s="308"/>
      <c r="D23" s="113">
        <v>0.62958579881656807</v>
      </c>
      <c r="E23" s="115">
        <v>133</v>
      </c>
      <c r="F23" s="114">
        <v>158</v>
      </c>
      <c r="G23" s="114">
        <v>158</v>
      </c>
      <c r="H23" s="114">
        <v>80</v>
      </c>
      <c r="I23" s="140">
        <v>99</v>
      </c>
      <c r="J23" s="115">
        <v>34</v>
      </c>
      <c r="K23" s="116">
        <v>34.343434343434346</v>
      </c>
    </row>
    <row r="24" spans="1:11" ht="14.1" customHeight="1" x14ac:dyDescent="0.2">
      <c r="A24" s="306">
        <v>24</v>
      </c>
      <c r="B24" s="307" t="s">
        <v>241</v>
      </c>
      <c r="C24" s="308"/>
      <c r="D24" s="113">
        <v>2.2911242603550295</v>
      </c>
      <c r="E24" s="115">
        <v>484</v>
      </c>
      <c r="F24" s="114">
        <v>311</v>
      </c>
      <c r="G24" s="114">
        <v>722</v>
      </c>
      <c r="H24" s="114">
        <v>362</v>
      </c>
      <c r="I24" s="140">
        <v>521</v>
      </c>
      <c r="J24" s="115">
        <v>-37</v>
      </c>
      <c r="K24" s="116">
        <v>-7.1017274472168905</v>
      </c>
    </row>
    <row r="25" spans="1:11" ht="14.1" customHeight="1" x14ac:dyDescent="0.2">
      <c r="A25" s="306">
        <v>25</v>
      </c>
      <c r="B25" s="307" t="s">
        <v>242</v>
      </c>
      <c r="C25" s="308"/>
      <c r="D25" s="113">
        <v>3.5502958579881656</v>
      </c>
      <c r="E25" s="115">
        <v>750</v>
      </c>
      <c r="F25" s="114">
        <v>436</v>
      </c>
      <c r="G25" s="114">
        <v>975</v>
      </c>
      <c r="H25" s="114">
        <v>532</v>
      </c>
      <c r="I25" s="140">
        <v>795</v>
      </c>
      <c r="J25" s="115">
        <v>-45</v>
      </c>
      <c r="K25" s="116">
        <v>-5.6603773584905657</v>
      </c>
    </row>
    <row r="26" spans="1:11" ht="14.1" customHeight="1" x14ac:dyDescent="0.2">
      <c r="A26" s="306">
        <v>26</v>
      </c>
      <c r="B26" s="307" t="s">
        <v>243</v>
      </c>
      <c r="C26" s="308"/>
      <c r="D26" s="113">
        <v>2.8449704142011836</v>
      </c>
      <c r="E26" s="115">
        <v>601</v>
      </c>
      <c r="F26" s="114">
        <v>344</v>
      </c>
      <c r="G26" s="114">
        <v>715</v>
      </c>
      <c r="H26" s="114">
        <v>338</v>
      </c>
      <c r="I26" s="140">
        <v>504</v>
      </c>
      <c r="J26" s="115">
        <v>97</v>
      </c>
      <c r="K26" s="116">
        <v>19.246031746031747</v>
      </c>
    </row>
    <row r="27" spans="1:11" ht="14.1" customHeight="1" x14ac:dyDescent="0.2">
      <c r="A27" s="306">
        <v>27</v>
      </c>
      <c r="B27" s="307" t="s">
        <v>244</v>
      </c>
      <c r="C27" s="308"/>
      <c r="D27" s="113">
        <v>1.9171597633136095</v>
      </c>
      <c r="E27" s="115">
        <v>405</v>
      </c>
      <c r="F27" s="114">
        <v>286</v>
      </c>
      <c r="G27" s="114">
        <v>408</v>
      </c>
      <c r="H27" s="114">
        <v>273</v>
      </c>
      <c r="I27" s="140">
        <v>378</v>
      </c>
      <c r="J27" s="115">
        <v>27</v>
      </c>
      <c r="K27" s="116">
        <v>7.1428571428571432</v>
      </c>
    </row>
    <row r="28" spans="1:11" ht="14.1" customHeight="1" x14ac:dyDescent="0.2">
      <c r="A28" s="306">
        <v>28</v>
      </c>
      <c r="B28" s="307" t="s">
        <v>245</v>
      </c>
      <c r="C28" s="308"/>
      <c r="D28" s="113">
        <v>0.60591715976331362</v>
      </c>
      <c r="E28" s="115">
        <v>128</v>
      </c>
      <c r="F28" s="114">
        <v>51</v>
      </c>
      <c r="G28" s="114">
        <v>59</v>
      </c>
      <c r="H28" s="114">
        <v>39</v>
      </c>
      <c r="I28" s="140">
        <v>162</v>
      </c>
      <c r="J28" s="115">
        <v>-34</v>
      </c>
      <c r="K28" s="116">
        <v>-20.987654320987655</v>
      </c>
    </row>
    <row r="29" spans="1:11" ht="14.1" customHeight="1" x14ac:dyDescent="0.2">
      <c r="A29" s="306">
        <v>29</v>
      </c>
      <c r="B29" s="307" t="s">
        <v>246</v>
      </c>
      <c r="C29" s="308"/>
      <c r="D29" s="113">
        <v>4.2319526627218931</v>
      </c>
      <c r="E29" s="115">
        <v>894</v>
      </c>
      <c r="F29" s="114">
        <v>895</v>
      </c>
      <c r="G29" s="114">
        <v>1132</v>
      </c>
      <c r="H29" s="114">
        <v>995</v>
      </c>
      <c r="I29" s="140">
        <v>929</v>
      </c>
      <c r="J29" s="115">
        <v>-35</v>
      </c>
      <c r="K29" s="116">
        <v>-3.767491926803014</v>
      </c>
    </row>
    <row r="30" spans="1:11" ht="14.1" customHeight="1" x14ac:dyDescent="0.2">
      <c r="A30" s="306" t="s">
        <v>247</v>
      </c>
      <c r="B30" s="307" t="s">
        <v>248</v>
      </c>
      <c r="C30" s="308"/>
      <c r="D30" s="113">
        <v>0.93727810650887577</v>
      </c>
      <c r="E30" s="115">
        <v>198</v>
      </c>
      <c r="F30" s="114">
        <v>179</v>
      </c>
      <c r="G30" s="114">
        <v>275</v>
      </c>
      <c r="H30" s="114">
        <v>184</v>
      </c>
      <c r="I30" s="140">
        <v>246</v>
      </c>
      <c r="J30" s="115">
        <v>-48</v>
      </c>
      <c r="K30" s="116">
        <v>-19.512195121951219</v>
      </c>
    </row>
    <row r="31" spans="1:11" ht="14.1" customHeight="1" x14ac:dyDescent="0.2">
      <c r="A31" s="306" t="s">
        <v>249</v>
      </c>
      <c r="B31" s="307" t="s">
        <v>250</v>
      </c>
      <c r="C31" s="308"/>
      <c r="D31" s="113">
        <v>3.2331360946745562</v>
      </c>
      <c r="E31" s="115">
        <v>683</v>
      </c>
      <c r="F31" s="114">
        <v>708</v>
      </c>
      <c r="G31" s="114">
        <v>817</v>
      </c>
      <c r="H31" s="114">
        <v>800</v>
      </c>
      <c r="I31" s="140">
        <v>673</v>
      </c>
      <c r="J31" s="115">
        <v>10</v>
      </c>
      <c r="K31" s="116">
        <v>1.4858841010401189</v>
      </c>
    </row>
    <row r="32" spans="1:11" ht="14.1" customHeight="1" x14ac:dyDescent="0.2">
      <c r="A32" s="306">
        <v>31</v>
      </c>
      <c r="B32" s="307" t="s">
        <v>251</v>
      </c>
      <c r="C32" s="308"/>
      <c r="D32" s="113">
        <v>0.61065088757396446</v>
      </c>
      <c r="E32" s="115">
        <v>129</v>
      </c>
      <c r="F32" s="114">
        <v>120</v>
      </c>
      <c r="G32" s="114">
        <v>106</v>
      </c>
      <c r="H32" s="114">
        <v>90</v>
      </c>
      <c r="I32" s="140">
        <v>109</v>
      </c>
      <c r="J32" s="115">
        <v>20</v>
      </c>
      <c r="K32" s="116">
        <v>18.348623853211009</v>
      </c>
    </row>
    <row r="33" spans="1:11" ht="14.1" customHeight="1" x14ac:dyDescent="0.2">
      <c r="A33" s="306">
        <v>32</v>
      </c>
      <c r="B33" s="307" t="s">
        <v>252</v>
      </c>
      <c r="C33" s="308"/>
      <c r="D33" s="113">
        <v>2.4378698224852071</v>
      </c>
      <c r="E33" s="115">
        <v>515</v>
      </c>
      <c r="F33" s="114">
        <v>309</v>
      </c>
      <c r="G33" s="114">
        <v>527</v>
      </c>
      <c r="H33" s="114">
        <v>466</v>
      </c>
      <c r="I33" s="140">
        <v>486</v>
      </c>
      <c r="J33" s="115">
        <v>29</v>
      </c>
      <c r="K33" s="116">
        <v>5.9670781893004117</v>
      </c>
    </row>
    <row r="34" spans="1:11" ht="14.1" customHeight="1" x14ac:dyDescent="0.2">
      <c r="A34" s="306">
        <v>33</v>
      </c>
      <c r="B34" s="307" t="s">
        <v>253</v>
      </c>
      <c r="C34" s="308"/>
      <c r="D34" s="113">
        <v>1.5857988165680474</v>
      </c>
      <c r="E34" s="115">
        <v>335</v>
      </c>
      <c r="F34" s="114">
        <v>208</v>
      </c>
      <c r="G34" s="114">
        <v>552</v>
      </c>
      <c r="H34" s="114">
        <v>340</v>
      </c>
      <c r="I34" s="140">
        <v>347</v>
      </c>
      <c r="J34" s="115">
        <v>-12</v>
      </c>
      <c r="K34" s="116">
        <v>-3.4582132564841497</v>
      </c>
    </row>
    <row r="35" spans="1:11" ht="14.1" customHeight="1" x14ac:dyDescent="0.2">
      <c r="A35" s="306">
        <v>34</v>
      </c>
      <c r="B35" s="307" t="s">
        <v>254</v>
      </c>
      <c r="C35" s="308"/>
      <c r="D35" s="113">
        <v>1.7846153846153847</v>
      </c>
      <c r="E35" s="115">
        <v>377</v>
      </c>
      <c r="F35" s="114">
        <v>231</v>
      </c>
      <c r="G35" s="114">
        <v>432</v>
      </c>
      <c r="H35" s="114">
        <v>276</v>
      </c>
      <c r="I35" s="140">
        <v>366</v>
      </c>
      <c r="J35" s="115">
        <v>11</v>
      </c>
      <c r="K35" s="116">
        <v>3.0054644808743167</v>
      </c>
    </row>
    <row r="36" spans="1:11" ht="14.1" customHeight="1" x14ac:dyDescent="0.2">
      <c r="A36" s="306">
        <v>41</v>
      </c>
      <c r="B36" s="307" t="s">
        <v>255</v>
      </c>
      <c r="C36" s="308"/>
      <c r="D36" s="113">
        <v>1.476923076923077</v>
      </c>
      <c r="E36" s="115">
        <v>312</v>
      </c>
      <c r="F36" s="114">
        <v>244</v>
      </c>
      <c r="G36" s="114">
        <v>346</v>
      </c>
      <c r="H36" s="114">
        <v>269</v>
      </c>
      <c r="I36" s="140">
        <v>274</v>
      </c>
      <c r="J36" s="115">
        <v>38</v>
      </c>
      <c r="K36" s="116">
        <v>13.868613138686131</v>
      </c>
    </row>
    <row r="37" spans="1:11" ht="14.1" customHeight="1" x14ac:dyDescent="0.2">
      <c r="A37" s="306">
        <v>42</v>
      </c>
      <c r="B37" s="307" t="s">
        <v>256</v>
      </c>
      <c r="C37" s="308"/>
      <c r="D37" s="113">
        <v>8.0473372781065089E-2</v>
      </c>
      <c r="E37" s="115">
        <v>17</v>
      </c>
      <c r="F37" s="114" t="s">
        <v>514</v>
      </c>
      <c r="G37" s="114" t="s">
        <v>514</v>
      </c>
      <c r="H37" s="114">
        <v>21</v>
      </c>
      <c r="I37" s="140">
        <v>14</v>
      </c>
      <c r="J37" s="115">
        <v>3</v>
      </c>
      <c r="K37" s="116">
        <v>21.428571428571427</v>
      </c>
    </row>
    <row r="38" spans="1:11" ht="14.1" customHeight="1" x14ac:dyDescent="0.2">
      <c r="A38" s="306">
        <v>43</v>
      </c>
      <c r="B38" s="307" t="s">
        <v>257</v>
      </c>
      <c r="C38" s="308"/>
      <c r="D38" s="113">
        <v>2.4994082840236684</v>
      </c>
      <c r="E38" s="115">
        <v>528</v>
      </c>
      <c r="F38" s="114">
        <v>345</v>
      </c>
      <c r="G38" s="114">
        <v>590</v>
      </c>
      <c r="H38" s="114">
        <v>278</v>
      </c>
      <c r="I38" s="140">
        <v>316</v>
      </c>
      <c r="J38" s="115">
        <v>212</v>
      </c>
      <c r="K38" s="116">
        <v>67.088607594936704</v>
      </c>
    </row>
    <row r="39" spans="1:11" ht="14.1" customHeight="1" x14ac:dyDescent="0.2">
      <c r="A39" s="306">
        <v>51</v>
      </c>
      <c r="B39" s="307" t="s">
        <v>258</v>
      </c>
      <c r="C39" s="308"/>
      <c r="D39" s="113">
        <v>6.0544378698224852</v>
      </c>
      <c r="E39" s="115">
        <v>1279</v>
      </c>
      <c r="F39" s="114">
        <v>1257</v>
      </c>
      <c r="G39" s="114">
        <v>1789</v>
      </c>
      <c r="H39" s="114">
        <v>1051</v>
      </c>
      <c r="I39" s="140">
        <v>1221</v>
      </c>
      <c r="J39" s="115">
        <v>58</v>
      </c>
      <c r="K39" s="116">
        <v>4.75020475020475</v>
      </c>
    </row>
    <row r="40" spans="1:11" ht="14.1" customHeight="1" x14ac:dyDescent="0.2">
      <c r="A40" s="306" t="s">
        <v>259</v>
      </c>
      <c r="B40" s="307" t="s">
        <v>260</v>
      </c>
      <c r="C40" s="308"/>
      <c r="D40" s="113">
        <v>5.5053254437869823</v>
      </c>
      <c r="E40" s="115">
        <v>1163</v>
      </c>
      <c r="F40" s="114">
        <v>1176</v>
      </c>
      <c r="G40" s="114">
        <v>1582</v>
      </c>
      <c r="H40" s="114">
        <v>974</v>
      </c>
      <c r="I40" s="140">
        <v>1120</v>
      </c>
      <c r="J40" s="115">
        <v>43</v>
      </c>
      <c r="K40" s="116">
        <v>3.8392857142857144</v>
      </c>
    </row>
    <row r="41" spans="1:11" ht="14.1" customHeight="1" x14ac:dyDescent="0.2">
      <c r="A41" s="306"/>
      <c r="B41" s="307" t="s">
        <v>261</v>
      </c>
      <c r="C41" s="308"/>
      <c r="D41" s="113">
        <v>4.2461538461538462</v>
      </c>
      <c r="E41" s="115">
        <v>897</v>
      </c>
      <c r="F41" s="114">
        <v>819</v>
      </c>
      <c r="G41" s="114">
        <v>1039</v>
      </c>
      <c r="H41" s="114">
        <v>769</v>
      </c>
      <c r="I41" s="140">
        <v>847</v>
      </c>
      <c r="J41" s="115">
        <v>50</v>
      </c>
      <c r="K41" s="116">
        <v>5.9031877213695392</v>
      </c>
    </row>
    <row r="42" spans="1:11" ht="14.1" customHeight="1" x14ac:dyDescent="0.2">
      <c r="A42" s="306">
        <v>52</v>
      </c>
      <c r="B42" s="307" t="s">
        <v>262</v>
      </c>
      <c r="C42" s="308"/>
      <c r="D42" s="113">
        <v>3.1479289940828403</v>
      </c>
      <c r="E42" s="115">
        <v>665</v>
      </c>
      <c r="F42" s="114">
        <v>552</v>
      </c>
      <c r="G42" s="114">
        <v>688</v>
      </c>
      <c r="H42" s="114">
        <v>611</v>
      </c>
      <c r="I42" s="140">
        <v>733</v>
      </c>
      <c r="J42" s="115">
        <v>-68</v>
      </c>
      <c r="K42" s="116">
        <v>-9.2769440654843116</v>
      </c>
    </row>
    <row r="43" spans="1:11" ht="14.1" customHeight="1" x14ac:dyDescent="0.2">
      <c r="A43" s="306" t="s">
        <v>263</v>
      </c>
      <c r="B43" s="307" t="s">
        <v>264</v>
      </c>
      <c r="C43" s="308"/>
      <c r="D43" s="113">
        <v>2.7739644970414199</v>
      </c>
      <c r="E43" s="115">
        <v>586</v>
      </c>
      <c r="F43" s="114">
        <v>494</v>
      </c>
      <c r="G43" s="114">
        <v>611</v>
      </c>
      <c r="H43" s="114">
        <v>540</v>
      </c>
      <c r="I43" s="140">
        <v>664</v>
      </c>
      <c r="J43" s="115">
        <v>-78</v>
      </c>
      <c r="K43" s="116">
        <v>-11.746987951807229</v>
      </c>
    </row>
    <row r="44" spans="1:11" ht="14.1" customHeight="1" x14ac:dyDescent="0.2">
      <c r="A44" s="306">
        <v>53</v>
      </c>
      <c r="B44" s="307" t="s">
        <v>265</v>
      </c>
      <c r="C44" s="308"/>
      <c r="D44" s="113">
        <v>1.1502958579881657</v>
      </c>
      <c r="E44" s="115">
        <v>243</v>
      </c>
      <c r="F44" s="114">
        <v>210</v>
      </c>
      <c r="G44" s="114">
        <v>246</v>
      </c>
      <c r="H44" s="114">
        <v>240</v>
      </c>
      <c r="I44" s="140">
        <v>485</v>
      </c>
      <c r="J44" s="115">
        <v>-242</v>
      </c>
      <c r="K44" s="116">
        <v>-49.896907216494846</v>
      </c>
    </row>
    <row r="45" spans="1:11" ht="14.1" customHeight="1" x14ac:dyDescent="0.2">
      <c r="A45" s="306" t="s">
        <v>266</v>
      </c>
      <c r="B45" s="307" t="s">
        <v>267</v>
      </c>
      <c r="C45" s="308"/>
      <c r="D45" s="113">
        <v>1.0934911242603551</v>
      </c>
      <c r="E45" s="115">
        <v>231</v>
      </c>
      <c r="F45" s="114">
        <v>208</v>
      </c>
      <c r="G45" s="114">
        <v>236</v>
      </c>
      <c r="H45" s="114">
        <v>236</v>
      </c>
      <c r="I45" s="140">
        <v>478</v>
      </c>
      <c r="J45" s="115">
        <v>-247</v>
      </c>
      <c r="K45" s="116">
        <v>-51.67364016736402</v>
      </c>
    </row>
    <row r="46" spans="1:11" ht="14.1" customHeight="1" x14ac:dyDescent="0.2">
      <c r="A46" s="306">
        <v>54</v>
      </c>
      <c r="B46" s="307" t="s">
        <v>268</v>
      </c>
      <c r="C46" s="308"/>
      <c r="D46" s="113">
        <v>4.5396449704142015</v>
      </c>
      <c r="E46" s="115">
        <v>959</v>
      </c>
      <c r="F46" s="114">
        <v>886</v>
      </c>
      <c r="G46" s="114">
        <v>1024</v>
      </c>
      <c r="H46" s="114">
        <v>971</v>
      </c>
      <c r="I46" s="140">
        <v>1038</v>
      </c>
      <c r="J46" s="115">
        <v>-79</v>
      </c>
      <c r="K46" s="116">
        <v>-7.6107899807321768</v>
      </c>
    </row>
    <row r="47" spans="1:11" ht="14.1" customHeight="1" x14ac:dyDescent="0.2">
      <c r="A47" s="306">
        <v>61</v>
      </c>
      <c r="B47" s="307" t="s">
        <v>269</v>
      </c>
      <c r="C47" s="308"/>
      <c r="D47" s="113">
        <v>2.281656804733728</v>
      </c>
      <c r="E47" s="115">
        <v>482</v>
      </c>
      <c r="F47" s="114">
        <v>420</v>
      </c>
      <c r="G47" s="114">
        <v>659</v>
      </c>
      <c r="H47" s="114">
        <v>402</v>
      </c>
      <c r="I47" s="140">
        <v>522</v>
      </c>
      <c r="J47" s="115">
        <v>-40</v>
      </c>
      <c r="K47" s="116">
        <v>-7.6628352490421454</v>
      </c>
    </row>
    <row r="48" spans="1:11" ht="14.1" customHeight="1" x14ac:dyDescent="0.2">
      <c r="A48" s="306">
        <v>62</v>
      </c>
      <c r="B48" s="307" t="s">
        <v>270</v>
      </c>
      <c r="C48" s="308"/>
      <c r="D48" s="113">
        <v>7.9763313609467454</v>
      </c>
      <c r="E48" s="115">
        <v>1685</v>
      </c>
      <c r="F48" s="114">
        <v>1722</v>
      </c>
      <c r="G48" s="114">
        <v>2323</v>
      </c>
      <c r="H48" s="114">
        <v>1818</v>
      </c>
      <c r="I48" s="140">
        <v>1910</v>
      </c>
      <c r="J48" s="115">
        <v>-225</v>
      </c>
      <c r="K48" s="116">
        <v>-11.780104712041885</v>
      </c>
    </row>
    <row r="49" spans="1:11" ht="14.1" customHeight="1" x14ac:dyDescent="0.2">
      <c r="A49" s="306">
        <v>63</v>
      </c>
      <c r="B49" s="307" t="s">
        <v>271</v>
      </c>
      <c r="C49" s="308"/>
      <c r="D49" s="113">
        <v>5.2733727810650883</v>
      </c>
      <c r="E49" s="115">
        <v>1114</v>
      </c>
      <c r="F49" s="114">
        <v>1390</v>
      </c>
      <c r="G49" s="114">
        <v>1572</v>
      </c>
      <c r="H49" s="114">
        <v>1514</v>
      </c>
      <c r="I49" s="140">
        <v>1281</v>
      </c>
      <c r="J49" s="115">
        <v>-167</v>
      </c>
      <c r="K49" s="116">
        <v>-13.036690085870413</v>
      </c>
    </row>
    <row r="50" spans="1:11" ht="14.1" customHeight="1" x14ac:dyDescent="0.2">
      <c r="A50" s="306" t="s">
        <v>272</v>
      </c>
      <c r="B50" s="307" t="s">
        <v>273</v>
      </c>
      <c r="C50" s="308"/>
      <c r="D50" s="113">
        <v>1.0840236686390532</v>
      </c>
      <c r="E50" s="115">
        <v>229</v>
      </c>
      <c r="F50" s="114">
        <v>283</v>
      </c>
      <c r="G50" s="114">
        <v>467</v>
      </c>
      <c r="H50" s="114">
        <v>343</v>
      </c>
      <c r="I50" s="140">
        <v>315</v>
      </c>
      <c r="J50" s="115">
        <v>-86</v>
      </c>
      <c r="K50" s="116">
        <v>-27.301587301587301</v>
      </c>
    </row>
    <row r="51" spans="1:11" ht="14.1" customHeight="1" x14ac:dyDescent="0.2">
      <c r="A51" s="306" t="s">
        <v>274</v>
      </c>
      <c r="B51" s="307" t="s">
        <v>275</v>
      </c>
      <c r="C51" s="308"/>
      <c r="D51" s="113">
        <v>3.8532544378698224</v>
      </c>
      <c r="E51" s="115">
        <v>814</v>
      </c>
      <c r="F51" s="114">
        <v>871</v>
      </c>
      <c r="G51" s="114">
        <v>962</v>
      </c>
      <c r="H51" s="114">
        <v>1095</v>
      </c>
      <c r="I51" s="140">
        <v>885</v>
      </c>
      <c r="J51" s="115">
        <v>-71</v>
      </c>
      <c r="K51" s="116">
        <v>-8.0225988700564965</v>
      </c>
    </row>
    <row r="52" spans="1:11" ht="14.1" customHeight="1" x14ac:dyDescent="0.2">
      <c r="A52" s="306">
        <v>71</v>
      </c>
      <c r="B52" s="307" t="s">
        <v>276</v>
      </c>
      <c r="C52" s="308"/>
      <c r="D52" s="113">
        <v>9.3680473372781066</v>
      </c>
      <c r="E52" s="115">
        <v>1979</v>
      </c>
      <c r="F52" s="114">
        <v>1586</v>
      </c>
      <c r="G52" s="114">
        <v>2133</v>
      </c>
      <c r="H52" s="114">
        <v>1580</v>
      </c>
      <c r="I52" s="140">
        <v>1935</v>
      </c>
      <c r="J52" s="115">
        <v>44</v>
      </c>
      <c r="K52" s="116">
        <v>2.2739018087855296</v>
      </c>
    </row>
    <row r="53" spans="1:11" ht="14.1" customHeight="1" x14ac:dyDescent="0.2">
      <c r="A53" s="306" t="s">
        <v>277</v>
      </c>
      <c r="B53" s="307" t="s">
        <v>278</v>
      </c>
      <c r="C53" s="308"/>
      <c r="D53" s="113">
        <v>3.0532544378698225</v>
      </c>
      <c r="E53" s="115">
        <v>645</v>
      </c>
      <c r="F53" s="114">
        <v>516</v>
      </c>
      <c r="G53" s="114">
        <v>768</v>
      </c>
      <c r="H53" s="114">
        <v>468</v>
      </c>
      <c r="I53" s="140">
        <v>546</v>
      </c>
      <c r="J53" s="115">
        <v>99</v>
      </c>
      <c r="K53" s="116">
        <v>18.131868131868131</v>
      </c>
    </row>
    <row r="54" spans="1:11" ht="14.1" customHeight="1" x14ac:dyDescent="0.2">
      <c r="A54" s="306" t="s">
        <v>279</v>
      </c>
      <c r="B54" s="307" t="s">
        <v>280</v>
      </c>
      <c r="C54" s="308"/>
      <c r="D54" s="113">
        <v>5.3491124260355027</v>
      </c>
      <c r="E54" s="115">
        <v>1130</v>
      </c>
      <c r="F54" s="114">
        <v>938</v>
      </c>
      <c r="G54" s="114">
        <v>1185</v>
      </c>
      <c r="H54" s="114">
        <v>955</v>
      </c>
      <c r="I54" s="140">
        <v>1219</v>
      </c>
      <c r="J54" s="115">
        <v>-89</v>
      </c>
      <c r="K54" s="116">
        <v>-7.3010664479081218</v>
      </c>
    </row>
    <row r="55" spans="1:11" ht="14.1" customHeight="1" x14ac:dyDescent="0.2">
      <c r="A55" s="306">
        <v>72</v>
      </c>
      <c r="B55" s="307" t="s">
        <v>281</v>
      </c>
      <c r="C55" s="308"/>
      <c r="D55" s="113">
        <v>2.0118343195266273</v>
      </c>
      <c r="E55" s="115">
        <v>425</v>
      </c>
      <c r="F55" s="114">
        <v>365</v>
      </c>
      <c r="G55" s="114">
        <v>578</v>
      </c>
      <c r="H55" s="114">
        <v>283</v>
      </c>
      <c r="I55" s="140">
        <v>373</v>
      </c>
      <c r="J55" s="115">
        <v>52</v>
      </c>
      <c r="K55" s="116">
        <v>13.941018766756033</v>
      </c>
    </row>
    <row r="56" spans="1:11" ht="14.1" customHeight="1" x14ac:dyDescent="0.2">
      <c r="A56" s="306" t="s">
        <v>282</v>
      </c>
      <c r="B56" s="307" t="s">
        <v>283</v>
      </c>
      <c r="C56" s="308"/>
      <c r="D56" s="113">
        <v>0.69112426035502961</v>
      </c>
      <c r="E56" s="115">
        <v>146</v>
      </c>
      <c r="F56" s="114">
        <v>88</v>
      </c>
      <c r="G56" s="114">
        <v>245</v>
      </c>
      <c r="H56" s="114">
        <v>82</v>
      </c>
      <c r="I56" s="140">
        <v>123</v>
      </c>
      <c r="J56" s="115">
        <v>23</v>
      </c>
      <c r="K56" s="116">
        <v>18.699186991869919</v>
      </c>
    </row>
    <row r="57" spans="1:11" ht="14.1" customHeight="1" x14ac:dyDescent="0.2">
      <c r="A57" s="306" t="s">
        <v>284</v>
      </c>
      <c r="B57" s="307" t="s">
        <v>285</v>
      </c>
      <c r="C57" s="308"/>
      <c r="D57" s="113">
        <v>0.82840236686390534</v>
      </c>
      <c r="E57" s="115">
        <v>175</v>
      </c>
      <c r="F57" s="114">
        <v>167</v>
      </c>
      <c r="G57" s="114">
        <v>165</v>
      </c>
      <c r="H57" s="114">
        <v>143</v>
      </c>
      <c r="I57" s="140">
        <v>176</v>
      </c>
      <c r="J57" s="115">
        <v>-1</v>
      </c>
      <c r="K57" s="116">
        <v>-0.56818181818181823</v>
      </c>
    </row>
    <row r="58" spans="1:11" ht="14.1" customHeight="1" x14ac:dyDescent="0.2">
      <c r="A58" s="306">
        <v>73</v>
      </c>
      <c r="B58" s="307" t="s">
        <v>286</v>
      </c>
      <c r="C58" s="308"/>
      <c r="D58" s="113">
        <v>2.5372781065088756</v>
      </c>
      <c r="E58" s="115">
        <v>536</v>
      </c>
      <c r="F58" s="114">
        <v>452</v>
      </c>
      <c r="G58" s="114">
        <v>707</v>
      </c>
      <c r="H58" s="114">
        <v>383</v>
      </c>
      <c r="I58" s="140">
        <v>466</v>
      </c>
      <c r="J58" s="115">
        <v>70</v>
      </c>
      <c r="K58" s="116">
        <v>15.021459227467812</v>
      </c>
    </row>
    <row r="59" spans="1:11" ht="14.1" customHeight="1" x14ac:dyDescent="0.2">
      <c r="A59" s="306" t="s">
        <v>287</v>
      </c>
      <c r="B59" s="307" t="s">
        <v>288</v>
      </c>
      <c r="C59" s="308"/>
      <c r="D59" s="113">
        <v>1.8556213017751479</v>
      </c>
      <c r="E59" s="115">
        <v>392</v>
      </c>
      <c r="F59" s="114">
        <v>294</v>
      </c>
      <c r="G59" s="114">
        <v>509</v>
      </c>
      <c r="H59" s="114">
        <v>286</v>
      </c>
      <c r="I59" s="140">
        <v>340</v>
      </c>
      <c r="J59" s="115">
        <v>52</v>
      </c>
      <c r="K59" s="116">
        <v>15.294117647058824</v>
      </c>
    </row>
    <row r="60" spans="1:11" ht="14.1" customHeight="1" x14ac:dyDescent="0.2">
      <c r="A60" s="306">
        <v>81</v>
      </c>
      <c r="B60" s="307" t="s">
        <v>289</v>
      </c>
      <c r="C60" s="308"/>
      <c r="D60" s="113">
        <v>8.1041420118343197</v>
      </c>
      <c r="E60" s="115">
        <v>1712</v>
      </c>
      <c r="F60" s="114">
        <v>1778</v>
      </c>
      <c r="G60" s="114">
        <v>1984</v>
      </c>
      <c r="H60" s="114">
        <v>1627</v>
      </c>
      <c r="I60" s="140">
        <v>1811</v>
      </c>
      <c r="J60" s="115">
        <v>-99</v>
      </c>
      <c r="K60" s="116">
        <v>-5.4665930425179461</v>
      </c>
    </row>
    <row r="61" spans="1:11" ht="14.1" customHeight="1" x14ac:dyDescent="0.2">
      <c r="A61" s="306" t="s">
        <v>290</v>
      </c>
      <c r="B61" s="307" t="s">
        <v>291</v>
      </c>
      <c r="C61" s="308"/>
      <c r="D61" s="113">
        <v>2.1443786982248523</v>
      </c>
      <c r="E61" s="115">
        <v>453</v>
      </c>
      <c r="F61" s="114">
        <v>327</v>
      </c>
      <c r="G61" s="114">
        <v>666</v>
      </c>
      <c r="H61" s="114">
        <v>330</v>
      </c>
      <c r="I61" s="140">
        <v>430</v>
      </c>
      <c r="J61" s="115">
        <v>23</v>
      </c>
      <c r="K61" s="116">
        <v>5.3488372093023253</v>
      </c>
    </row>
    <row r="62" spans="1:11" ht="14.1" customHeight="1" x14ac:dyDescent="0.2">
      <c r="A62" s="306" t="s">
        <v>292</v>
      </c>
      <c r="B62" s="307" t="s">
        <v>293</v>
      </c>
      <c r="C62" s="308"/>
      <c r="D62" s="113">
        <v>2.6508875739644973</v>
      </c>
      <c r="E62" s="115">
        <v>560</v>
      </c>
      <c r="F62" s="114">
        <v>813</v>
      </c>
      <c r="G62" s="114">
        <v>833</v>
      </c>
      <c r="H62" s="114">
        <v>708</v>
      </c>
      <c r="I62" s="140">
        <v>528</v>
      </c>
      <c r="J62" s="115">
        <v>32</v>
      </c>
      <c r="K62" s="116">
        <v>6.0606060606060606</v>
      </c>
    </row>
    <row r="63" spans="1:11" ht="14.1" customHeight="1" x14ac:dyDescent="0.2">
      <c r="A63" s="306"/>
      <c r="B63" s="307" t="s">
        <v>294</v>
      </c>
      <c r="C63" s="308"/>
      <c r="D63" s="113">
        <v>2.2911242603550295</v>
      </c>
      <c r="E63" s="115">
        <v>484</v>
      </c>
      <c r="F63" s="114">
        <v>681</v>
      </c>
      <c r="G63" s="114">
        <v>730</v>
      </c>
      <c r="H63" s="114">
        <v>594</v>
      </c>
      <c r="I63" s="140">
        <v>422</v>
      </c>
      <c r="J63" s="115">
        <v>62</v>
      </c>
      <c r="K63" s="116">
        <v>14.691943127962086</v>
      </c>
    </row>
    <row r="64" spans="1:11" ht="14.1" customHeight="1" x14ac:dyDescent="0.2">
      <c r="A64" s="306" t="s">
        <v>295</v>
      </c>
      <c r="B64" s="307" t="s">
        <v>296</v>
      </c>
      <c r="C64" s="308"/>
      <c r="D64" s="113">
        <v>1.4437869822485208</v>
      </c>
      <c r="E64" s="115">
        <v>305</v>
      </c>
      <c r="F64" s="114">
        <v>256</v>
      </c>
      <c r="G64" s="114">
        <v>219</v>
      </c>
      <c r="H64" s="114">
        <v>223</v>
      </c>
      <c r="I64" s="140">
        <v>282</v>
      </c>
      <c r="J64" s="115">
        <v>23</v>
      </c>
      <c r="K64" s="116">
        <v>8.1560283687943258</v>
      </c>
    </row>
    <row r="65" spans="1:11" ht="14.1" customHeight="1" x14ac:dyDescent="0.2">
      <c r="A65" s="306" t="s">
        <v>297</v>
      </c>
      <c r="B65" s="307" t="s">
        <v>298</v>
      </c>
      <c r="C65" s="308"/>
      <c r="D65" s="113">
        <v>0.90414201183431953</v>
      </c>
      <c r="E65" s="115">
        <v>191</v>
      </c>
      <c r="F65" s="114">
        <v>161</v>
      </c>
      <c r="G65" s="114">
        <v>113</v>
      </c>
      <c r="H65" s="114">
        <v>175</v>
      </c>
      <c r="I65" s="140">
        <v>285</v>
      </c>
      <c r="J65" s="115">
        <v>-94</v>
      </c>
      <c r="K65" s="116">
        <v>-32.982456140350877</v>
      </c>
    </row>
    <row r="66" spans="1:11" ht="14.1" customHeight="1" x14ac:dyDescent="0.2">
      <c r="A66" s="306">
        <v>82</v>
      </c>
      <c r="B66" s="307" t="s">
        <v>299</v>
      </c>
      <c r="C66" s="308"/>
      <c r="D66" s="113">
        <v>2.357396449704142</v>
      </c>
      <c r="E66" s="115">
        <v>498</v>
      </c>
      <c r="F66" s="114">
        <v>700</v>
      </c>
      <c r="G66" s="114">
        <v>758</v>
      </c>
      <c r="H66" s="114">
        <v>579</v>
      </c>
      <c r="I66" s="140">
        <v>649</v>
      </c>
      <c r="J66" s="115">
        <v>-151</v>
      </c>
      <c r="K66" s="116">
        <v>-23.266563944530045</v>
      </c>
    </row>
    <row r="67" spans="1:11" ht="14.1" customHeight="1" x14ac:dyDescent="0.2">
      <c r="A67" s="306" t="s">
        <v>300</v>
      </c>
      <c r="B67" s="307" t="s">
        <v>301</v>
      </c>
      <c r="C67" s="308"/>
      <c r="D67" s="113">
        <v>1.3633136094674556</v>
      </c>
      <c r="E67" s="115">
        <v>288</v>
      </c>
      <c r="F67" s="114">
        <v>511</v>
      </c>
      <c r="G67" s="114">
        <v>457</v>
      </c>
      <c r="H67" s="114">
        <v>412</v>
      </c>
      <c r="I67" s="140">
        <v>423</v>
      </c>
      <c r="J67" s="115">
        <v>-135</v>
      </c>
      <c r="K67" s="116">
        <v>-31.914893617021278</v>
      </c>
    </row>
    <row r="68" spans="1:11" ht="14.1" customHeight="1" x14ac:dyDescent="0.2">
      <c r="A68" s="306" t="s">
        <v>302</v>
      </c>
      <c r="B68" s="307" t="s">
        <v>303</v>
      </c>
      <c r="C68" s="308"/>
      <c r="D68" s="113">
        <v>0.53017751479289943</v>
      </c>
      <c r="E68" s="115">
        <v>112</v>
      </c>
      <c r="F68" s="114">
        <v>104</v>
      </c>
      <c r="G68" s="114">
        <v>182</v>
      </c>
      <c r="H68" s="114">
        <v>104</v>
      </c>
      <c r="I68" s="140">
        <v>130</v>
      </c>
      <c r="J68" s="115">
        <v>-18</v>
      </c>
      <c r="K68" s="116">
        <v>-13.846153846153847</v>
      </c>
    </row>
    <row r="69" spans="1:11" ht="14.1" customHeight="1" x14ac:dyDescent="0.2">
      <c r="A69" s="306">
        <v>83</v>
      </c>
      <c r="B69" s="307" t="s">
        <v>304</v>
      </c>
      <c r="C69" s="308"/>
      <c r="D69" s="113">
        <v>6.9112426035502956</v>
      </c>
      <c r="E69" s="115">
        <v>1460</v>
      </c>
      <c r="F69" s="114">
        <v>1730</v>
      </c>
      <c r="G69" s="114">
        <v>4296</v>
      </c>
      <c r="H69" s="114">
        <v>1035</v>
      </c>
      <c r="I69" s="140">
        <v>1471</v>
      </c>
      <c r="J69" s="115">
        <v>-11</v>
      </c>
      <c r="K69" s="116">
        <v>-0.74779061862678453</v>
      </c>
    </row>
    <row r="70" spans="1:11" ht="14.1" customHeight="1" x14ac:dyDescent="0.2">
      <c r="A70" s="306" t="s">
        <v>305</v>
      </c>
      <c r="B70" s="307" t="s">
        <v>306</v>
      </c>
      <c r="C70" s="308"/>
      <c r="D70" s="113">
        <v>5.9786982248520708</v>
      </c>
      <c r="E70" s="115">
        <v>1263</v>
      </c>
      <c r="F70" s="114">
        <v>1559</v>
      </c>
      <c r="G70" s="114">
        <v>3919</v>
      </c>
      <c r="H70" s="114">
        <v>837</v>
      </c>
      <c r="I70" s="140">
        <v>1190</v>
      </c>
      <c r="J70" s="115">
        <v>73</v>
      </c>
      <c r="K70" s="116">
        <v>6.1344537815126055</v>
      </c>
    </row>
    <row r="71" spans="1:11" ht="14.1" customHeight="1" x14ac:dyDescent="0.2">
      <c r="A71" s="306"/>
      <c r="B71" s="307" t="s">
        <v>307</v>
      </c>
      <c r="C71" s="308"/>
      <c r="D71" s="113">
        <v>3.4130177514792899</v>
      </c>
      <c r="E71" s="115">
        <v>721</v>
      </c>
      <c r="F71" s="114">
        <v>799</v>
      </c>
      <c r="G71" s="114">
        <v>2381</v>
      </c>
      <c r="H71" s="114">
        <v>467</v>
      </c>
      <c r="I71" s="140">
        <v>666</v>
      </c>
      <c r="J71" s="115">
        <v>55</v>
      </c>
      <c r="K71" s="116">
        <v>8.2582582582582589</v>
      </c>
    </row>
    <row r="72" spans="1:11" ht="14.1" customHeight="1" x14ac:dyDescent="0.2">
      <c r="A72" s="306">
        <v>84</v>
      </c>
      <c r="B72" s="307" t="s">
        <v>308</v>
      </c>
      <c r="C72" s="308"/>
      <c r="D72" s="113">
        <v>3.1810650887573964</v>
      </c>
      <c r="E72" s="115">
        <v>672</v>
      </c>
      <c r="F72" s="114">
        <v>871</v>
      </c>
      <c r="G72" s="114">
        <v>919</v>
      </c>
      <c r="H72" s="114">
        <v>770</v>
      </c>
      <c r="I72" s="140">
        <v>724</v>
      </c>
      <c r="J72" s="115">
        <v>-52</v>
      </c>
      <c r="K72" s="116">
        <v>-7.1823204419889501</v>
      </c>
    </row>
    <row r="73" spans="1:11" ht="14.1" customHeight="1" x14ac:dyDescent="0.2">
      <c r="A73" s="306" t="s">
        <v>309</v>
      </c>
      <c r="B73" s="307" t="s">
        <v>310</v>
      </c>
      <c r="C73" s="308"/>
      <c r="D73" s="113">
        <v>0.48757396449704143</v>
      </c>
      <c r="E73" s="115">
        <v>103</v>
      </c>
      <c r="F73" s="114">
        <v>82</v>
      </c>
      <c r="G73" s="114">
        <v>242</v>
      </c>
      <c r="H73" s="114">
        <v>61</v>
      </c>
      <c r="I73" s="140">
        <v>114</v>
      </c>
      <c r="J73" s="115">
        <v>-11</v>
      </c>
      <c r="K73" s="116">
        <v>-9.6491228070175445</v>
      </c>
    </row>
    <row r="74" spans="1:11" ht="14.1" customHeight="1" x14ac:dyDescent="0.2">
      <c r="A74" s="306" t="s">
        <v>311</v>
      </c>
      <c r="B74" s="307" t="s">
        <v>312</v>
      </c>
      <c r="C74" s="308"/>
      <c r="D74" s="113">
        <v>0.13727810650887573</v>
      </c>
      <c r="E74" s="115">
        <v>29</v>
      </c>
      <c r="F74" s="114">
        <v>37</v>
      </c>
      <c r="G74" s="114">
        <v>99</v>
      </c>
      <c r="H74" s="114">
        <v>18</v>
      </c>
      <c r="I74" s="140">
        <v>42</v>
      </c>
      <c r="J74" s="115">
        <v>-13</v>
      </c>
      <c r="K74" s="116">
        <v>-30.952380952380953</v>
      </c>
    </row>
    <row r="75" spans="1:11" ht="14.1" customHeight="1" x14ac:dyDescent="0.2">
      <c r="A75" s="306" t="s">
        <v>313</v>
      </c>
      <c r="B75" s="307" t="s">
        <v>314</v>
      </c>
      <c r="C75" s="308"/>
      <c r="D75" s="113">
        <v>2.0733727810650886</v>
      </c>
      <c r="E75" s="115">
        <v>438</v>
      </c>
      <c r="F75" s="114">
        <v>640</v>
      </c>
      <c r="G75" s="114">
        <v>443</v>
      </c>
      <c r="H75" s="114">
        <v>557</v>
      </c>
      <c r="I75" s="140">
        <v>459</v>
      </c>
      <c r="J75" s="115">
        <v>-21</v>
      </c>
      <c r="K75" s="116">
        <v>-4.5751633986928102</v>
      </c>
    </row>
    <row r="76" spans="1:11" ht="14.1" customHeight="1" x14ac:dyDescent="0.2">
      <c r="A76" s="306">
        <v>91</v>
      </c>
      <c r="B76" s="307" t="s">
        <v>315</v>
      </c>
      <c r="C76" s="308"/>
      <c r="D76" s="113">
        <v>0.28875739644970416</v>
      </c>
      <c r="E76" s="115">
        <v>61</v>
      </c>
      <c r="F76" s="114">
        <v>59</v>
      </c>
      <c r="G76" s="114">
        <v>67</v>
      </c>
      <c r="H76" s="114">
        <v>43</v>
      </c>
      <c r="I76" s="140">
        <v>52</v>
      </c>
      <c r="J76" s="115">
        <v>9</v>
      </c>
      <c r="K76" s="116">
        <v>17.307692307692307</v>
      </c>
    </row>
    <row r="77" spans="1:11" ht="14.1" customHeight="1" x14ac:dyDescent="0.2">
      <c r="A77" s="306">
        <v>92</v>
      </c>
      <c r="B77" s="307" t="s">
        <v>316</v>
      </c>
      <c r="C77" s="308"/>
      <c r="D77" s="113">
        <v>2.1443786982248523</v>
      </c>
      <c r="E77" s="115">
        <v>453</v>
      </c>
      <c r="F77" s="114">
        <v>226</v>
      </c>
      <c r="G77" s="114">
        <v>328</v>
      </c>
      <c r="H77" s="114">
        <v>270</v>
      </c>
      <c r="I77" s="140">
        <v>283</v>
      </c>
      <c r="J77" s="115">
        <v>170</v>
      </c>
      <c r="K77" s="116">
        <v>60.070671378091873</v>
      </c>
    </row>
    <row r="78" spans="1:11" ht="14.1" customHeight="1" x14ac:dyDescent="0.2">
      <c r="A78" s="306">
        <v>93</v>
      </c>
      <c r="B78" s="307" t="s">
        <v>317</v>
      </c>
      <c r="C78" s="308"/>
      <c r="D78" s="113">
        <v>0.20355029585798817</v>
      </c>
      <c r="E78" s="115">
        <v>43</v>
      </c>
      <c r="F78" s="114">
        <v>24</v>
      </c>
      <c r="G78" s="114">
        <v>62</v>
      </c>
      <c r="H78" s="114">
        <v>20</v>
      </c>
      <c r="I78" s="140">
        <v>32</v>
      </c>
      <c r="J78" s="115">
        <v>11</v>
      </c>
      <c r="K78" s="116">
        <v>34.375</v>
      </c>
    </row>
    <row r="79" spans="1:11" ht="14.1" customHeight="1" x14ac:dyDescent="0.2">
      <c r="A79" s="306">
        <v>94</v>
      </c>
      <c r="B79" s="307" t="s">
        <v>318</v>
      </c>
      <c r="C79" s="308"/>
      <c r="D79" s="113">
        <v>0.64378698224852071</v>
      </c>
      <c r="E79" s="115">
        <v>136</v>
      </c>
      <c r="F79" s="114">
        <v>120</v>
      </c>
      <c r="G79" s="114">
        <v>213</v>
      </c>
      <c r="H79" s="114">
        <v>99</v>
      </c>
      <c r="I79" s="140">
        <v>166</v>
      </c>
      <c r="J79" s="115">
        <v>-30</v>
      </c>
      <c r="K79" s="116">
        <v>-18.072289156626507</v>
      </c>
    </row>
    <row r="80" spans="1:11" ht="14.1" customHeight="1" x14ac:dyDescent="0.2">
      <c r="A80" s="306" t="s">
        <v>319</v>
      </c>
      <c r="B80" s="307" t="s">
        <v>320</v>
      </c>
      <c r="C80" s="308"/>
      <c r="D80" s="113">
        <v>2.8402366863905324E-2</v>
      </c>
      <c r="E80" s="115">
        <v>6</v>
      </c>
      <c r="F80" s="114" t="s">
        <v>514</v>
      </c>
      <c r="G80" s="114" t="s">
        <v>514</v>
      </c>
      <c r="H80" s="114">
        <v>5</v>
      </c>
      <c r="I80" s="140">
        <v>4</v>
      </c>
      <c r="J80" s="115">
        <v>2</v>
      </c>
      <c r="K80" s="116">
        <v>50</v>
      </c>
    </row>
    <row r="81" spans="1:11" ht="14.1" customHeight="1" x14ac:dyDescent="0.2">
      <c r="A81" s="310" t="s">
        <v>321</v>
      </c>
      <c r="B81" s="311" t="s">
        <v>334</v>
      </c>
      <c r="C81" s="312"/>
      <c r="D81" s="125">
        <v>8.9940828402366862E-2</v>
      </c>
      <c r="E81" s="143">
        <v>19</v>
      </c>
      <c r="F81" s="144">
        <v>16</v>
      </c>
      <c r="G81" s="144">
        <v>47</v>
      </c>
      <c r="H81" s="144">
        <v>12</v>
      </c>
      <c r="I81" s="145">
        <v>18</v>
      </c>
      <c r="J81" s="143">
        <v>1</v>
      </c>
      <c r="K81" s="146">
        <v>5.5555555555555554</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22113</v>
      </c>
      <c r="E11" s="114">
        <v>19531</v>
      </c>
      <c r="F11" s="114">
        <v>25770</v>
      </c>
      <c r="G11" s="114">
        <v>17944</v>
      </c>
      <c r="H11" s="140">
        <v>21395</v>
      </c>
      <c r="I11" s="115">
        <v>718</v>
      </c>
      <c r="J11" s="116">
        <v>3.3559242813741528</v>
      </c>
    </row>
    <row r="12" spans="1:15" s="110" customFormat="1" ht="24.95" customHeight="1" x14ac:dyDescent="0.2">
      <c r="A12" s="193" t="s">
        <v>132</v>
      </c>
      <c r="B12" s="194" t="s">
        <v>133</v>
      </c>
      <c r="C12" s="113">
        <v>1.2978790756568535</v>
      </c>
      <c r="D12" s="115">
        <v>287</v>
      </c>
      <c r="E12" s="114">
        <v>673</v>
      </c>
      <c r="F12" s="114">
        <v>591</v>
      </c>
      <c r="G12" s="114">
        <v>335</v>
      </c>
      <c r="H12" s="140">
        <v>287</v>
      </c>
      <c r="I12" s="115">
        <v>0</v>
      </c>
      <c r="J12" s="116">
        <v>0</v>
      </c>
    </row>
    <row r="13" spans="1:15" s="110" customFormat="1" ht="24.95" customHeight="1" x14ac:dyDescent="0.2">
      <c r="A13" s="193" t="s">
        <v>134</v>
      </c>
      <c r="B13" s="199" t="s">
        <v>214</v>
      </c>
      <c r="C13" s="113">
        <v>0.49744494188938632</v>
      </c>
      <c r="D13" s="115">
        <v>110</v>
      </c>
      <c r="E13" s="114">
        <v>98</v>
      </c>
      <c r="F13" s="114">
        <v>117</v>
      </c>
      <c r="G13" s="114">
        <v>94</v>
      </c>
      <c r="H13" s="140">
        <v>116</v>
      </c>
      <c r="I13" s="115">
        <v>-6</v>
      </c>
      <c r="J13" s="116">
        <v>-5.1724137931034484</v>
      </c>
    </row>
    <row r="14" spans="1:15" s="287" customFormat="1" ht="24.95" customHeight="1" x14ac:dyDescent="0.2">
      <c r="A14" s="193" t="s">
        <v>215</v>
      </c>
      <c r="B14" s="199" t="s">
        <v>137</v>
      </c>
      <c r="C14" s="113">
        <v>13.024013024013025</v>
      </c>
      <c r="D14" s="115">
        <v>2880</v>
      </c>
      <c r="E14" s="114">
        <v>2338</v>
      </c>
      <c r="F14" s="114">
        <v>2823</v>
      </c>
      <c r="G14" s="114">
        <v>2315</v>
      </c>
      <c r="H14" s="140">
        <v>2845</v>
      </c>
      <c r="I14" s="115">
        <v>35</v>
      </c>
      <c r="J14" s="116">
        <v>1.2302284710017575</v>
      </c>
      <c r="K14" s="110"/>
      <c r="L14" s="110"/>
      <c r="M14" s="110"/>
      <c r="N14" s="110"/>
      <c r="O14" s="110"/>
    </row>
    <row r="15" spans="1:15" s="110" customFormat="1" ht="24.95" customHeight="1" x14ac:dyDescent="0.2">
      <c r="A15" s="193" t="s">
        <v>216</v>
      </c>
      <c r="B15" s="199" t="s">
        <v>217</v>
      </c>
      <c r="C15" s="113">
        <v>3.7444037444037446</v>
      </c>
      <c r="D15" s="115">
        <v>828</v>
      </c>
      <c r="E15" s="114">
        <v>790</v>
      </c>
      <c r="F15" s="114">
        <v>837</v>
      </c>
      <c r="G15" s="114">
        <v>637</v>
      </c>
      <c r="H15" s="140">
        <v>870</v>
      </c>
      <c r="I15" s="115">
        <v>-42</v>
      </c>
      <c r="J15" s="116">
        <v>-4.8275862068965516</v>
      </c>
    </row>
    <row r="16" spans="1:15" s="287" customFormat="1" ht="24.95" customHeight="1" x14ac:dyDescent="0.2">
      <c r="A16" s="193" t="s">
        <v>218</v>
      </c>
      <c r="B16" s="199" t="s">
        <v>141</v>
      </c>
      <c r="C16" s="113">
        <v>7.6696965585854473</v>
      </c>
      <c r="D16" s="115">
        <v>1696</v>
      </c>
      <c r="E16" s="114">
        <v>1257</v>
      </c>
      <c r="F16" s="114">
        <v>1549</v>
      </c>
      <c r="G16" s="114">
        <v>1185</v>
      </c>
      <c r="H16" s="140">
        <v>1618</v>
      </c>
      <c r="I16" s="115">
        <v>78</v>
      </c>
      <c r="J16" s="116">
        <v>4.8207663782447465</v>
      </c>
      <c r="K16" s="110"/>
      <c r="L16" s="110"/>
      <c r="M16" s="110"/>
      <c r="N16" s="110"/>
      <c r="O16" s="110"/>
    </row>
    <row r="17" spans="1:15" s="110" customFormat="1" ht="24.95" customHeight="1" x14ac:dyDescent="0.2">
      <c r="A17" s="193" t="s">
        <v>142</v>
      </c>
      <c r="B17" s="199" t="s">
        <v>220</v>
      </c>
      <c r="C17" s="113">
        <v>1.6099127210238322</v>
      </c>
      <c r="D17" s="115">
        <v>356</v>
      </c>
      <c r="E17" s="114">
        <v>291</v>
      </c>
      <c r="F17" s="114">
        <v>437</v>
      </c>
      <c r="G17" s="114">
        <v>493</v>
      </c>
      <c r="H17" s="140">
        <v>357</v>
      </c>
      <c r="I17" s="115">
        <v>-1</v>
      </c>
      <c r="J17" s="116">
        <v>-0.28011204481792717</v>
      </c>
    </row>
    <row r="18" spans="1:15" s="287" customFormat="1" ht="24.95" customHeight="1" x14ac:dyDescent="0.2">
      <c r="A18" s="201" t="s">
        <v>144</v>
      </c>
      <c r="B18" s="202" t="s">
        <v>145</v>
      </c>
      <c r="C18" s="113">
        <v>5.4131054131054128</v>
      </c>
      <c r="D18" s="115">
        <v>1197</v>
      </c>
      <c r="E18" s="114">
        <v>924</v>
      </c>
      <c r="F18" s="114">
        <v>1219</v>
      </c>
      <c r="G18" s="114">
        <v>926</v>
      </c>
      <c r="H18" s="140">
        <v>1208</v>
      </c>
      <c r="I18" s="115">
        <v>-11</v>
      </c>
      <c r="J18" s="116">
        <v>-0.91059602649006621</v>
      </c>
      <c r="K18" s="110"/>
      <c r="L18" s="110"/>
      <c r="M18" s="110"/>
      <c r="N18" s="110"/>
      <c r="O18" s="110"/>
    </row>
    <row r="19" spans="1:15" s="110" customFormat="1" ht="24.95" customHeight="1" x14ac:dyDescent="0.2">
      <c r="A19" s="193" t="s">
        <v>146</v>
      </c>
      <c r="B19" s="199" t="s">
        <v>147</v>
      </c>
      <c r="C19" s="113">
        <v>14.566092343870121</v>
      </c>
      <c r="D19" s="115">
        <v>3221</v>
      </c>
      <c r="E19" s="114">
        <v>2679</v>
      </c>
      <c r="F19" s="114">
        <v>3372</v>
      </c>
      <c r="G19" s="114">
        <v>2600</v>
      </c>
      <c r="H19" s="140">
        <v>3313</v>
      </c>
      <c r="I19" s="115">
        <v>-92</v>
      </c>
      <c r="J19" s="116">
        <v>-2.7769393299124658</v>
      </c>
    </row>
    <row r="20" spans="1:15" s="287" customFormat="1" ht="24.95" customHeight="1" x14ac:dyDescent="0.2">
      <c r="A20" s="193" t="s">
        <v>148</v>
      </c>
      <c r="B20" s="199" t="s">
        <v>149</v>
      </c>
      <c r="C20" s="113">
        <v>4.8297381630714966</v>
      </c>
      <c r="D20" s="115">
        <v>1068</v>
      </c>
      <c r="E20" s="114">
        <v>947</v>
      </c>
      <c r="F20" s="114">
        <v>1107</v>
      </c>
      <c r="G20" s="114">
        <v>829</v>
      </c>
      <c r="H20" s="140">
        <v>987</v>
      </c>
      <c r="I20" s="115">
        <v>81</v>
      </c>
      <c r="J20" s="116">
        <v>8.2066869300911858</v>
      </c>
      <c r="K20" s="110"/>
      <c r="L20" s="110"/>
      <c r="M20" s="110"/>
      <c r="N20" s="110"/>
      <c r="O20" s="110"/>
    </row>
    <row r="21" spans="1:15" s="110" customFormat="1" ht="24.95" customHeight="1" x14ac:dyDescent="0.2">
      <c r="A21" s="201" t="s">
        <v>150</v>
      </c>
      <c r="B21" s="202" t="s">
        <v>151</v>
      </c>
      <c r="C21" s="113">
        <v>10.125265680821236</v>
      </c>
      <c r="D21" s="115">
        <v>2239</v>
      </c>
      <c r="E21" s="114">
        <v>2282</v>
      </c>
      <c r="F21" s="114">
        <v>2207</v>
      </c>
      <c r="G21" s="114">
        <v>1787</v>
      </c>
      <c r="H21" s="140">
        <v>1894</v>
      </c>
      <c r="I21" s="115">
        <v>345</v>
      </c>
      <c r="J21" s="116">
        <v>18.215417106652588</v>
      </c>
    </row>
    <row r="22" spans="1:15" s="110" customFormat="1" ht="24.95" customHeight="1" x14ac:dyDescent="0.2">
      <c r="A22" s="201" t="s">
        <v>152</v>
      </c>
      <c r="B22" s="199" t="s">
        <v>153</v>
      </c>
      <c r="C22" s="113">
        <v>4.6759824537602315</v>
      </c>
      <c r="D22" s="115">
        <v>1034</v>
      </c>
      <c r="E22" s="114">
        <v>397</v>
      </c>
      <c r="F22" s="114">
        <v>671</v>
      </c>
      <c r="G22" s="114">
        <v>363</v>
      </c>
      <c r="H22" s="140">
        <v>460</v>
      </c>
      <c r="I22" s="115">
        <v>574</v>
      </c>
      <c r="J22" s="116">
        <v>124.78260869565217</v>
      </c>
    </row>
    <row r="23" spans="1:15" s="110" customFormat="1" ht="24.95" customHeight="1" x14ac:dyDescent="0.2">
      <c r="A23" s="193" t="s">
        <v>154</v>
      </c>
      <c r="B23" s="199" t="s">
        <v>155</v>
      </c>
      <c r="C23" s="113">
        <v>1.1396011396011396</v>
      </c>
      <c r="D23" s="115">
        <v>252</v>
      </c>
      <c r="E23" s="114">
        <v>189</v>
      </c>
      <c r="F23" s="114">
        <v>281</v>
      </c>
      <c r="G23" s="114">
        <v>177</v>
      </c>
      <c r="H23" s="140">
        <v>276</v>
      </c>
      <c r="I23" s="115">
        <v>-24</v>
      </c>
      <c r="J23" s="116">
        <v>-8.695652173913043</v>
      </c>
    </row>
    <row r="24" spans="1:15" s="110" customFormat="1" ht="24.95" customHeight="1" x14ac:dyDescent="0.2">
      <c r="A24" s="193" t="s">
        <v>156</v>
      </c>
      <c r="B24" s="199" t="s">
        <v>221</v>
      </c>
      <c r="C24" s="113">
        <v>5.6075611631167188</v>
      </c>
      <c r="D24" s="115">
        <v>1240</v>
      </c>
      <c r="E24" s="114">
        <v>1329</v>
      </c>
      <c r="F24" s="114">
        <v>1473</v>
      </c>
      <c r="G24" s="114">
        <v>1021</v>
      </c>
      <c r="H24" s="140">
        <v>1169</v>
      </c>
      <c r="I24" s="115">
        <v>71</v>
      </c>
      <c r="J24" s="116">
        <v>6.0735671514114626</v>
      </c>
    </row>
    <row r="25" spans="1:15" s="110" customFormat="1" ht="24.95" customHeight="1" x14ac:dyDescent="0.2">
      <c r="A25" s="193" t="s">
        <v>222</v>
      </c>
      <c r="B25" s="204" t="s">
        <v>159</v>
      </c>
      <c r="C25" s="113">
        <v>5.6753945642834536</v>
      </c>
      <c r="D25" s="115">
        <v>1255</v>
      </c>
      <c r="E25" s="114">
        <v>1250</v>
      </c>
      <c r="F25" s="114">
        <v>1479</v>
      </c>
      <c r="G25" s="114">
        <v>1237</v>
      </c>
      <c r="H25" s="140">
        <v>1522</v>
      </c>
      <c r="I25" s="115">
        <v>-267</v>
      </c>
      <c r="J25" s="116">
        <v>-17.542706964520367</v>
      </c>
    </row>
    <row r="26" spans="1:15" s="110" customFormat="1" ht="24.95" customHeight="1" x14ac:dyDescent="0.2">
      <c r="A26" s="201">
        <v>782.78300000000002</v>
      </c>
      <c r="B26" s="203" t="s">
        <v>160</v>
      </c>
      <c r="C26" s="113">
        <v>5.1734273956496182</v>
      </c>
      <c r="D26" s="115">
        <v>1144</v>
      </c>
      <c r="E26" s="114">
        <v>1228</v>
      </c>
      <c r="F26" s="114">
        <v>1242</v>
      </c>
      <c r="G26" s="114">
        <v>1034</v>
      </c>
      <c r="H26" s="140">
        <v>1144</v>
      </c>
      <c r="I26" s="115">
        <v>0</v>
      </c>
      <c r="J26" s="116">
        <v>0</v>
      </c>
    </row>
    <row r="27" spans="1:15" s="110" customFormat="1" ht="24.95" customHeight="1" x14ac:dyDescent="0.2">
      <c r="A27" s="193" t="s">
        <v>161</v>
      </c>
      <c r="B27" s="199" t="s">
        <v>162</v>
      </c>
      <c r="C27" s="113">
        <v>3.2153032153032153</v>
      </c>
      <c r="D27" s="115">
        <v>711</v>
      </c>
      <c r="E27" s="114">
        <v>522</v>
      </c>
      <c r="F27" s="114">
        <v>817</v>
      </c>
      <c r="G27" s="114">
        <v>498</v>
      </c>
      <c r="H27" s="140">
        <v>611</v>
      </c>
      <c r="I27" s="115">
        <v>100</v>
      </c>
      <c r="J27" s="116">
        <v>16.366612111292962</v>
      </c>
    </row>
    <row r="28" spans="1:15" s="110" customFormat="1" ht="24.95" customHeight="1" x14ac:dyDescent="0.2">
      <c r="A28" s="193" t="s">
        <v>163</v>
      </c>
      <c r="B28" s="199" t="s">
        <v>164</v>
      </c>
      <c r="C28" s="113">
        <v>5.019671686338353</v>
      </c>
      <c r="D28" s="115">
        <v>1110</v>
      </c>
      <c r="E28" s="114">
        <v>818</v>
      </c>
      <c r="F28" s="114">
        <v>1723</v>
      </c>
      <c r="G28" s="114">
        <v>839</v>
      </c>
      <c r="H28" s="140">
        <v>1177</v>
      </c>
      <c r="I28" s="115">
        <v>-67</v>
      </c>
      <c r="J28" s="116">
        <v>-5.6924384027187767</v>
      </c>
    </row>
    <row r="29" spans="1:15" s="110" customFormat="1" ht="24.95" customHeight="1" x14ac:dyDescent="0.2">
      <c r="A29" s="193">
        <v>86</v>
      </c>
      <c r="B29" s="199" t="s">
        <v>165</v>
      </c>
      <c r="C29" s="113">
        <v>8.4294306516528739</v>
      </c>
      <c r="D29" s="115">
        <v>1864</v>
      </c>
      <c r="E29" s="114">
        <v>1498</v>
      </c>
      <c r="F29" s="114">
        <v>1770</v>
      </c>
      <c r="G29" s="114">
        <v>1616</v>
      </c>
      <c r="H29" s="140">
        <v>1674</v>
      </c>
      <c r="I29" s="115">
        <v>190</v>
      </c>
      <c r="J29" s="116">
        <v>11.350059737156512</v>
      </c>
    </row>
    <row r="30" spans="1:15" s="110" customFormat="1" ht="24.95" customHeight="1" x14ac:dyDescent="0.2">
      <c r="A30" s="193">
        <v>87.88</v>
      </c>
      <c r="B30" s="204" t="s">
        <v>166</v>
      </c>
      <c r="C30" s="113">
        <v>6.5572287794510018</v>
      </c>
      <c r="D30" s="115">
        <v>1450</v>
      </c>
      <c r="E30" s="114">
        <v>1474</v>
      </c>
      <c r="F30" s="114">
        <v>3543</v>
      </c>
      <c r="G30" s="114">
        <v>1412</v>
      </c>
      <c r="H30" s="140">
        <v>1708</v>
      </c>
      <c r="I30" s="115">
        <v>-258</v>
      </c>
      <c r="J30" s="116">
        <v>-15.105386416861826</v>
      </c>
    </row>
    <row r="31" spans="1:15" s="110" customFormat="1" ht="24.95" customHeight="1" x14ac:dyDescent="0.2">
      <c r="A31" s="193" t="s">
        <v>167</v>
      </c>
      <c r="B31" s="199" t="s">
        <v>168</v>
      </c>
      <c r="C31" s="113">
        <v>4.7528603084158636</v>
      </c>
      <c r="D31" s="115">
        <v>1051</v>
      </c>
      <c r="E31" s="114">
        <v>885</v>
      </c>
      <c r="F31" s="114">
        <v>1335</v>
      </c>
      <c r="G31" s="114">
        <v>861</v>
      </c>
      <c r="H31" s="140">
        <v>1004</v>
      </c>
      <c r="I31" s="115">
        <v>47</v>
      </c>
      <c r="J31" s="116">
        <v>4.6812749003984067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1.2978790756568535</v>
      </c>
      <c r="D34" s="115">
        <v>287</v>
      </c>
      <c r="E34" s="114">
        <v>673</v>
      </c>
      <c r="F34" s="114">
        <v>591</v>
      </c>
      <c r="G34" s="114">
        <v>335</v>
      </c>
      <c r="H34" s="140">
        <v>287</v>
      </c>
      <c r="I34" s="115">
        <v>0</v>
      </c>
      <c r="J34" s="116">
        <v>0</v>
      </c>
    </row>
    <row r="35" spans="1:10" s="110" customFormat="1" ht="24.95" customHeight="1" x14ac:dyDescent="0.2">
      <c r="A35" s="292" t="s">
        <v>171</v>
      </c>
      <c r="B35" s="293" t="s">
        <v>172</v>
      </c>
      <c r="C35" s="113">
        <v>18.934563379007823</v>
      </c>
      <c r="D35" s="115">
        <v>4187</v>
      </c>
      <c r="E35" s="114">
        <v>3360</v>
      </c>
      <c r="F35" s="114">
        <v>4159</v>
      </c>
      <c r="G35" s="114">
        <v>3335</v>
      </c>
      <c r="H35" s="140">
        <v>4169</v>
      </c>
      <c r="I35" s="115">
        <v>18</v>
      </c>
      <c r="J35" s="116">
        <v>0.43175821539937637</v>
      </c>
    </row>
    <row r="36" spans="1:10" s="110" customFormat="1" ht="24.95" customHeight="1" x14ac:dyDescent="0.2">
      <c r="A36" s="294" t="s">
        <v>173</v>
      </c>
      <c r="B36" s="295" t="s">
        <v>174</v>
      </c>
      <c r="C36" s="125">
        <v>79.767557545335322</v>
      </c>
      <c r="D36" s="143">
        <v>17639</v>
      </c>
      <c r="E36" s="144">
        <v>15498</v>
      </c>
      <c r="F36" s="144">
        <v>21020</v>
      </c>
      <c r="G36" s="144">
        <v>14274</v>
      </c>
      <c r="H36" s="145">
        <v>16939</v>
      </c>
      <c r="I36" s="143">
        <v>700</v>
      </c>
      <c r="J36" s="146">
        <v>4.1324753527362894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22113</v>
      </c>
      <c r="F11" s="264">
        <v>19531</v>
      </c>
      <c r="G11" s="264">
        <v>25770</v>
      </c>
      <c r="H11" s="264">
        <v>17944</v>
      </c>
      <c r="I11" s="265">
        <v>21395</v>
      </c>
      <c r="J11" s="263">
        <v>718</v>
      </c>
      <c r="K11" s="266">
        <v>3.3559242813741528</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25.726947949170171</v>
      </c>
      <c r="E13" s="115">
        <v>5689</v>
      </c>
      <c r="F13" s="114">
        <v>6386</v>
      </c>
      <c r="G13" s="114">
        <v>7911</v>
      </c>
      <c r="H13" s="114">
        <v>5109</v>
      </c>
      <c r="I13" s="140">
        <v>5459</v>
      </c>
      <c r="J13" s="115">
        <v>230</v>
      </c>
      <c r="K13" s="116">
        <v>4.2132258655431398</v>
      </c>
    </row>
    <row r="14" spans="1:17" ht="15.95" customHeight="1" x14ac:dyDescent="0.2">
      <c r="A14" s="306" t="s">
        <v>230</v>
      </c>
      <c r="B14" s="307"/>
      <c r="C14" s="308"/>
      <c r="D14" s="113">
        <v>51.078551078551079</v>
      </c>
      <c r="E14" s="115">
        <v>11295</v>
      </c>
      <c r="F14" s="114">
        <v>9313</v>
      </c>
      <c r="G14" s="114">
        <v>12154</v>
      </c>
      <c r="H14" s="114">
        <v>8995</v>
      </c>
      <c r="I14" s="140">
        <v>11350</v>
      </c>
      <c r="J14" s="115">
        <v>-55</v>
      </c>
      <c r="K14" s="116">
        <v>-0.48458149779735682</v>
      </c>
    </row>
    <row r="15" spans="1:17" ht="15.95" customHeight="1" x14ac:dyDescent="0.2">
      <c r="A15" s="306" t="s">
        <v>231</v>
      </c>
      <c r="B15" s="307"/>
      <c r="C15" s="308"/>
      <c r="D15" s="113">
        <v>9.6413874191651967</v>
      </c>
      <c r="E15" s="115">
        <v>2132</v>
      </c>
      <c r="F15" s="114">
        <v>1674</v>
      </c>
      <c r="G15" s="114">
        <v>1819</v>
      </c>
      <c r="H15" s="114">
        <v>1566</v>
      </c>
      <c r="I15" s="140">
        <v>1869</v>
      </c>
      <c r="J15" s="115">
        <v>263</v>
      </c>
      <c r="K15" s="116">
        <v>14.071696094168004</v>
      </c>
    </row>
    <row r="16" spans="1:17" ht="15.95" customHeight="1" x14ac:dyDescent="0.2">
      <c r="A16" s="306" t="s">
        <v>232</v>
      </c>
      <c r="B16" s="307"/>
      <c r="C16" s="308"/>
      <c r="D16" s="113">
        <v>13.426491204268983</v>
      </c>
      <c r="E16" s="115">
        <v>2969</v>
      </c>
      <c r="F16" s="114">
        <v>2142</v>
      </c>
      <c r="G16" s="114">
        <v>3863</v>
      </c>
      <c r="H16" s="114">
        <v>2257</v>
      </c>
      <c r="I16" s="140">
        <v>2695</v>
      </c>
      <c r="J16" s="115">
        <v>274</v>
      </c>
      <c r="K16" s="116">
        <v>10.166975881261596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1.6822683489350156</v>
      </c>
      <c r="E18" s="115">
        <v>372</v>
      </c>
      <c r="F18" s="114">
        <v>781</v>
      </c>
      <c r="G18" s="114">
        <v>704</v>
      </c>
      <c r="H18" s="114">
        <v>368</v>
      </c>
      <c r="I18" s="140">
        <v>321</v>
      </c>
      <c r="J18" s="115">
        <v>51</v>
      </c>
      <c r="K18" s="116">
        <v>15.88785046728972</v>
      </c>
    </row>
    <row r="19" spans="1:11" ht="14.1" customHeight="1" x14ac:dyDescent="0.2">
      <c r="A19" s="306" t="s">
        <v>235</v>
      </c>
      <c r="B19" s="307" t="s">
        <v>236</v>
      </c>
      <c r="C19" s="308"/>
      <c r="D19" s="113">
        <v>1.0582010582010581</v>
      </c>
      <c r="E19" s="115">
        <v>234</v>
      </c>
      <c r="F19" s="114">
        <v>719</v>
      </c>
      <c r="G19" s="114">
        <v>610</v>
      </c>
      <c r="H19" s="114">
        <v>323</v>
      </c>
      <c r="I19" s="140">
        <v>223</v>
      </c>
      <c r="J19" s="115">
        <v>11</v>
      </c>
      <c r="K19" s="116">
        <v>4.9327354260089686</v>
      </c>
    </row>
    <row r="20" spans="1:11" ht="14.1" customHeight="1" x14ac:dyDescent="0.2">
      <c r="A20" s="306">
        <v>12</v>
      </c>
      <c r="B20" s="307" t="s">
        <v>237</v>
      </c>
      <c r="C20" s="308"/>
      <c r="D20" s="113">
        <v>0.86374530818975259</v>
      </c>
      <c r="E20" s="115">
        <v>191</v>
      </c>
      <c r="F20" s="114">
        <v>195</v>
      </c>
      <c r="G20" s="114">
        <v>238</v>
      </c>
      <c r="H20" s="114">
        <v>151</v>
      </c>
      <c r="I20" s="140">
        <v>178</v>
      </c>
      <c r="J20" s="115">
        <v>13</v>
      </c>
      <c r="K20" s="116">
        <v>7.3033707865168536</v>
      </c>
    </row>
    <row r="21" spans="1:11" ht="14.1" customHeight="1" x14ac:dyDescent="0.2">
      <c r="A21" s="306">
        <v>21</v>
      </c>
      <c r="B21" s="307" t="s">
        <v>238</v>
      </c>
      <c r="C21" s="308"/>
      <c r="D21" s="113">
        <v>0.31655587211142766</v>
      </c>
      <c r="E21" s="115">
        <v>70</v>
      </c>
      <c r="F21" s="114">
        <v>71</v>
      </c>
      <c r="G21" s="114">
        <v>93</v>
      </c>
      <c r="H21" s="114">
        <v>80</v>
      </c>
      <c r="I21" s="140">
        <v>61</v>
      </c>
      <c r="J21" s="115">
        <v>9</v>
      </c>
      <c r="K21" s="116">
        <v>14.754098360655737</v>
      </c>
    </row>
    <row r="22" spans="1:11" ht="14.1" customHeight="1" x14ac:dyDescent="0.2">
      <c r="A22" s="306">
        <v>22</v>
      </c>
      <c r="B22" s="307" t="s">
        <v>239</v>
      </c>
      <c r="C22" s="308"/>
      <c r="D22" s="113">
        <v>1.4606792384570162</v>
      </c>
      <c r="E22" s="115">
        <v>323</v>
      </c>
      <c r="F22" s="114">
        <v>292</v>
      </c>
      <c r="G22" s="114">
        <v>423</v>
      </c>
      <c r="H22" s="114">
        <v>284</v>
      </c>
      <c r="I22" s="140">
        <v>288</v>
      </c>
      <c r="J22" s="115">
        <v>35</v>
      </c>
      <c r="K22" s="116">
        <v>12.152777777777779</v>
      </c>
    </row>
    <row r="23" spans="1:11" ht="14.1" customHeight="1" x14ac:dyDescent="0.2">
      <c r="A23" s="306">
        <v>23</v>
      </c>
      <c r="B23" s="307" t="s">
        <v>240</v>
      </c>
      <c r="C23" s="308"/>
      <c r="D23" s="113">
        <v>0.69642291864514083</v>
      </c>
      <c r="E23" s="115">
        <v>154</v>
      </c>
      <c r="F23" s="114">
        <v>160</v>
      </c>
      <c r="G23" s="114">
        <v>135</v>
      </c>
      <c r="H23" s="114">
        <v>105</v>
      </c>
      <c r="I23" s="140">
        <v>125</v>
      </c>
      <c r="J23" s="115">
        <v>29</v>
      </c>
      <c r="K23" s="116">
        <v>23.2</v>
      </c>
    </row>
    <row r="24" spans="1:11" ht="14.1" customHeight="1" x14ac:dyDescent="0.2">
      <c r="A24" s="306">
        <v>24</v>
      </c>
      <c r="B24" s="307" t="s">
        <v>241</v>
      </c>
      <c r="C24" s="308"/>
      <c r="D24" s="113">
        <v>2.7088138199249312</v>
      </c>
      <c r="E24" s="115">
        <v>599</v>
      </c>
      <c r="F24" s="114">
        <v>505</v>
      </c>
      <c r="G24" s="114">
        <v>624</v>
      </c>
      <c r="H24" s="114">
        <v>453</v>
      </c>
      <c r="I24" s="140">
        <v>682</v>
      </c>
      <c r="J24" s="115">
        <v>-83</v>
      </c>
      <c r="K24" s="116">
        <v>-12.170087976539589</v>
      </c>
    </row>
    <row r="25" spans="1:11" ht="14.1" customHeight="1" x14ac:dyDescent="0.2">
      <c r="A25" s="306">
        <v>25</v>
      </c>
      <c r="B25" s="307" t="s">
        <v>242</v>
      </c>
      <c r="C25" s="308"/>
      <c r="D25" s="113">
        <v>3.8529371862705197</v>
      </c>
      <c r="E25" s="115">
        <v>852</v>
      </c>
      <c r="F25" s="114">
        <v>550</v>
      </c>
      <c r="G25" s="114">
        <v>699</v>
      </c>
      <c r="H25" s="114">
        <v>576</v>
      </c>
      <c r="I25" s="140">
        <v>809</v>
      </c>
      <c r="J25" s="115">
        <v>43</v>
      </c>
      <c r="K25" s="116">
        <v>5.3152039555006176</v>
      </c>
    </row>
    <row r="26" spans="1:11" ht="14.1" customHeight="1" x14ac:dyDescent="0.2">
      <c r="A26" s="306">
        <v>26</v>
      </c>
      <c r="B26" s="307" t="s">
        <v>243</v>
      </c>
      <c r="C26" s="308"/>
      <c r="D26" s="113">
        <v>2.6952471396915842</v>
      </c>
      <c r="E26" s="115">
        <v>596</v>
      </c>
      <c r="F26" s="114">
        <v>391</v>
      </c>
      <c r="G26" s="114">
        <v>514</v>
      </c>
      <c r="H26" s="114">
        <v>348</v>
      </c>
      <c r="I26" s="140">
        <v>595</v>
      </c>
      <c r="J26" s="115">
        <v>1</v>
      </c>
      <c r="K26" s="116">
        <v>0.16806722689075632</v>
      </c>
    </row>
    <row r="27" spans="1:11" ht="14.1" customHeight="1" x14ac:dyDescent="0.2">
      <c r="A27" s="306">
        <v>27</v>
      </c>
      <c r="B27" s="307" t="s">
        <v>244</v>
      </c>
      <c r="C27" s="308"/>
      <c r="D27" s="113">
        <v>1.7139239361461585</v>
      </c>
      <c r="E27" s="115">
        <v>379</v>
      </c>
      <c r="F27" s="114">
        <v>264</v>
      </c>
      <c r="G27" s="114">
        <v>297</v>
      </c>
      <c r="H27" s="114">
        <v>254</v>
      </c>
      <c r="I27" s="140">
        <v>340</v>
      </c>
      <c r="J27" s="115">
        <v>39</v>
      </c>
      <c r="K27" s="116">
        <v>11.470588235294118</v>
      </c>
    </row>
    <row r="28" spans="1:11" ht="14.1" customHeight="1" x14ac:dyDescent="0.2">
      <c r="A28" s="306">
        <v>28</v>
      </c>
      <c r="B28" s="307" t="s">
        <v>245</v>
      </c>
      <c r="C28" s="308"/>
      <c r="D28" s="113">
        <v>0.58788947677836567</v>
      </c>
      <c r="E28" s="115">
        <v>130</v>
      </c>
      <c r="F28" s="114">
        <v>65</v>
      </c>
      <c r="G28" s="114">
        <v>56</v>
      </c>
      <c r="H28" s="114">
        <v>52</v>
      </c>
      <c r="I28" s="140">
        <v>87</v>
      </c>
      <c r="J28" s="115">
        <v>43</v>
      </c>
      <c r="K28" s="116">
        <v>49.425287356321839</v>
      </c>
    </row>
    <row r="29" spans="1:11" ht="14.1" customHeight="1" x14ac:dyDescent="0.2">
      <c r="A29" s="306">
        <v>29</v>
      </c>
      <c r="B29" s="307" t="s">
        <v>246</v>
      </c>
      <c r="C29" s="308"/>
      <c r="D29" s="113">
        <v>4.7890381223714558</v>
      </c>
      <c r="E29" s="115">
        <v>1059</v>
      </c>
      <c r="F29" s="114">
        <v>993</v>
      </c>
      <c r="G29" s="114">
        <v>1018</v>
      </c>
      <c r="H29" s="114">
        <v>859</v>
      </c>
      <c r="I29" s="140">
        <v>940</v>
      </c>
      <c r="J29" s="115">
        <v>119</v>
      </c>
      <c r="K29" s="116">
        <v>12.659574468085106</v>
      </c>
    </row>
    <row r="30" spans="1:11" ht="14.1" customHeight="1" x14ac:dyDescent="0.2">
      <c r="A30" s="306" t="s">
        <v>247</v>
      </c>
      <c r="B30" s="307" t="s">
        <v>248</v>
      </c>
      <c r="C30" s="308"/>
      <c r="D30" s="113">
        <v>0.97227875005652786</v>
      </c>
      <c r="E30" s="115">
        <v>215</v>
      </c>
      <c r="F30" s="114">
        <v>181</v>
      </c>
      <c r="G30" s="114">
        <v>226</v>
      </c>
      <c r="H30" s="114">
        <v>205</v>
      </c>
      <c r="I30" s="140">
        <v>232</v>
      </c>
      <c r="J30" s="115">
        <v>-17</v>
      </c>
      <c r="K30" s="116">
        <v>-7.3275862068965516</v>
      </c>
    </row>
    <row r="31" spans="1:11" ht="14.1" customHeight="1" x14ac:dyDescent="0.2">
      <c r="A31" s="306" t="s">
        <v>249</v>
      </c>
      <c r="B31" s="307" t="s">
        <v>250</v>
      </c>
      <c r="C31" s="308"/>
      <c r="D31" s="113">
        <v>3.7263148374259485</v>
      </c>
      <c r="E31" s="115">
        <v>824</v>
      </c>
      <c r="F31" s="114">
        <v>787</v>
      </c>
      <c r="G31" s="114">
        <v>778</v>
      </c>
      <c r="H31" s="114">
        <v>639</v>
      </c>
      <c r="I31" s="140">
        <v>694</v>
      </c>
      <c r="J31" s="115">
        <v>130</v>
      </c>
      <c r="K31" s="116">
        <v>18.731988472622479</v>
      </c>
    </row>
    <row r="32" spans="1:11" ht="14.1" customHeight="1" x14ac:dyDescent="0.2">
      <c r="A32" s="306">
        <v>31</v>
      </c>
      <c r="B32" s="307" t="s">
        <v>251</v>
      </c>
      <c r="C32" s="308"/>
      <c r="D32" s="113">
        <v>0.47483380816714149</v>
      </c>
      <c r="E32" s="115">
        <v>105</v>
      </c>
      <c r="F32" s="114">
        <v>82</v>
      </c>
      <c r="G32" s="114">
        <v>91</v>
      </c>
      <c r="H32" s="114">
        <v>109</v>
      </c>
      <c r="I32" s="140">
        <v>104</v>
      </c>
      <c r="J32" s="115">
        <v>1</v>
      </c>
      <c r="K32" s="116">
        <v>0.96153846153846156</v>
      </c>
    </row>
    <row r="33" spans="1:11" ht="14.1" customHeight="1" x14ac:dyDescent="0.2">
      <c r="A33" s="306">
        <v>32</v>
      </c>
      <c r="B33" s="307" t="s">
        <v>252</v>
      </c>
      <c r="C33" s="308"/>
      <c r="D33" s="113">
        <v>1.8722018722018723</v>
      </c>
      <c r="E33" s="115">
        <v>414</v>
      </c>
      <c r="F33" s="114">
        <v>395</v>
      </c>
      <c r="G33" s="114">
        <v>478</v>
      </c>
      <c r="H33" s="114">
        <v>379</v>
      </c>
      <c r="I33" s="140">
        <v>399</v>
      </c>
      <c r="J33" s="115">
        <v>15</v>
      </c>
      <c r="K33" s="116">
        <v>3.7593984962406015</v>
      </c>
    </row>
    <row r="34" spans="1:11" ht="14.1" customHeight="1" x14ac:dyDescent="0.2">
      <c r="A34" s="306">
        <v>33</v>
      </c>
      <c r="B34" s="307" t="s">
        <v>253</v>
      </c>
      <c r="C34" s="308"/>
      <c r="D34" s="113">
        <v>1.4652014652014651</v>
      </c>
      <c r="E34" s="115">
        <v>324</v>
      </c>
      <c r="F34" s="114">
        <v>279</v>
      </c>
      <c r="G34" s="114">
        <v>457</v>
      </c>
      <c r="H34" s="114">
        <v>312</v>
      </c>
      <c r="I34" s="140">
        <v>351</v>
      </c>
      <c r="J34" s="115">
        <v>-27</v>
      </c>
      <c r="K34" s="116">
        <v>-7.6923076923076925</v>
      </c>
    </row>
    <row r="35" spans="1:11" ht="14.1" customHeight="1" x14ac:dyDescent="0.2">
      <c r="A35" s="306">
        <v>34</v>
      </c>
      <c r="B35" s="307" t="s">
        <v>254</v>
      </c>
      <c r="C35" s="308"/>
      <c r="D35" s="113">
        <v>1.9219463663908107</v>
      </c>
      <c r="E35" s="115">
        <v>425</v>
      </c>
      <c r="F35" s="114">
        <v>254</v>
      </c>
      <c r="G35" s="114">
        <v>316</v>
      </c>
      <c r="H35" s="114">
        <v>265</v>
      </c>
      <c r="I35" s="140">
        <v>372</v>
      </c>
      <c r="J35" s="115">
        <v>53</v>
      </c>
      <c r="K35" s="116">
        <v>14.24731182795699</v>
      </c>
    </row>
    <row r="36" spans="1:11" ht="14.1" customHeight="1" x14ac:dyDescent="0.2">
      <c r="A36" s="306">
        <v>41</v>
      </c>
      <c r="B36" s="307" t="s">
        <v>255</v>
      </c>
      <c r="C36" s="308"/>
      <c r="D36" s="113">
        <v>1.216478994256772</v>
      </c>
      <c r="E36" s="115">
        <v>269</v>
      </c>
      <c r="F36" s="114">
        <v>219</v>
      </c>
      <c r="G36" s="114">
        <v>242</v>
      </c>
      <c r="H36" s="114">
        <v>235</v>
      </c>
      <c r="I36" s="140">
        <v>204</v>
      </c>
      <c r="J36" s="115">
        <v>65</v>
      </c>
      <c r="K36" s="116">
        <v>31.862745098039216</v>
      </c>
    </row>
    <row r="37" spans="1:11" ht="14.1" customHeight="1" x14ac:dyDescent="0.2">
      <c r="A37" s="306">
        <v>42</v>
      </c>
      <c r="B37" s="307" t="s">
        <v>256</v>
      </c>
      <c r="C37" s="308"/>
      <c r="D37" s="113">
        <v>7.6877854655632433E-2</v>
      </c>
      <c r="E37" s="115">
        <v>17</v>
      </c>
      <c r="F37" s="114">
        <v>17</v>
      </c>
      <c r="G37" s="114">
        <v>35</v>
      </c>
      <c r="H37" s="114">
        <v>18</v>
      </c>
      <c r="I37" s="140">
        <v>26</v>
      </c>
      <c r="J37" s="115">
        <v>-9</v>
      </c>
      <c r="K37" s="116">
        <v>-34.615384615384613</v>
      </c>
    </row>
    <row r="38" spans="1:11" ht="14.1" customHeight="1" x14ac:dyDescent="0.2">
      <c r="A38" s="306">
        <v>43</v>
      </c>
      <c r="B38" s="307" t="s">
        <v>257</v>
      </c>
      <c r="C38" s="308"/>
      <c r="D38" s="113">
        <v>2.2204133315244428</v>
      </c>
      <c r="E38" s="115">
        <v>491</v>
      </c>
      <c r="F38" s="114">
        <v>279</v>
      </c>
      <c r="G38" s="114">
        <v>466</v>
      </c>
      <c r="H38" s="114">
        <v>225</v>
      </c>
      <c r="I38" s="140">
        <v>267</v>
      </c>
      <c r="J38" s="115">
        <v>224</v>
      </c>
      <c r="K38" s="116">
        <v>83.895131086142328</v>
      </c>
    </row>
    <row r="39" spans="1:11" ht="14.1" customHeight="1" x14ac:dyDescent="0.2">
      <c r="A39" s="306">
        <v>51</v>
      </c>
      <c r="B39" s="307" t="s">
        <v>258</v>
      </c>
      <c r="C39" s="308"/>
      <c r="D39" s="113">
        <v>6.0823949712838603</v>
      </c>
      <c r="E39" s="115">
        <v>1345</v>
      </c>
      <c r="F39" s="114">
        <v>1354</v>
      </c>
      <c r="G39" s="114">
        <v>1531</v>
      </c>
      <c r="H39" s="114">
        <v>1026</v>
      </c>
      <c r="I39" s="140">
        <v>1247</v>
      </c>
      <c r="J39" s="115">
        <v>98</v>
      </c>
      <c r="K39" s="116">
        <v>7.8588612670408979</v>
      </c>
    </row>
    <row r="40" spans="1:11" ht="14.1" customHeight="1" x14ac:dyDescent="0.2">
      <c r="A40" s="306" t="s">
        <v>259</v>
      </c>
      <c r="B40" s="307" t="s">
        <v>260</v>
      </c>
      <c r="C40" s="308"/>
      <c r="D40" s="113">
        <v>5.5985167096278206</v>
      </c>
      <c r="E40" s="115">
        <v>1238</v>
      </c>
      <c r="F40" s="114">
        <v>1254</v>
      </c>
      <c r="G40" s="114">
        <v>1394</v>
      </c>
      <c r="H40" s="114">
        <v>926</v>
      </c>
      <c r="I40" s="140">
        <v>1166</v>
      </c>
      <c r="J40" s="115">
        <v>72</v>
      </c>
      <c r="K40" s="116">
        <v>6.1749571183533449</v>
      </c>
    </row>
    <row r="41" spans="1:11" ht="14.1" customHeight="1" x14ac:dyDescent="0.2">
      <c r="A41" s="306"/>
      <c r="B41" s="307" t="s">
        <v>261</v>
      </c>
      <c r="C41" s="308"/>
      <c r="D41" s="113">
        <v>3.7534481978926424</v>
      </c>
      <c r="E41" s="115">
        <v>830</v>
      </c>
      <c r="F41" s="114">
        <v>877</v>
      </c>
      <c r="G41" s="114">
        <v>963</v>
      </c>
      <c r="H41" s="114">
        <v>674</v>
      </c>
      <c r="I41" s="140">
        <v>850</v>
      </c>
      <c r="J41" s="115">
        <v>-20</v>
      </c>
      <c r="K41" s="116">
        <v>-2.3529411764705883</v>
      </c>
    </row>
    <row r="42" spans="1:11" ht="14.1" customHeight="1" x14ac:dyDescent="0.2">
      <c r="A42" s="306">
        <v>52</v>
      </c>
      <c r="B42" s="307" t="s">
        <v>262</v>
      </c>
      <c r="C42" s="308"/>
      <c r="D42" s="113">
        <v>2.998236331569665</v>
      </c>
      <c r="E42" s="115">
        <v>663</v>
      </c>
      <c r="F42" s="114">
        <v>563</v>
      </c>
      <c r="G42" s="114">
        <v>624</v>
      </c>
      <c r="H42" s="114">
        <v>632</v>
      </c>
      <c r="I42" s="140">
        <v>713</v>
      </c>
      <c r="J42" s="115">
        <v>-50</v>
      </c>
      <c r="K42" s="116">
        <v>-7.0126227208976157</v>
      </c>
    </row>
    <row r="43" spans="1:11" ht="14.1" customHeight="1" x14ac:dyDescent="0.2">
      <c r="A43" s="306" t="s">
        <v>263</v>
      </c>
      <c r="B43" s="307" t="s">
        <v>264</v>
      </c>
      <c r="C43" s="308"/>
      <c r="D43" s="113">
        <v>2.6409804187581964</v>
      </c>
      <c r="E43" s="115">
        <v>584</v>
      </c>
      <c r="F43" s="114">
        <v>496</v>
      </c>
      <c r="G43" s="114">
        <v>575</v>
      </c>
      <c r="H43" s="114">
        <v>563</v>
      </c>
      <c r="I43" s="140">
        <v>659</v>
      </c>
      <c r="J43" s="115">
        <v>-75</v>
      </c>
      <c r="K43" s="116">
        <v>-11.380880121396055</v>
      </c>
    </row>
    <row r="44" spans="1:11" ht="14.1" customHeight="1" x14ac:dyDescent="0.2">
      <c r="A44" s="306">
        <v>53</v>
      </c>
      <c r="B44" s="307" t="s">
        <v>265</v>
      </c>
      <c r="C44" s="308"/>
      <c r="D44" s="113">
        <v>1.0129787907565686</v>
      </c>
      <c r="E44" s="115">
        <v>224</v>
      </c>
      <c r="F44" s="114">
        <v>216</v>
      </c>
      <c r="G44" s="114">
        <v>271</v>
      </c>
      <c r="H44" s="114">
        <v>231</v>
      </c>
      <c r="I44" s="140">
        <v>467</v>
      </c>
      <c r="J44" s="115">
        <v>-243</v>
      </c>
      <c r="K44" s="116">
        <v>-52.034261241970022</v>
      </c>
    </row>
    <row r="45" spans="1:11" ht="14.1" customHeight="1" x14ac:dyDescent="0.2">
      <c r="A45" s="306" t="s">
        <v>266</v>
      </c>
      <c r="B45" s="307" t="s">
        <v>267</v>
      </c>
      <c r="C45" s="308"/>
      <c r="D45" s="113">
        <v>0.97227875005652786</v>
      </c>
      <c r="E45" s="115">
        <v>215</v>
      </c>
      <c r="F45" s="114">
        <v>212</v>
      </c>
      <c r="G45" s="114">
        <v>263</v>
      </c>
      <c r="H45" s="114">
        <v>224</v>
      </c>
      <c r="I45" s="140">
        <v>457</v>
      </c>
      <c r="J45" s="115">
        <v>-242</v>
      </c>
      <c r="K45" s="116">
        <v>-52.954048140043767</v>
      </c>
    </row>
    <row r="46" spans="1:11" ht="14.1" customHeight="1" x14ac:dyDescent="0.2">
      <c r="A46" s="306">
        <v>54</v>
      </c>
      <c r="B46" s="307" t="s">
        <v>268</v>
      </c>
      <c r="C46" s="308"/>
      <c r="D46" s="113">
        <v>4.3322932211821099</v>
      </c>
      <c r="E46" s="115">
        <v>958</v>
      </c>
      <c r="F46" s="114">
        <v>988</v>
      </c>
      <c r="G46" s="114">
        <v>985</v>
      </c>
      <c r="H46" s="114">
        <v>970</v>
      </c>
      <c r="I46" s="140">
        <v>1019</v>
      </c>
      <c r="J46" s="115">
        <v>-61</v>
      </c>
      <c r="K46" s="116">
        <v>-5.986261040235525</v>
      </c>
    </row>
    <row r="47" spans="1:11" ht="14.1" customHeight="1" x14ac:dyDescent="0.2">
      <c r="A47" s="306">
        <v>61</v>
      </c>
      <c r="B47" s="307" t="s">
        <v>269</v>
      </c>
      <c r="C47" s="308"/>
      <c r="D47" s="113">
        <v>2.1751910640799528</v>
      </c>
      <c r="E47" s="115">
        <v>481</v>
      </c>
      <c r="F47" s="114">
        <v>427</v>
      </c>
      <c r="G47" s="114">
        <v>544</v>
      </c>
      <c r="H47" s="114">
        <v>485</v>
      </c>
      <c r="I47" s="140">
        <v>530</v>
      </c>
      <c r="J47" s="115">
        <v>-49</v>
      </c>
      <c r="K47" s="116">
        <v>-9.2452830188679247</v>
      </c>
    </row>
    <row r="48" spans="1:11" ht="14.1" customHeight="1" x14ac:dyDescent="0.2">
      <c r="A48" s="306">
        <v>62</v>
      </c>
      <c r="B48" s="307" t="s">
        <v>270</v>
      </c>
      <c r="C48" s="308"/>
      <c r="D48" s="113">
        <v>8.5063085063085069</v>
      </c>
      <c r="E48" s="115">
        <v>1881</v>
      </c>
      <c r="F48" s="114">
        <v>1849</v>
      </c>
      <c r="G48" s="114">
        <v>2281</v>
      </c>
      <c r="H48" s="114">
        <v>1688</v>
      </c>
      <c r="I48" s="140">
        <v>2097</v>
      </c>
      <c r="J48" s="115">
        <v>-216</v>
      </c>
      <c r="K48" s="116">
        <v>-10.300429184549357</v>
      </c>
    </row>
    <row r="49" spans="1:11" ht="14.1" customHeight="1" x14ac:dyDescent="0.2">
      <c r="A49" s="306">
        <v>63</v>
      </c>
      <c r="B49" s="307" t="s">
        <v>271</v>
      </c>
      <c r="C49" s="308"/>
      <c r="D49" s="113">
        <v>6.60697327363994</v>
      </c>
      <c r="E49" s="115">
        <v>1461</v>
      </c>
      <c r="F49" s="114">
        <v>1613</v>
      </c>
      <c r="G49" s="114">
        <v>1566</v>
      </c>
      <c r="H49" s="114">
        <v>1176</v>
      </c>
      <c r="I49" s="140">
        <v>1283</v>
      </c>
      <c r="J49" s="115">
        <v>178</v>
      </c>
      <c r="K49" s="116">
        <v>13.87373343725643</v>
      </c>
    </row>
    <row r="50" spans="1:11" ht="14.1" customHeight="1" x14ac:dyDescent="0.2">
      <c r="A50" s="306" t="s">
        <v>272</v>
      </c>
      <c r="B50" s="307" t="s">
        <v>273</v>
      </c>
      <c r="C50" s="308"/>
      <c r="D50" s="113">
        <v>1.5239904128793018</v>
      </c>
      <c r="E50" s="115">
        <v>337</v>
      </c>
      <c r="F50" s="114">
        <v>345</v>
      </c>
      <c r="G50" s="114">
        <v>395</v>
      </c>
      <c r="H50" s="114">
        <v>267</v>
      </c>
      <c r="I50" s="140">
        <v>320</v>
      </c>
      <c r="J50" s="115">
        <v>17</v>
      </c>
      <c r="K50" s="116">
        <v>5.3125</v>
      </c>
    </row>
    <row r="51" spans="1:11" ht="14.1" customHeight="1" x14ac:dyDescent="0.2">
      <c r="A51" s="306" t="s">
        <v>274</v>
      </c>
      <c r="B51" s="307" t="s">
        <v>275</v>
      </c>
      <c r="C51" s="308"/>
      <c r="D51" s="113">
        <v>4.6759824537602315</v>
      </c>
      <c r="E51" s="115">
        <v>1034</v>
      </c>
      <c r="F51" s="114">
        <v>1023</v>
      </c>
      <c r="G51" s="114">
        <v>1035</v>
      </c>
      <c r="H51" s="114">
        <v>822</v>
      </c>
      <c r="I51" s="140">
        <v>867</v>
      </c>
      <c r="J51" s="115">
        <v>167</v>
      </c>
      <c r="K51" s="116">
        <v>19.261822376009228</v>
      </c>
    </row>
    <row r="52" spans="1:11" ht="14.1" customHeight="1" x14ac:dyDescent="0.2">
      <c r="A52" s="306">
        <v>71</v>
      </c>
      <c r="B52" s="307" t="s">
        <v>276</v>
      </c>
      <c r="C52" s="308"/>
      <c r="D52" s="113">
        <v>9.1710758377425048</v>
      </c>
      <c r="E52" s="115">
        <v>2028</v>
      </c>
      <c r="F52" s="114">
        <v>1591</v>
      </c>
      <c r="G52" s="114">
        <v>1851</v>
      </c>
      <c r="H52" s="114">
        <v>1547</v>
      </c>
      <c r="I52" s="140">
        <v>1819</v>
      </c>
      <c r="J52" s="115">
        <v>209</v>
      </c>
      <c r="K52" s="116">
        <v>11.489829576690489</v>
      </c>
    </row>
    <row r="53" spans="1:11" ht="14.1" customHeight="1" x14ac:dyDescent="0.2">
      <c r="A53" s="306" t="s">
        <v>277</v>
      </c>
      <c r="B53" s="307" t="s">
        <v>278</v>
      </c>
      <c r="C53" s="308"/>
      <c r="D53" s="113">
        <v>2.8263917152806042</v>
      </c>
      <c r="E53" s="115">
        <v>625</v>
      </c>
      <c r="F53" s="114">
        <v>530</v>
      </c>
      <c r="G53" s="114">
        <v>588</v>
      </c>
      <c r="H53" s="114">
        <v>455</v>
      </c>
      <c r="I53" s="140">
        <v>485</v>
      </c>
      <c r="J53" s="115">
        <v>140</v>
      </c>
      <c r="K53" s="116">
        <v>28.865979381443299</v>
      </c>
    </row>
    <row r="54" spans="1:11" ht="14.1" customHeight="1" x14ac:dyDescent="0.2">
      <c r="A54" s="306" t="s">
        <v>279</v>
      </c>
      <c r="B54" s="307" t="s">
        <v>280</v>
      </c>
      <c r="C54" s="308"/>
      <c r="D54" s="113">
        <v>5.5939944828833719</v>
      </c>
      <c r="E54" s="115">
        <v>1237</v>
      </c>
      <c r="F54" s="114">
        <v>935</v>
      </c>
      <c r="G54" s="114">
        <v>1087</v>
      </c>
      <c r="H54" s="114">
        <v>940</v>
      </c>
      <c r="I54" s="140">
        <v>1150</v>
      </c>
      <c r="J54" s="115">
        <v>87</v>
      </c>
      <c r="K54" s="116">
        <v>7.5652173913043477</v>
      </c>
    </row>
    <row r="55" spans="1:11" ht="14.1" customHeight="1" x14ac:dyDescent="0.2">
      <c r="A55" s="306">
        <v>72</v>
      </c>
      <c r="B55" s="307" t="s">
        <v>281</v>
      </c>
      <c r="C55" s="308"/>
      <c r="D55" s="113">
        <v>2.1887577443132997</v>
      </c>
      <c r="E55" s="115">
        <v>484</v>
      </c>
      <c r="F55" s="114">
        <v>404</v>
      </c>
      <c r="G55" s="114">
        <v>521</v>
      </c>
      <c r="H55" s="114">
        <v>366</v>
      </c>
      <c r="I55" s="140">
        <v>432</v>
      </c>
      <c r="J55" s="115">
        <v>52</v>
      </c>
      <c r="K55" s="116">
        <v>12.037037037037036</v>
      </c>
    </row>
    <row r="56" spans="1:11" ht="14.1" customHeight="1" x14ac:dyDescent="0.2">
      <c r="A56" s="306" t="s">
        <v>282</v>
      </c>
      <c r="B56" s="307" t="s">
        <v>283</v>
      </c>
      <c r="C56" s="308"/>
      <c r="D56" s="113">
        <v>0.99036765703432372</v>
      </c>
      <c r="E56" s="115">
        <v>219</v>
      </c>
      <c r="F56" s="114">
        <v>151</v>
      </c>
      <c r="G56" s="114">
        <v>223</v>
      </c>
      <c r="H56" s="114">
        <v>136</v>
      </c>
      <c r="I56" s="140">
        <v>198</v>
      </c>
      <c r="J56" s="115">
        <v>21</v>
      </c>
      <c r="K56" s="116">
        <v>10.606060606060606</v>
      </c>
    </row>
    <row r="57" spans="1:11" ht="14.1" customHeight="1" x14ac:dyDescent="0.2">
      <c r="A57" s="306" t="s">
        <v>284</v>
      </c>
      <c r="B57" s="307" t="s">
        <v>285</v>
      </c>
      <c r="C57" s="308"/>
      <c r="D57" s="113">
        <v>0.66476733143399813</v>
      </c>
      <c r="E57" s="115">
        <v>147</v>
      </c>
      <c r="F57" s="114">
        <v>147</v>
      </c>
      <c r="G57" s="114">
        <v>153</v>
      </c>
      <c r="H57" s="114">
        <v>161</v>
      </c>
      <c r="I57" s="140">
        <v>149</v>
      </c>
      <c r="J57" s="115">
        <v>-2</v>
      </c>
      <c r="K57" s="116">
        <v>-1.3422818791946309</v>
      </c>
    </row>
    <row r="58" spans="1:11" ht="14.1" customHeight="1" x14ac:dyDescent="0.2">
      <c r="A58" s="306">
        <v>73</v>
      </c>
      <c r="B58" s="307" t="s">
        <v>286</v>
      </c>
      <c r="C58" s="308"/>
      <c r="D58" s="113">
        <v>2.1164021164021163</v>
      </c>
      <c r="E58" s="115">
        <v>468</v>
      </c>
      <c r="F58" s="114">
        <v>437</v>
      </c>
      <c r="G58" s="114">
        <v>503</v>
      </c>
      <c r="H58" s="114">
        <v>367</v>
      </c>
      <c r="I58" s="140">
        <v>492</v>
      </c>
      <c r="J58" s="115">
        <v>-24</v>
      </c>
      <c r="K58" s="116">
        <v>-4.8780487804878048</v>
      </c>
    </row>
    <row r="59" spans="1:11" ht="14.1" customHeight="1" x14ac:dyDescent="0.2">
      <c r="A59" s="306" t="s">
        <v>287</v>
      </c>
      <c r="B59" s="307" t="s">
        <v>288</v>
      </c>
      <c r="C59" s="308"/>
      <c r="D59" s="113">
        <v>1.5782571338126894</v>
      </c>
      <c r="E59" s="115">
        <v>349</v>
      </c>
      <c r="F59" s="114">
        <v>268</v>
      </c>
      <c r="G59" s="114">
        <v>348</v>
      </c>
      <c r="H59" s="114">
        <v>241</v>
      </c>
      <c r="I59" s="140">
        <v>346</v>
      </c>
      <c r="J59" s="115">
        <v>3</v>
      </c>
      <c r="K59" s="116">
        <v>0.86705202312138729</v>
      </c>
    </row>
    <row r="60" spans="1:11" ht="14.1" customHeight="1" x14ac:dyDescent="0.2">
      <c r="A60" s="306">
        <v>81</v>
      </c>
      <c r="B60" s="307" t="s">
        <v>289</v>
      </c>
      <c r="C60" s="308"/>
      <c r="D60" s="113">
        <v>8.2530638086193644</v>
      </c>
      <c r="E60" s="115">
        <v>1825</v>
      </c>
      <c r="F60" s="114">
        <v>1430</v>
      </c>
      <c r="G60" s="114">
        <v>1762</v>
      </c>
      <c r="H60" s="114">
        <v>1524</v>
      </c>
      <c r="I60" s="140">
        <v>1609</v>
      </c>
      <c r="J60" s="115">
        <v>216</v>
      </c>
      <c r="K60" s="116">
        <v>13.424487259167185</v>
      </c>
    </row>
    <row r="61" spans="1:11" ht="14.1" customHeight="1" x14ac:dyDescent="0.2">
      <c r="A61" s="306" t="s">
        <v>290</v>
      </c>
      <c r="B61" s="307" t="s">
        <v>291</v>
      </c>
      <c r="C61" s="308"/>
      <c r="D61" s="113">
        <v>2.1254465698910145</v>
      </c>
      <c r="E61" s="115">
        <v>470</v>
      </c>
      <c r="F61" s="114">
        <v>321</v>
      </c>
      <c r="G61" s="114">
        <v>515</v>
      </c>
      <c r="H61" s="114">
        <v>364</v>
      </c>
      <c r="I61" s="140">
        <v>434</v>
      </c>
      <c r="J61" s="115">
        <v>36</v>
      </c>
      <c r="K61" s="116">
        <v>8.2949308755760374</v>
      </c>
    </row>
    <row r="62" spans="1:11" ht="14.1" customHeight="1" x14ac:dyDescent="0.2">
      <c r="A62" s="306" t="s">
        <v>292</v>
      </c>
      <c r="B62" s="307" t="s">
        <v>293</v>
      </c>
      <c r="C62" s="308"/>
      <c r="D62" s="113">
        <v>2.835436168769502</v>
      </c>
      <c r="E62" s="115">
        <v>627</v>
      </c>
      <c r="F62" s="114">
        <v>667</v>
      </c>
      <c r="G62" s="114">
        <v>744</v>
      </c>
      <c r="H62" s="114">
        <v>656</v>
      </c>
      <c r="I62" s="140">
        <v>609</v>
      </c>
      <c r="J62" s="115">
        <v>18</v>
      </c>
      <c r="K62" s="116">
        <v>2.9556650246305418</v>
      </c>
    </row>
    <row r="63" spans="1:11" ht="14.1" customHeight="1" x14ac:dyDescent="0.2">
      <c r="A63" s="306"/>
      <c r="B63" s="307" t="s">
        <v>294</v>
      </c>
      <c r="C63" s="308"/>
      <c r="D63" s="113">
        <v>2.4058246280468505</v>
      </c>
      <c r="E63" s="115">
        <v>532</v>
      </c>
      <c r="F63" s="114">
        <v>564</v>
      </c>
      <c r="G63" s="114">
        <v>641</v>
      </c>
      <c r="H63" s="114">
        <v>576</v>
      </c>
      <c r="I63" s="140">
        <v>499</v>
      </c>
      <c r="J63" s="115">
        <v>33</v>
      </c>
      <c r="K63" s="116">
        <v>6.6132264529058116</v>
      </c>
    </row>
    <row r="64" spans="1:11" ht="14.1" customHeight="1" x14ac:dyDescent="0.2">
      <c r="A64" s="306" t="s">
        <v>295</v>
      </c>
      <c r="B64" s="307" t="s">
        <v>296</v>
      </c>
      <c r="C64" s="308"/>
      <c r="D64" s="113">
        <v>1.2119567675123231</v>
      </c>
      <c r="E64" s="115">
        <v>268</v>
      </c>
      <c r="F64" s="114">
        <v>158</v>
      </c>
      <c r="G64" s="114">
        <v>200</v>
      </c>
      <c r="H64" s="114">
        <v>203</v>
      </c>
      <c r="I64" s="140">
        <v>218</v>
      </c>
      <c r="J64" s="115">
        <v>50</v>
      </c>
      <c r="K64" s="116">
        <v>22.935779816513762</v>
      </c>
    </row>
    <row r="65" spans="1:11" ht="14.1" customHeight="1" x14ac:dyDescent="0.2">
      <c r="A65" s="306" t="s">
        <v>297</v>
      </c>
      <c r="B65" s="307" t="s">
        <v>298</v>
      </c>
      <c r="C65" s="308"/>
      <c r="D65" s="113">
        <v>0.79138968027856915</v>
      </c>
      <c r="E65" s="115">
        <v>175</v>
      </c>
      <c r="F65" s="114">
        <v>122</v>
      </c>
      <c r="G65" s="114">
        <v>135</v>
      </c>
      <c r="H65" s="114">
        <v>142</v>
      </c>
      <c r="I65" s="140">
        <v>150</v>
      </c>
      <c r="J65" s="115">
        <v>25</v>
      </c>
      <c r="K65" s="116">
        <v>16.666666666666668</v>
      </c>
    </row>
    <row r="66" spans="1:11" ht="14.1" customHeight="1" x14ac:dyDescent="0.2">
      <c r="A66" s="306">
        <v>82</v>
      </c>
      <c r="B66" s="307" t="s">
        <v>299</v>
      </c>
      <c r="C66" s="308"/>
      <c r="D66" s="113">
        <v>2.3470356803690136</v>
      </c>
      <c r="E66" s="115">
        <v>519</v>
      </c>
      <c r="F66" s="114">
        <v>622</v>
      </c>
      <c r="G66" s="114">
        <v>629</v>
      </c>
      <c r="H66" s="114">
        <v>505</v>
      </c>
      <c r="I66" s="140">
        <v>654</v>
      </c>
      <c r="J66" s="115">
        <v>-135</v>
      </c>
      <c r="K66" s="116">
        <v>-20.642201834862384</v>
      </c>
    </row>
    <row r="67" spans="1:11" ht="14.1" customHeight="1" x14ac:dyDescent="0.2">
      <c r="A67" s="306" t="s">
        <v>300</v>
      </c>
      <c r="B67" s="307" t="s">
        <v>301</v>
      </c>
      <c r="C67" s="308"/>
      <c r="D67" s="113">
        <v>1.3476235698457921</v>
      </c>
      <c r="E67" s="115">
        <v>298</v>
      </c>
      <c r="F67" s="114">
        <v>443</v>
      </c>
      <c r="G67" s="114">
        <v>393</v>
      </c>
      <c r="H67" s="114">
        <v>321</v>
      </c>
      <c r="I67" s="140">
        <v>416</v>
      </c>
      <c r="J67" s="115">
        <v>-118</v>
      </c>
      <c r="K67" s="116">
        <v>-28.365384615384617</v>
      </c>
    </row>
    <row r="68" spans="1:11" ht="14.1" customHeight="1" x14ac:dyDescent="0.2">
      <c r="A68" s="306" t="s">
        <v>302</v>
      </c>
      <c r="B68" s="307" t="s">
        <v>303</v>
      </c>
      <c r="C68" s="308"/>
      <c r="D68" s="113">
        <v>0.60597838375616153</v>
      </c>
      <c r="E68" s="115">
        <v>134</v>
      </c>
      <c r="F68" s="114">
        <v>107</v>
      </c>
      <c r="G68" s="114">
        <v>136</v>
      </c>
      <c r="H68" s="114">
        <v>128</v>
      </c>
      <c r="I68" s="140">
        <v>148</v>
      </c>
      <c r="J68" s="115">
        <v>-14</v>
      </c>
      <c r="K68" s="116">
        <v>-9.4594594594594597</v>
      </c>
    </row>
    <row r="69" spans="1:11" ht="14.1" customHeight="1" x14ac:dyDescent="0.2">
      <c r="A69" s="306">
        <v>83</v>
      </c>
      <c r="B69" s="307" t="s">
        <v>304</v>
      </c>
      <c r="C69" s="308"/>
      <c r="D69" s="113">
        <v>6.7290733957400626</v>
      </c>
      <c r="E69" s="115">
        <v>1488</v>
      </c>
      <c r="F69" s="114">
        <v>1232</v>
      </c>
      <c r="G69" s="114">
        <v>4046</v>
      </c>
      <c r="H69" s="114">
        <v>1280</v>
      </c>
      <c r="I69" s="140">
        <v>1443</v>
      </c>
      <c r="J69" s="115">
        <v>45</v>
      </c>
      <c r="K69" s="116">
        <v>3.1185031185031185</v>
      </c>
    </row>
    <row r="70" spans="1:11" ht="14.1" customHeight="1" x14ac:dyDescent="0.2">
      <c r="A70" s="306" t="s">
        <v>305</v>
      </c>
      <c r="B70" s="307" t="s">
        <v>306</v>
      </c>
      <c r="C70" s="308"/>
      <c r="D70" s="113">
        <v>5.8336725003391674</v>
      </c>
      <c r="E70" s="115">
        <v>1290</v>
      </c>
      <c r="F70" s="114">
        <v>1057</v>
      </c>
      <c r="G70" s="114">
        <v>3674</v>
      </c>
      <c r="H70" s="114">
        <v>1076</v>
      </c>
      <c r="I70" s="140">
        <v>1183</v>
      </c>
      <c r="J70" s="115">
        <v>107</v>
      </c>
      <c r="K70" s="116">
        <v>9.0448013524936606</v>
      </c>
    </row>
    <row r="71" spans="1:11" ht="14.1" customHeight="1" x14ac:dyDescent="0.2">
      <c r="A71" s="306"/>
      <c r="B71" s="307" t="s">
        <v>307</v>
      </c>
      <c r="C71" s="308"/>
      <c r="D71" s="113">
        <v>3.3057477501921948</v>
      </c>
      <c r="E71" s="115">
        <v>731</v>
      </c>
      <c r="F71" s="114">
        <v>544</v>
      </c>
      <c r="G71" s="114">
        <v>2157</v>
      </c>
      <c r="H71" s="114">
        <v>561</v>
      </c>
      <c r="I71" s="140">
        <v>661</v>
      </c>
      <c r="J71" s="115">
        <v>70</v>
      </c>
      <c r="K71" s="116">
        <v>10.590015128593041</v>
      </c>
    </row>
    <row r="72" spans="1:11" ht="14.1" customHeight="1" x14ac:dyDescent="0.2">
      <c r="A72" s="306">
        <v>84</v>
      </c>
      <c r="B72" s="307" t="s">
        <v>308</v>
      </c>
      <c r="C72" s="308"/>
      <c r="D72" s="113">
        <v>3.5861258083480307</v>
      </c>
      <c r="E72" s="115">
        <v>793</v>
      </c>
      <c r="F72" s="114">
        <v>625</v>
      </c>
      <c r="G72" s="114">
        <v>1141</v>
      </c>
      <c r="H72" s="114">
        <v>589</v>
      </c>
      <c r="I72" s="140">
        <v>866</v>
      </c>
      <c r="J72" s="115">
        <v>-73</v>
      </c>
      <c r="K72" s="116">
        <v>-8.4295612009237875</v>
      </c>
    </row>
    <row r="73" spans="1:11" ht="14.1" customHeight="1" x14ac:dyDescent="0.2">
      <c r="A73" s="306" t="s">
        <v>309</v>
      </c>
      <c r="B73" s="307" t="s">
        <v>310</v>
      </c>
      <c r="C73" s="308"/>
      <c r="D73" s="113">
        <v>0.29394473838918284</v>
      </c>
      <c r="E73" s="115">
        <v>65</v>
      </c>
      <c r="F73" s="114">
        <v>60</v>
      </c>
      <c r="G73" s="114">
        <v>364</v>
      </c>
      <c r="H73" s="114">
        <v>49</v>
      </c>
      <c r="I73" s="140">
        <v>62</v>
      </c>
      <c r="J73" s="115">
        <v>3</v>
      </c>
      <c r="K73" s="116">
        <v>4.838709677419355</v>
      </c>
    </row>
    <row r="74" spans="1:11" ht="14.1" customHeight="1" x14ac:dyDescent="0.2">
      <c r="A74" s="306" t="s">
        <v>311</v>
      </c>
      <c r="B74" s="307" t="s">
        <v>312</v>
      </c>
      <c r="C74" s="308"/>
      <c r="D74" s="113">
        <v>0.14018902907791797</v>
      </c>
      <c r="E74" s="115">
        <v>31</v>
      </c>
      <c r="F74" s="114">
        <v>29</v>
      </c>
      <c r="G74" s="114">
        <v>145</v>
      </c>
      <c r="H74" s="114">
        <v>13</v>
      </c>
      <c r="I74" s="140">
        <v>31</v>
      </c>
      <c r="J74" s="115">
        <v>0</v>
      </c>
      <c r="K74" s="116">
        <v>0</v>
      </c>
    </row>
    <row r="75" spans="1:11" ht="14.1" customHeight="1" x14ac:dyDescent="0.2">
      <c r="A75" s="306" t="s">
        <v>313</v>
      </c>
      <c r="B75" s="307" t="s">
        <v>314</v>
      </c>
      <c r="C75" s="308"/>
      <c r="D75" s="113">
        <v>2.6138470582915025</v>
      </c>
      <c r="E75" s="115">
        <v>578</v>
      </c>
      <c r="F75" s="114">
        <v>425</v>
      </c>
      <c r="G75" s="114">
        <v>504</v>
      </c>
      <c r="H75" s="114">
        <v>434</v>
      </c>
      <c r="I75" s="140">
        <v>668</v>
      </c>
      <c r="J75" s="115">
        <v>-90</v>
      </c>
      <c r="K75" s="116">
        <v>-13.473053892215569</v>
      </c>
    </row>
    <row r="76" spans="1:11" ht="14.1" customHeight="1" x14ac:dyDescent="0.2">
      <c r="A76" s="306">
        <v>91</v>
      </c>
      <c r="B76" s="307" t="s">
        <v>315</v>
      </c>
      <c r="C76" s="308"/>
      <c r="D76" s="113">
        <v>0.27133360466693801</v>
      </c>
      <c r="E76" s="115">
        <v>60</v>
      </c>
      <c r="F76" s="114">
        <v>33</v>
      </c>
      <c r="G76" s="114">
        <v>63</v>
      </c>
      <c r="H76" s="114">
        <v>44</v>
      </c>
      <c r="I76" s="140">
        <v>55</v>
      </c>
      <c r="J76" s="115">
        <v>5</v>
      </c>
      <c r="K76" s="116">
        <v>9.0909090909090917</v>
      </c>
    </row>
    <row r="77" spans="1:11" ht="14.1" customHeight="1" x14ac:dyDescent="0.2">
      <c r="A77" s="306">
        <v>92</v>
      </c>
      <c r="B77" s="307" t="s">
        <v>316</v>
      </c>
      <c r="C77" s="308"/>
      <c r="D77" s="113">
        <v>1.8631574187129742</v>
      </c>
      <c r="E77" s="115">
        <v>412</v>
      </c>
      <c r="F77" s="114">
        <v>219</v>
      </c>
      <c r="G77" s="114">
        <v>324</v>
      </c>
      <c r="H77" s="114">
        <v>241</v>
      </c>
      <c r="I77" s="140">
        <v>282</v>
      </c>
      <c r="J77" s="115">
        <v>130</v>
      </c>
      <c r="K77" s="116">
        <v>46.099290780141843</v>
      </c>
    </row>
    <row r="78" spans="1:11" ht="14.1" customHeight="1" x14ac:dyDescent="0.2">
      <c r="A78" s="306">
        <v>93</v>
      </c>
      <c r="B78" s="307" t="s">
        <v>317</v>
      </c>
      <c r="C78" s="308"/>
      <c r="D78" s="113">
        <v>0.19897797675575454</v>
      </c>
      <c r="E78" s="115">
        <v>44</v>
      </c>
      <c r="F78" s="114">
        <v>25</v>
      </c>
      <c r="G78" s="114">
        <v>53</v>
      </c>
      <c r="H78" s="114">
        <v>26</v>
      </c>
      <c r="I78" s="140">
        <v>50</v>
      </c>
      <c r="J78" s="115">
        <v>-6</v>
      </c>
      <c r="K78" s="116">
        <v>-12</v>
      </c>
    </row>
    <row r="79" spans="1:11" ht="14.1" customHeight="1" x14ac:dyDescent="0.2">
      <c r="A79" s="306">
        <v>94</v>
      </c>
      <c r="B79" s="307" t="s">
        <v>318</v>
      </c>
      <c r="C79" s="308"/>
      <c r="D79" s="113">
        <v>0.81852304074526294</v>
      </c>
      <c r="E79" s="115">
        <v>181</v>
      </c>
      <c r="F79" s="114">
        <v>93</v>
      </c>
      <c r="G79" s="114">
        <v>162</v>
      </c>
      <c r="H79" s="114">
        <v>153</v>
      </c>
      <c r="I79" s="140">
        <v>164</v>
      </c>
      <c r="J79" s="115">
        <v>17</v>
      </c>
      <c r="K79" s="116">
        <v>10.365853658536585</v>
      </c>
    </row>
    <row r="80" spans="1:11" ht="14.1" customHeight="1" x14ac:dyDescent="0.2">
      <c r="A80" s="306" t="s">
        <v>319</v>
      </c>
      <c r="B80" s="307" t="s">
        <v>320</v>
      </c>
      <c r="C80" s="308"/>
      <c r="D80" s="113">
        <v>0</v>
      </c>
      <c r="E80" s="115">
        <v>0</v>
      </c>
      <c r="F80" s="114" t="s">
        <v>514</v>
      </c>
      <c r="G80" s="114">
        <v>4</v>
      </c>
      <c r="H80" s="114">
        <v>4</v>
      </c>
      <c r="I80" s="140" t="s">
        <v>514</v>
      </c>
      <c r="J80" s="115" t="s">
        <v>514</v>
      </c>
      <c r="K80" s="116" t="s">
        <v>514</v>
      </c>
    </row>
    <row r="81" spans="1:11" ht="14.1" customHeight="1" x14ac:dyDescent="0.2">
      <c r="A81" s="310" t="s">
        <v>321</v>
      </c>
      <c r="B81" s="311" t="s">
        <v>334</v>
      </c>
      <c r="C81" s="312"/>
      <c r="D81" s="125">
        <v>0.12662234884457108</v>
      </c>
      <c r="E81" s="143">
        <v>28</v>
      </c>
      <c r="F81" s="144" t="s">
        <v>514</v>
      </c>
      <c r="G81" s="144">
        <v>23</v>
      </c>
      <c r="H81" s="144">
        <v>17</v>
      </c>
      <c r="I81" s="145" t="s">
        <v>514</v>
      </c>
      <c r="J81" s="143" t="s">
        <v>514</v>
      </c>
      <c r="K81" s="146" t="s">
        <v>514</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209897</v>
      </c>
      <c r="C10" s="114">
        <v>106783</v>
      </c>
      <c r="D10" s="114">
        <v>103114</v>
      </c>
      <c r="E10" s="114">
        <v>158280</v>
      </c>
      <c r="F10" s="114">
        <v>50296</v>
      </c>
      <c r="G10" s="114">
        <v>25674</v>
      </c>
      <c r="H10" s="114">
        <v>54501</v>
      </c>
      <c r="I10" s="115">
        <v>65709</v>
      </c>
      <c r="J10" s="114">
        <v>44223</v>
      </c>
      <c r="K10" s="114">
        <v>21486</v>
      </c>
      <c r="L10" s="423">
        <v>16300</v>
      </c>
      <c r="M10" s="424">
        <v>17248</v>
      </c>
    </row>
    <row r="11" spans="1:13" ht="11.1" customHeight="1" x14ac:dyDescent="0.2">
      <c r="A11" s="422" t="s">
        <v>388</v>
      </c>
      <c r="B11" s="115">
        <v>212576</v>
      </c>
      <c r="C11" s="114">
        <v>108583</v>
      </c>
      <c r="D11" s="114">
        <v>103993</v>
      </c>
      <c r="E11" s="114">
        <v>160027</v>
      </c>
      <c r="F11" s="114">
        <v>51234</v>
      </c>
      <c r="G11" s="114">
        <v>25604</v>
      </c>
      <c r="H11" s="114">
        <v>55627</v>
      </c>
      <c r="I11" s="115">
        <v>68370</v>
      </c>
      <c r="J11" s="114">
        <v>45866</v>
      </c>
      <c r="K11" s="114">
        <v>22504</v>
      </c>
      <c r="L11" s="423">
        <v>14883</v>
      </c>
      <c r="M11" s="424">
        <v>12705</v>
      </c>
    </row>
    <row r="12" spans="1:13" ht="11.1" customHeight="1" x14ac:dyDescent="0.2">
      <c r="A12" s="422" t="s">
        <v>389</v>
      </c>
      <c r="B12" s="115">
        <v>216388</v>
      </c>
      <c r="C12" s="114">
        <v>110608</v>
      </c>
      <c r="D12" s="114">
        <v>105780</v>
      </c>
      <c r="E12" s="114">
        <v>163141</v>
      </c>
      <c r="F12" s="114">
        <v>51801</v>
      </c>
      <c r="G12" s="114">
        <v>27867</v>
      </c>
      <c r="H12" s="114">
        <v>56550</v>
      </c>
      <c r="I12" s="115">
        <v>68372</v>
      </c>
      <c r="J12" s="114">
        <v>45077</v>
      </c>
      <c r="K12" s="114">
        <v>23295</v>
      </c>
      <c r="L12" s="423">
        <v>23795</v>
      </c>
      <c r="M12" s="424">
        <v>20742</v>
      </c>
    </row>
    <row r="13" spans="1:13" s="110" customFormat="1" ht="11.1" customHeight="1" x14ac:dyDescent="0.2">
      <c r="A13" s="422" t="s">
        <v>390</v>
      </c>
      <c r="B13" s="115">
        <v>216305</v>
      </c>
      <c r="C13" s="114">
        <v>110179</v>
      </c>
      <c r="D13" s="114">
        <v>106126</v>
      </c>
      <c r="E13" s="114">
        <v>162216</v>
      </c>
      <c r="F13" s="114">
        <v>52631</v>
      </c>
      <c r="G13" s="114">
        <v>26809</v>
      </c>
      <c r="H13" s="114">
        <v>57303</v>
      </c>
      <c r="I13" s="115">
        <v>69059</v>
      </c>
      <c r="J13" s="114">
        <v>45831</v>
      </c>
      <c r="K13" s="114">
        <v>23228</v>
      </c>
      <c r="L13" s="423">
        <v>14927</v>
      </c>
      <c r="M13" s="424">
        <v>15695</v>
      </c>
    </row>
    <row r="14" spans="1:13" ht="15" customHeight="1" x14ac:dyDescent="0.2">
      <c r="A14" s="422" t="s">
        <v>391</v>
      </c>
      <c r="B14" s="115">
        <v>216956</v>
      </c>
      <c r="C14" s="114">
        <v>110588</v>
      </c>
      <c r="D14" s="114">
        <v>106368</v>
      </c>
      <c r="E14" s="114">
        <v>155808</v>
      </c>
      <c r="F14" s="114">
        <v>59797</v>
      </c>
      <c r="G14" s="114">
        <v>25741</v>
      </c>
      <c r="H14" s="114">
        <v>58585</v>
      </c>
      <c r="I14" s="115">
        <v>68516</v>
      </c>
      <c r="J14" s="114">
        <v>45129</v>
      </c>
      <c r="K14" s="114">
        <v>23387</v>
      </c>
      <c r="L14" s="423">
        <v>16765</v>
      </c>
      <c r="M14" s="424">
        <v>16497</v>
      </c>
    </row>
    <row r="15" spans="1:13" ht="11.1" customHeight="1" x14ac:dyDescent="0.2">
      <c r="A15" s="422" t="s">
        <v>388</v>
      </c>
      <c r="B15" s="115">
        <v>219050</v>
      </c>
      <c r="C15" s="114">
        <v>111784</v>
      </c>
      <c r="D15" s="114">
        <v>107266</v>
      </c>
      <c r="E15" s="114">
        <v>156078</v>
      </c>
      <c r="F15" s="114">
        <v>61702</v>
      </c>
      <c r="G15" s="114">
        <v>25487</v>
      </c>
      <c r="H15" s="114">
        <v>59676</v>
      </c>
      <c r="I15" s="115">
        <v>70675</v>
      </c>
      <c r="J15" s="114">
        <v>46619</v>
      </c>
      <c r="K15" s="114">
        <v>24056</v>
      </c>
      <c r="L15" s="423">
        <v>16161</v>
      </c>
      <c r="M15" s="424">
        <v>13985</v>
      </c>
    </row>
    <row r="16" spans="1:13" ht="11.1" customHeight="1" x14ac:dyDescent="0.2">
      <c r="A16" s="422" t="s">
        <v>389</v>
      </c>
      <c r="B16" s="115">
        <v>224041</v>
      </c>
      <c r="C16" s="114">
        <v>114648</v>
      </c>
      <c r="D16" s="114">
        <v>109393</v>
      </c>
      <c r="E16" s="114">
        <v>160260</v>
      </c>
      <c r="F16" s="114">
        <v>62630</v>
      </c>
      <c r="G16" s="114">
        <v>28286</v>
      </c>
      <c r="H16" s="114">
        <v>60883</v>
      </c>
      <c r="I16" s="115">
        <v>70479</v>
      </c>
      <c r="J16" s="114">
        <v>45572</v>
      </c>
      <c r="K16" s="114">
        <v>24907</v>
      </c>
      <c r="L16" s="423">
        <v>25035</v>
      </c>
      <c r="M16" s="424">
        <v>20951</v>
      </c>
    </row>
    <row r="17" spans="1:13" s="110" customFormat="1" ht="11.1" customHeight="1" x14ac:dyDescent="0.2">
      <c r="A17" s="422" t="s">
        <v>390</v>
      </c>
      <c r="B17" s="115">
        <v>224036</v>
      </c>
      <c r="C17" s="114">
        <v>114216</v>
      </c>
      <c r="D17" s="114">
        <v>109820</v>
      </c>
      <c r="E17" s="114">
        <v>160527</v>
      </c>
      <c r="F17" s="114">
        <v>63328</v>
      </c>
      <c r="G17" s="114">
        <v>27894</v>
      </c>
      <c r="H17" s="114">
        <v>61608</v>
      </c>
      <c r="I17" s="115">
        <v>71068</v>
      </c>
      <c r="J17" s="114">
        <v>46244</v>
      </c>
      <c r="K17" s="114">
        <v>24824</v>
      </c>
      <c r="L17" s="423">
        <v>15369</v>
      </c>
      <c r="M17" s="424">
        <v>16009</v>
      </c>
    </row>
    <row r="18" spans="1:13" ht="15" customHeight="1" x14ac:dyDescent="0.2">
      <c r="A18" s="422" t="s">
        <v>392</v>
      </c>
      <c r="B18" s="115">
        <v>225519</v>
      </c>
      <c r="C18" s="114">
        <v>114746</v>
      </c>
      <c r="D18" s="114">
        <v>110773</v>
      </c>
      <c r="E18" s="114">
        <v>160034</v>
      </c>
      <c r="F18" s="114">
        <v>65246</v>
      </c>
      <c r="G18" s="114">
        <v>27567</v>
      </c>
      <c r="H18" s="114">
        <v>62673</v>
      </c>
      <c r="I18" s="115">
        <v>69435</v>
      </c>
      <c r="J18" s="114">
        <v>44927</v>
      </c>
      <c r="K18" s="114">
        <v>24508</v>
      </c>
      <c r="L18" s="423">
        <v>19411</v>
      </c>
      <c r="M18" s="424">
        <v>17937</v>
      </c>
    </row>
    <row r="19" spans="1:13" ht="11.1" customHeight="1" x14ac:dyDescent="0.2">
      <c r="A19" s="422" t="s">
        <v>388</v>
      </c>
      <c r="B19" s="115">
        <v>227178</v>
      </c>
      <c r="C19" s="114">
        <v>115605</v>
      </c>
      <c r="D19" s="114">
        <v>111573</v>
      </c>
      <c r="E19" s="114">
        <v>160275</v>
      </c>
      <c r="F19" s="114">
        <v>66677</v>
      </c>
      <c r="G19" s="114">
        <v>27027</v>
      </c>
      <c r="H19" s="114">
        <v>63900</v>
      </c>
      <c r="I19" s="115">
        <v>72157</v>
      </c>
      <c r="J19" s="114">
        <v>46907</v>
      </c>
      <c r="K19" s="114">
        <v>25250</v>
      </c>
      <c r="L19" s="423">
        <v>16871</v>
      </c>
      <c r="M19" s="424">
        <v>15495</v>
      </c>
    </row>
    <row r="20" spans="1:13" ht="11.1" customHeight="1" x14ac:dyDescent="0.2">
      <c r="A20" s="422" t="s">
        <v>389</v>
      </c>
      <c r="B20" s="115">
        <v>231117</v>
      </c>
      <c r="C20" s="114">
        <v>117694</v>
      </c>
      <c r="D20" s="114">
        <v>113423</v>
      </c>
      <c r="E20" s="114">
        <v>163554</v>
      </c>
      <c r="F20" s="114">
        <v>67229</v>
      </c>
      <c r="G20" s="114">
        <v>29606</v>
      </c>
      <c r="H20" s="114">
        <v>64900</v>
      </c>
      <c r="I20" s="115">
        <v>72079</v>
      </c>
      <c r="J20" s="114">
        <v>45679</v>
      </c>
      <c r="K20" s="114">
        <v>26400</v>
      </c>
      <c r="L20" s="423">
        <v>25660</v>
      </c>
      <c r="M20" s="424">
        <v>22228</v>
      </c>
    </row>
    <row r="21" spans="1:13" s="110" customFormat="1" ht="11.1" customHeight="1" x14ac:dyDescent="0.2">
      <c r="A21" s="422" t="s">
        <v>390</v>
      </c>
      <c r="B21" s="115">
        <v>231245</v>
      </c>
      <c r="C21" s="114">
        <v>117207</v>
      </c>
      <c r="D21" s="114">
        <v>114038</v>
      </c>
      <c r="E21" s="114">
        <v>163270</v>
      </c>
      <c r="F21" s="114">
        <v>67901</v>
      </c>
      <c r="G21" s="114">
        <v>29244</v>
      </c>
      <c r="H21" s="114">
        <v>65681</v>
      </c>
      <c r="I21" s="115">
        <v>72964</v>
      </c>
      <c r="J21" s="114">
        <v>46532</v>
      </c>
      <c r="K21" s="114">
        <v>26432</v>
      </c>
      <c r="L21" s="423">
        <v>15175</v>
      </c>
      <c r="M21" s="424">
        <v>15944</v>
      </c>
    </row>
    <row r="22" spans="1:13" ht="15" customHeight="1" x14ac:dyDescent="0.2">
      <c r="A22" s="422" t="s">
        <v>393</v>
      </c>
      <c r="B22" s="115">
        <v>230292</v>
      </c>
      <c r="C22" s="114">
        <v>116562</v>
      </c>
      <c r="D22" s="114">
        <v>113730</v>
      </c>
      <c r="E22" s="114">
        <v>162066</v>
      </c>
      <c r="F22" s="114">
        <v>67968</v>
      </c>
      <c r="G22" s="114">
        <v>27828</v>
      </c>
      <c r="H22" s="114">
        <v>66268</v>
      </c>
      <c r="I22" s="115">
        <v>71640</v>
      </c>
      <c r="J22" s="114">
        <v>45737</v>
      </c>
      <c r="K22" s="114">
        <v>25903</v>
      </c>
      <c r="L22" s="423">
        <v>16715</v>
      </c>
      <c r="M22" s="424">
        <v>17828</v>
      </c>
    </row>
    <row r="23" spans="1:13" ht="11.1" customHeight="1" x14ac:dyDescent="0.2">
      <c r="A23" s="422" t="s">
        <v>388</v>
      </c>
      <c r="B23" s="115">
        <v>231609</v>
      </c>
      <c r="C23" s="114">
        <v>117535</v>
      </c>
      <c r="D23" s="114">
        <v>114074</v>
      </c>
      <c r="E23" s="114">
        <v>162474</v>
      </c>
      <c r="F23" s="114">
        <v>68837</v>
      </c>
      <c r="G23" s="114">
        <v>27205</v>
      </c>
      <c r="H23" s="114">
        <v>67393</v>
      </c>
      <c r="I23" s="115">
        <v>73741</v>
      </c>
      <c r="J23" s="114">
        <v>47354</v>
      </c>
      <c r="K23" s="114">
        <v>26387</v>
      </c>
      <c r="L23" s="423">
        <v>14976</v>
      </c>
      <c r="M23" s="424">
        <v>13916</v>
      </c>
    </row>
    <row r="24" spans="1:13" ht="11.1" customHeight="1" x14ac:dyDescent="0.2">
      <c r="A24" s="422" t="s">
        <v>389</v>
      </c>
      <c r="B24" s="115">
        <v>235297</v>
      </c>
      <c r="C24" s="114">
        <v>119360</v>
      </c>
      <c r="D24" s="114">
        <v>115937</v>
      </c>
      <c r="E24" s="114">
        <v>164172</v>
      </c>
      <c r="F24" s="114">
        <v>69666</v>
      </c>
      <c r="G24" s="114">
        <v>29375</v>
      </c>
      <c r="H24" s="114">
        <v>68495</v>
      </c>
      <c r="I24" s="115">
        <v>73542</v>
      </c>
      <c r="J24" s="114">
        <v>46404</v>
      </c>
      <c r="K24" s="114">
        <v>27138</v>
      </c>
      <c r="L24" s="423">
        <v>24836</v>
      </c>
      <c r="M24" s="424">
        <v>21824</v>
      </c>
    </row>
    <row r="25" spans="1:13" s="110" customFormat="1" ht="11.1" customHeight="1" x14ac:dyDescent="0.2">
      <c r="A25" s="422" t="s">
        <v>390</v>
      </c>
      <c r="B25" s="115">
        <v>234622</v>
      </c>
      <c r="C25" s="114">
        <v>118623</v>
      </c>
      <c r="D25" s="114">
        <v>115999</v>
      </c>
      <c r="E25" s="114">
        <v>162808</v>
      </c>
      <c r="F25" s="114">
        <v>70357</v>
      </c>
      <c r="G25" s="114">
        <v>28876</v>
      </c>
      <c r="H25" s="114">
        <v>69066</v>
      </c>
      <c r="I25" s="115">
        <v>74158</v>
      </c>
      <c r="J25" s="114">
        <v>47189</v>
      </c>
      <c r="K25" s="114">
        <v>26969</v>
      </c>
      <c r="L25" s="423">
        <v>15508</v>
      </c>
      <c r="M25" s="424">
        <v>16215</v>
      </c>
    </row>
    <row r="26" spans="1:13" ht="15" customHeight="1" x14ac:dyDescent="0.2">
      <c r="A26" s="422" t="s">
        <v>394</v>
      </c>
      <c r="B26" s="115">
        <v>234663</v>
      </c>
      <c r="C26" s="114">
        <v>118643</v>
      </c>
      <c r="D26" s="114">
        <v>116020</v>
      </c>
      <c r="E26" s="114">
        <v>162407</v>
      </c>
      <c r="F26" s="114">
        <v>70803</v>
      </c>
      <c r="G26" s="114">
        <v>27718</v>
      </c>
      <c r="H26" s="114">
        <v>70029</v>
      </c>
      <c r="I26" s="115">
        <v>73539</v>
      </c>
      <c r="J26" s="114">
        <v>46783</v>
      </c>
      <c r="K26" s="114">
        <v>26756</v>
      </c>
      <c r="L26" s="423">
        <v>17693</v>
      </c>
      <c r="M26" s="424">
        <v>17925</v>
      </c>
    </row>
    <row r="27" spans="1:13" ht="11.1" customHeight="1" x14ac:dyDescent="0.2">
      <c r="A27" s="422" t="s">
        <v>388</v>
      </c>
      <c r="B27" s="115">
        <v>236630</v>
      </c>
      <c r="C27" s="114">
        <v>119858</v>
      </c>
      <c r="D27" s="114">
        <v>116772</v>
      </c>
      <c r="E27" s="114">
        <v>163106</v>
      </c>
      <c r="F27" s="114">
        <v>72075</v>
      </c>
      <c r="G27" s="114">
        <v>27382</v>
      </c>
      <c r="H27" s="114">
        <v>71170</v>
      </c>
      <c r="I27" s="115">
        <v>76180</v>
      </c>
      <c r="J27" s="114">
        <v>48664</v>
      </c>
      <c r="K27" s="114">
        <v>27516</v>
      </c>
      <c r="L27" s="423">
        <v>16010</v>
      </c>
      <c r="M27" s="424">
        <v>14361</v>
      </c>
    </row>
    <row r="28" spans="1:13" ht="11.1" customHeight="1" x14ac:dyDescent="0.2">
      <c r="A28" s="422" t="s">
        <v>389</v>
      </c>
      <c r="B28" s="115">
        <v>240184</v>
      </c>
      <c r="C28" s="114">
        <v>121744</v>
      </c>
      <c r="D28" s="114">
        <v>118440</v>
      </c>
      <c r="E28" s="114">
        <v>167441</v>
      </c>
      <c r="F28" s="114">
        <v>72610</v>
      </c>
      <c r="G28" s="114">
        <v>29527</v>
      </c>
      <c r="H28" s="114">
        <v>72001</v>
      </c>
      <c r="I28" s="115">
        <v>75731</v>
      </c>
      <c r="J28" s="114">
        <v>47516</v>
      </c>
      <c r="K28" s="114">
        <v>28215</v>
      </c>
      <c r="L28" s="423">
        <v>25749</v>
      </c>
      <c r="M28" s="424">
        <v>22754</v>
      </c>
    </row>
    <row r="29" spans="1:13" s="110" customFormat="1" ht="11.1" customHeight="1" x14ac:dyDescent="0.2">
      <c r="A29" s="422" t="s">
        <v>390</v>
      </c>
      <c r="B29" s="115">
        <v>238970</v>
      </c>
      <c r="C29" s="114">
        <v>120550</v>
      </c>
      <c r="D29" s="114">
        <v>118420</v>
      </c>
      <c r="E29" s="114">
        <v>165714</v>
      </c>
      <c r="F29" s="114">
        <v>73211</v>
      </c>
      <c r="G29" s="114">
        <v>29070</v>
      </c>
      <c r="H29" s="114">
        <v>72259</v>
      </c>
      <c r="I29" s="115">
        <v>75814</v>
      </c>
      <c r="J29" s="114">
        <v>47887</v>
      </c>
      <c r="K29" s="114">
        <v>27927</v>
      </c>
      <c r="L29" s="423">
        <v>15761</v>
      </c>
      <c r="M29" s="424">
        <v>16771</v>
      </c>
    </row>
    <row r="30" spans="1:13" ht="15" customHeight="1" x14ac:dyDescent="0.2">
      <c r="A30" s="422" t="s">
        <v>395</v>
      </c>
      <c r="B30" s="115">
        <v>239835</v>
      </c>
      <c r="C30" s="114">
        <v>120988</v>
      </c>
      <c r="D30" s="114">
        <v>118847</v>
      </c>
      <c r="E30" s="114">
        <v>165604</v>
      </c>
      <c r="F30" s="114">
        <v>74196</v>
      </c>
      <c r="G30" s="114">
        <v>28197</v>
      </c>
      <c r="H30" s="114">
        <v>73262</v>
      </c>
      <c r="I30" s="115">
        <v>73829</v>
      </c>
      <c r="J30" s="114">
        <v>46306</v>
      </c>
      <c r="K30" s="114">
        <v>27523</v>
      </c>
      <c r="L30" s="423">
        <v>19830</v>
      </c>
      <c r="M30" s="424">
        <v>19385</v>
      </c>
    </row>
    <row r="31" spans="1:13" ht="11.1" customHeight="1" x14ac:dyDescent="0.2">
      <c r="A31" s="422" t="s">
        <v>388</v>
      </c>
      <c r="B31" s="115">
        <v>241308</v>
      </c>
      <c r="C31" s="114">
        <v>121987</v>
      </c>
      <c r="D31" s="114">
        <v>119321</v>
      </c>
      <c r="E31" s="114">
        <v>165984</v>
      </c>
      <c r="F31" s="114">
        <v>75299</v>
      </c>
      <c r="G31" s="114">
        <v>27692</v>
      </c>
      <c r="H31" s="114">
        <v>74329</v>
      </c>
      <c r="I31" s="115">
        <v>75710</v>
      </c>
      <c r="J31" s="114">
        <v>47686</v>
      </c>
      <c r="K31" s="114">
        <v>28024</v>
      </c>
      <c r="L31" s="423">
        <v>17014</v>
      </c>
      <c r="M31" s="424">
        <v>15645</v>
      </c>
    </row>
    <row r="32" spans="1:13" ht="11.1" customHeight="1" x14ac:dyDescent="0.2">
      <c r="A32" s="422" t="s">
        <v>389</v>
      </c>
      <c r="B32" s="115">
        <v>245675</v>
      </c>
      <c r="C32" s="114">
        <v>124082</v>
      </c>
      <c r="D32" s="114">
        <v>121593</v>
      </c>
      <c r="E32" s="114">
        <v>169343</v>
      </c>
      <c r="F32" s="114">
        <v>76317</v>
      </c>
      <c r="G32" s="114">
        <v>30160</v>
      </c>
      <c r="H32" s="114">
        <v>75271</v>
      </c>
      <c r="I32" s="115">
        <v>75009</v>
      </c>
      <c r="J32" s="114">
        <v>45976</v>
      </c>
      <c r="K32" s="114">
        <v>29033</v>
      </c>
      <c r="L32" s="423">
        <v>27268</v>
      </c>
      <c r="M32" s="424">
        <v>23675</v>
      </c>
    </row>
    <row r="33" spans="1:13" s="110" customFormat="1" ht="11.1" customHeight="1" x14ac:dyDescent="0.2">
      <c r="A33" s="422" t="s">
        <v>390</v>
      </c>
      <c r="B33" s="115">
        <v>245749</v>
      </c>
      <c r="C33" s="114">
        <v>123878</v>
      </c>
      <c r="D33" s="114">
        <v>121871</v>
      </c>
      <c r="E33" s="114">
        <v>168547</v>
      </c>
      <c r="F33" s="114">
        <v>77190</v>
      </c>
      <c r="G33" s="114">
        <v>29899</v>
      </c>
      <c r="H33" s="114">
        <v>75686</v>
      </c>
      <c r="I33" s="115">
        <v>75151</v>
      </c>
      <c r="J33" s="114">
        <v>46515</v>
      </c>
      <c r="K33" s="114">
        <v>28636</v>
      </c>
      <c r="L33" s="423">
        <v>17806</v>
      </c>
      <c r="M33" s="424">
        <v>17634</v>
      </c>
    </row>
    <row r="34" spans="1:13" ht="15" customHeight="1" x14ac:dyDescent="0.2">
      <c r="A34" s="422" t="s">
        <v>396</v>
      </c>
      <c r="B34" s="115">
        <v>246139</v>
      </c>
      <c r="C34" s="114">
        <v>124117</v>
      </c>
      <c r="D34" s="114">
        <v>122022</v>
      </c>
      <c r="E34" s="114">
        <v>168480</v>
      </c>
      <c r="F34" s="114">
        <v>77651</v>
      </c>
      <c r="G34" s="114">
        <v>28706</v>
      </c>
      <c r="H34" s="114">
        <v>76775</v>
      </c>
      <c r="I34" s="115">
        <v>73964</v>
      </c>
      <c r="J34" s="114">
        <v>45714</v>
      </c>
      <c r="K34" s="114">
        <v>28250</v>
      </c>
      <c r="L34" s="423">
        <v>19440</v>
      </c>
      <c r="M34" s="424">
        <v>19075</v>
      </c>
    </row>
    <row r="35" spans="1:13" ht="11.1" customHeight="1" x14ac:dyDescent="0.2">
      <c r="A35" s="422" t="s">
        <v>388</v>
      </c>
      <c r="B35" s="115">
        <v>247840</v>
      </c>
      <c r="C35" s="114">
        <v>125200</v>
      </c>
      <c r="D35" s="114">
        <v>122640</v>
      </c>
      <c r="E35" s="114">
        <v>168941</v>
      </c>
      <c r="F35" s="114">
        <v>78892</v>
      </c>
      <c r="G35" s="114">
        <v>28200</v>
      </c>
      <c r="H35" s="114">
        <v>77930</v>
      </c>
      <c r="I35" s="115">
        <v>76296</v>
      </c>
      <c r="J35" s="114">
        <v>47163</v>
      </c>
      <c r="K35" s="114">
        <v>29133</v>
      </c>
      <c r="L35" s="423">
        <v>16872</v>
      </c>
      <c r="M35" s="424">
        <v>15338</v>
      </c>
    </row>
    <row r="36" spans="1:13" ht="11.1" customHeight="1" x14ac:dyDescent="0.2">
      <c r="A36" s="422" t="s">
        <v>389</v>
      </c>
      <c r="B36" s="115">
        <v>251667</v>
      </c>
      <c r="C36" s="114">
        <v>127140</v>
      </c>
      <c r="D36" s="114">
        <v>124527</v>
      </c>
      <c r="E36" s="114">
        <v>171848</v>
      </c>
      <c r="F36" s="114">
        <v>79817</v>
      </c>
      <c r="G36" s="114">
        <v>30421</v>
      </c>
      <c r="H36" s="114">
        <v>78831</v>
      </c>
      <c r="I36" s="115">
        <v>75474</v>
      </c>
      <c r="J36" s="114">
        <v>45630</v>
      </c>
      <c r="K36" s="114">
        <v>29844</v>
      </c>
      <c r="L36" s="423">
        <v>27398</v>
      </c>
      <c r="M36" s="424">
        <v>24074</v>
      </c>
    </row>
    <row r="37" spans="1:13" s="110" customFormat="1" ht="11.1" customHeight="1" x14ac:dyDescent="0.2">
      <c r="A37" s="422" t="s">
        <v>390</v>
      </c>
      <c r="B37" s="115">
        <v>252639</v>
      </c>
      <c r="C37" s="114">
        <v>127432</v>
      </c>
      <c r="D37" s="114">
        <v>125207</v>
      </c>
      <c r="E37" s="114">
        <v>171616</v>
      </c>
      <c r="F37" s="114">
        <v>81023</v>
      </c>
      <c r="G37" s="114">
        <v>30353</v>
      </c>
      <c r="H37" s="114">
        <v>79667</v>
      </c>
      <c r="I37" s="115">
        <v>75934</v>
      </c>
      <c r="J37" s="114">
        <v>46079</v>
      </c>
      <c r="K37" s="114">
        <v>29855</v>
      </c>
      <c r="L37" s="423">
        <v>17701</v>
      </c>
      <c r="M37" s="424">
        <v>17370</v>
      </c>
    </row>
    <row r="38" spans="1:13" ht="15" customHeight="1" x14ac:dyDescent="0.2">
      <c r="A38" s="425" t="s">
        <v>397</v>
      </c>
      <c r="B38" s="115">
        <v>253146</v>
      </c>
      <c r="C38" s="114">
        <v>127870</v>
      </c>
      <c r="D38" s="114">
        <v>125276</v>
      </c>
      <c r="E38" s="114">
        <v>171692</v>
      </c>
      <c r="F38" s="114">
        <v>81454</v>
      </c>
      <c r="G38" s="114">
        <v>29222</v>
      </c>
      <c r="H38" s="114">
        <v>80545</v>
      </c>
      <c r="I38" s="115">
        <v>74916</v>
      </c>
      <c r="J38" s="114">
        <v>45352</v>
      </c>
      <c r="K38" s="114">
        <v>29564</v>
      </c>
      <c r="L38" s="423">
        <v>19364</v>
      </c>
      <c r="M38" s="424">
        <v>19046</v>
      </c>
    </row>
    <row r="39" spans="1:13" ht="11.1" customHeight="1" x14ac:dyDescent="0.2">
      <c r="A39" s="422" t="s">
        <v>388</v>
      </c>
      <c r="B39" s="115">
        <v>255077</v>
      </c>
      <c r="C39" s="114">
        <v>128985</v>
      </c>
      <c r="D39" s="114">
        <v>126092</v>
      </c>
      <c r="E39" s="114">
        <v>172209</v>
      </c>
      <c r="F39" s="114">
        <v>82868</v>
      </c>
      <c r="G39" s="114">
        <v>28855</v>
      </c>
      <c r="H39" s="114">
        <v>81844</v>
      </c>
      <c r="I39" s="115">
        <v>77396</v>
      </c>
      <c r="J39" s="114">
        <v>46975</v>
      </c>
      <c r="K39" s="114">
        <v>30421</v>
      </c>
      <c r="L39" s="423">
        <v>17450</v>
      </c>
      <c r="M39" s="424">
        <v>15616</v>
      </c>
    </row>
    <row r="40" spans="1:13" ht="11.1" customHeight="1" x14ac:dyDescent="0.2">
      <c r="A40" s="425" t="s">
        <v>389</v>
      </c>
      <c r="B40" s="115">
        <v>259239</v>
      </c>
      <c r="C40" s="114">
        <v>131340</v>
      </c>
      <c r="D40" s="114">
        <v>127899</v>
      </c>
      <c r="E40" s="114">
        <v>175604</v>
      </c>
      <c r="F40" s="114">
        <v>83635</v>
      </c>
      <c r="G40" s="114">
        <v>31099</v>
      </c>
      <c r="H40" s="114">
        <v>82677</v>
      </c>
      <c r="I40" s="115">
        <v>76935</v>
      </c>
      <c r="J40" s="114">
        <v>45394</v>
      </c>
      <c r="K40" s="114">
        <v>31541</v>
      </c>
      <c r="L40" s="423">
        <v>28927</v>
      </c>
      <c r="M40" s="424">
        <v>25425</v>
      </c>
    </row>
    <row r="41" spans="1:13" s="110" customFormat="1" ht="11.1" customHeight="1" x14ac:dyDescent="0.2">
      <c r="A41" s="422" t="s">
        <v>390</v>
      </c>
      <c r="B41" s="115">
        <v>259732</v>
      </c>
      <c r="C41" s="114">
        <v>131411</v>
      </c>
      <c r="D41" s="114">
        <v>128321</v>
      </c>
      <c r="E41" s="114">
        <v>175048</v>
      </c>
      <c r="F41" s="114">
        <v>84684</v>
      </c>
      <c r="G41" s="114">
        <v>30786</v>
      </c>
      <c r="H41" s="114">
        <v>83379</v>
      </c>
      <c r="I41" s="115">
        <v>77028</v>
      </c>
      <c r="J41" s="114">
        <v>45619</v>
      </c>
      <c r="K41" s="114">
        <v>31409</v>
      </c>
      <c r="L41" s="423">
        <v>18521</v>
      </c>
      <c r="M41" s="424">
        <v>18182</v>
      </c>
    </row>
    <row r="42" spans="1:13" ht="15" customHeight="1" x14ac:dyDescent="0.2">
      <c r="A42" s="422" t="s">
        <v>398</v>
      </c>
      <c r="B42" s="115">
        <v>259706</v>
      </c>
      <c r="C42" s="114">
        <v>131522</v>
      </c>
      <c r="D42" s="114">
        <v>128184</v>
      </c>
      <c r="E42" s="114">
        <v>174714</v>
      </c>
      <c r="F42" s="114">
        <v>84992</v>
      </c>
      <c r="G42" s="114">
        <v>29602</v>
      </c>
      <c r="H42" s="114">
        <v>84165</v>
      </c>
      <c r="I42" s="115">
        <v>76333</v>
      </c>
      <c r="J42" s="114">
        <v>44906</v>
      </c>
      <c r="K42" s="114">
        <v>31427</v>
      </c>
      <c r="L42" s="423">
        <v>20937</v>
      </c>
      <c r="M42" s="424">
        <v>20950</v>
      </c>
    </row>
    <row r="43" spans="1:13" ht="11.1" customHeight="1" x14ac:dyDescent="0.2">
      <c r="A43" s="422" t="s">
        <v>388</v>
      </c>
      <c r="B43" s="115">
        <v>261252</v>
      </c>
      <c r="C43" s="114">
        <v>132587</v>
      </c>
      <c r="D43" s="114">
        <v>128665</v>
      </c>
      <c r="E43" s="114">
        <v>175241</v>
      </c>
      <c r="F43" s="114">
        <v>86011</v>
      </c>
      <c r="G43" s="114">
        <v>29068</v>
      </c>
      <c r="H43" s="114">
        <v>85230</v>
      </c>
      <c r="I43" s="115">
        <v>78597</v>
      </c>
      <c r="J43" s="114">
        <v>46385</v>
      </c>
      <c r="K43" s="114">
        <v>32212</v>
      </c>
      <c r="L43" s="423">
        <v>18689</v>
      </c>
      <c r="M43" s="424">
        <v>17448</v>
      </c>
    </row>
    <row r="44" spans="1:13" ht="11.1" customHeight="1" x14ac:dyDescent="0.2">
      <c r="A44" s="422" t="s">
        <v>389</v>
      </c>
      <c r="B44" s="115">
        <v>265048</v>
      </c>
      <c r="C44" s="114">
        <v>134648</v>
      </c>
      <c r="D44" s="114">
        <v>130400</v>
      </c>
      <c r="E44" s="114">
        <v>178540</v>
      </c>
      <c r="F44" s="114">
        <v>86508</v>
      </c>
      <c r="G44" s="114">
        <v>31048</v>
      </c>
      <c r="H44" s="114">
        <v>86163</v>
      </c>
      <c r="I44" s="115">
        <v>77771</v>
      </c>
      <c r="J44" s="114">
        <v>44699</v>
      </c>
      <c r="K44" s="114">
        <v>33072</v>
      </c>
      <c r="L44" s="423">
        <v>29163</v>
      </c>
      <c r="M44" s="424">
        <v>26332</v>
      </c>
    </row>
    <row r="45" spans="1:13" s="110" customFormat="1" ht="11.1" customHeight="1" x14ac:dyDescent="0.2">
      <c r="A45" s="422" t="s">
        <v>390</v>
      </c>
      <c r="B45" s="115">
        <v>265217</v>
      </c>
      <c r="C45" s="114">
        <v>134336</v>
      </c>
      <c r="D45" s="114">
        <v>130881</v>
      </c>
      <c r="E45" s="114">
        <v>177877</v>
      </c>
      <c r="F45" s="114">
        <v>87340</v>
      </c>
      <c r="G45" s="114">
        <v>31005</v>
      </c>
      <c r="H45" s="114">
        <v>86470</v>
      </c>
      <c r="I45" s="115">
        <v>78094</v>
      </c>
      <c r="J45" s="114">
        <v>45151</v>
      </c>
      <c r="K45" s="114">
        <v>32943</v>
      </c>
      <c r="L45" s="423">
        <v>18457</v>
      </c>
      <c r="M45" s="424">
        <v>18563</v>
      </c>
    </row>
    <row r="46" spans="1:13" ht="15" customHeight="1" x14ac:dyDescent="0.2">
      <c r="A46" s="422" t="s">
        <v>399</v>
      </c>
      <c r="B46" s="115">
        <v>265440</v>
      </c>
      <c r="C46" s="114">
        <v>134583</v>
      </c>
      <c r="D46" s="114">
        <v>130857</v>
      </c>
      <c r="E46" s="114">
        <v>177739</v>
      </c>
      <c r="F46" s="114">
        <v>87701</v>
      </c>
      <c r="G46" s="114">
        <v>30129</v>
      </c>
      <c r="H46" s="114">
        <v>87241</v>
      </c>
      <c r="I46" s="115">
        <v>76629</v>
      </c>
      <c r="J46" s="114">
        <v>44033</v>
      </c>
      <c r="K46" s="114">
        <v>32596</v>
      </c>
      <c r="L46" s="423">
        <v>21478</v>
      </c>
      <c r="M46" s="424">
        <v>21395</v>
      </c>
    </row>
    <row r="47" spans="1:13" ht="11.1" customHeight="1" x14ac:dyDescent="0.2">
      <c r="A47" s="422" t="s">
        <v>388</v>
      </c>
      <c r="B47" s="115">
        <v>266756</v>
      </c>
      <c r="C47" s="114">
        <v>135378</v>
      </c>
      <c r="D47" s="114">
        <v>131378</v>
      </c>
      <c r="E47" s="114">
        <v>177817</v>
      </c>
      <c r="F47" s="114">
        <v>88939</v>
      </c>
      <c r="G47" s="114">
        <v>29577</v>
      </c>
      <c r="H47" s="114">
        <v>88088</v>
      </c>
      <c r="I47" s="115">
        <v>78741</v>
      </c>
      <c r="J47" s="114">
        <v>45369</v>
      </c>
      <c r="K47" s="114">
        <v>33372</v>
      </c>
      <c r="L47" s="423">
        <v>18883</v>
      </c>
      <c r="M47" s="424">
        <v>17944</v>
      </c>
    </row>
    <row r="48" spans="1:13" ht="11.1" customHeight="1" x14ac:dyDescent="0.2">
      <c r="A48" s="422" t="s">
        <v>389</v>
      </c>
      <c r="B48" s="115">
        <v>270470</v>
      </c>
      <c r="C48" s="114">
        <v>137442</v>
      </c>
      <c r="D48" s="114">
        <v>133028</v>
      </c>
      <c r="E48" s="114">
        <v>180706</v>
      </c>
      <c r="F48" s="114">
        <v>89764</v>
      </c>
      <c r="G48" s="114">
        <v>31308</v>
      </c>
      <c r="H48" s="114">
        <v>88946</v>
      </c>
      <c r="I48" s="115">
        <v>77866</v>
      </c>
      <c r="J48" s="114">
        <v>43622</v>
      </c>
      <c r="K48" s="114">
        <v>34244</v>
      </c>
      <c r="L48" s="423">
        <v>28775</v>
      </c>
      <c r="M48" s="424">
        <v>25770</v>
      </c>
    </row>
    <row r="49" spans="1:17" s="110" customFormat="1" ht="11.1" customHeight="1" x14ac:dyDescent="0.2">
      <c r="A49" s="422" t="s">
        <v>390</v>
      </c>
      <c r="B49" s="115">
        <v>270278</v>
      </c>
      <c r="C49" s="114">
        <v>136874</v>
      </c>
      <c r="D49" s="114">
        <v>133404</v>
      </c>
      <c r="E49" s="114">
        <v>179743</v>
      </c>
      <c r="F49" s="114">
        <v>90535</v>
      </c>
      <c r="G49" s="114">
        <v>31031</v>
      </c>
      <c r="H49" s="114">
        <v>89145</v>
      </c>
      <c r="I49" s="115">
        <v>77739</v>
      </c>
      <c r="J49" s="114">
        <v>43901</v>
      </c>
      <c r="K49" s="114">
        <v>33838</v>
      </c>
      <c r="L49" s="423">
        <v>18973</v>
      </c>
      <c r="M49" s="424">
        <v>19531</v>
      </c>
    </row>
    <row r="50" spans="1:17" ht="15" customHeight="1" x14ac:dyDescent="0.2">
      <c r="A50" s="422" t="s">
        <v>400</v>
      </c>
      <c r="B50" s="143">
        <v>269630</v>
      </c>
      <c r="C50" s="144">
        <v>136709</v>
      </c>
      <c r="D50" s="144">
        <v>132921</v>
      </c>
      <c r="E50" s="144">
        <v>179002</v>
      </c>
      <c r="F50" s="144">
        <v>90628</v>
      </c>
      <c r="G50" s="144">
        <v>29902</v>
      </c>
      <c r="H50" s="144">
        <v>89308</v>
      </c>
      <c r="I50" s="143">
        <v>74663</v>
      </c>
      <c r="J50" s="144">
        <v>42184</v>
      </c>
      <c r="K50" s="144">
        <v>32479</v>
      </c>
      <c r="L50" s="426">
        <v>21125</v>
      </c>
      <c r="M50" s="427">
        <v>22113</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1.5785111512959613</v>
      </c>
      <c r="C6" s="480">
        <f>'Tabelle 3.3'!J11</f>
        <v>-2.5656083206096909</v>
      </c>
      <c r="D6" s="481">
        <f t="shared" ref="D6:E9" si="0">IF(OR(AND(B6&gt;=-50,B6&lt;=50),ISNUMBER(B6)=FALSE),B6,"")</f>
        <v>1.5785111512959613</v>
      </c>
      <c r="E6" s="481">
        <f t="shared" si="0"/>
        <v>-2.5656083206096909</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0.77822269034374059</v>
      </c>
      <c r="C7" s="480">
        <f>'Tabelle 3.1'!J23</f>
        <v>-2.6975865719528453</v>
      </c>
      <c r="D7" s="481">
        <f t="shared" si="0"/>
        <v>0.77822269034374059</v>
      </c>
      <c r="E7" s="481">
        <f>IF(OR(AND(C7&gt;=-50,C7&lt;=50),ISNUMBER(C7)=FALSE),C7,"")</f>
        <v>-2.6975865719528453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1.5785111512959613</v>
      </c>
      <c r="C14" s="480">
        <f>'Tabelle 3.3'!J11</f>
        <v>-2.5656083206096909</v>
      </c>
      <c r="D14" s="481">
        <f>IF(OR(AND(B14&gt;=-50,B14&lt;=50),ISNUMBER(B14)=FALSE),B14,"")</f>
        <v>1.5785111512959613</v>
      </c>
      <c r="E14" s="481">
        <f>IF(OR(AND(C14&gt;=-50,C14&lt;=50),ISNUMBER(C14)=FALSE),C14,"")</f>
        <v>-2.5656083206096909</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4.9012435991221652</v>
      </c>
      <c r="C15" s="480">
        <f>'Tabelle 3.3'!J12</f>
        <v>3.3975084937712343</v>
      </c>
      <c r="D15" s="481">
        <f t="shared" ref="D15:E45" si="3">IF(OR(AND(B15&gt;=-50,B15&lt;=50),ISNUMBER(B15)=FALSE),B15,"")</f>
        <v>4.9012435991221652</v>
      </c>
      <c r="E15" s="481">
        <f t="shared" si="3"/>
        <v>3.3975084937712343</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5.4698972099853158</v>
      </c>
      <c r="C16" s="480">
        <f>'Tabelle 3.3'!J13</f>
        <v>-2.5139664804469275</v>
      </c>
      <c r="D16" s="481">
        <f t="shared" si="3"/>
        <v>5.4698972099853158</v>
      </c>
      <c r="E16" s="481">
        <f t="shared" si="3"/>
        <v>-2.5139664804469275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-0.3282994090610637</v>
      </c>
      <c r="C17" s="480">
        <f>'Tabelle 3.3'!J14</f>
        <v>-4.8319327731092434</v>
      </c>
      <c r="D17" s="481">
        <f t="shared" si="3"/>
        <v>-0.3282994090610637</v>
      </c>
      <c r="E17" s="481">
        <f t="shared" si="3"/>
        <v>-4.8319327731092434</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1.5224286361576802</v>
      </c>
      <c r="C18" s="480">
        <f>'Tabelle 3.3'!J15</f>
        <v>-3.125</v>
      </c>
      <c r="D18" s="481">
        <f t="shared" si="3"/>
        <v>1.5224286361576802</v>
      </c>
      <c r="E18" s="481">
        <f t="shared" si="3"/>
        <v>-3.125</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-0.4307779509706674</v>
      </c>
      <c r="C19" s="480">
        <f>'Tabelle 3.3'!J16</f>
        <v>-5.4618473895582333</v>
      </c>
      <c r="D19" s="481">
        <f t="shared" si="3"/>
        <v>-0.4307779509706674</v>
      </c>
      <c r="E19" s="481">
        <f t="shared" si="3"/>
        <v>-5.4618473895582333</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-2.3037141513869299</v>
      </c>
      <c r="C20" s="480">
        <f>'Tabelle 3.3'!J17</f>
        <v>-9.3650793650793656</v>
      </c>
      <c r="D20" s="481">
        <f t="shared" si="3"/>
        <v>-2.3037141513869299</v>
      </c>
      <c r="E20" s="481">
        <f t="shared" si="3"/>
        <v>-9.3650793650793656</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3.1538190777895108</v>
      </c>
      <c r="C21" s="480">
        <f>'Tabelle 3.3'!J18</f>
        <v>3.7681159420289854</v>
      </c>
      <c r="D21" s="481">
        <f t="shared" si="3"/>
        <v>3.1538190777895108</v>
      </c>
      <c r="E21" s="481">
        <f t="shared" si="3"/>
        <v>3.7681159420289854</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-0.20246283558908365</v>
      </c>
      <c r="C22" s="480">
        <f>'Tabelle 3.3'!J19</f>
        <v>-1.5365811070368429</v>
      </c>
      <c r="D22" s="481">
        <f t="shared" si="3"/>
        <v>-0.20246283558908365</v>
      </c>
      <c r="E22" s="481">
        <f t="shared" si="3"/>
        <v>-1.5365811070368429</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1.7948487839899489E-2</v>
      </c>
      <c r="C23" s="480">
        <f>'Tabelle 3.3'!J20</f>
        <v>-6.691919191919192</v>
      </c>
      <c r="D23" s="481">
        <f t="shared" si="3"/>
        <v>1.7948487839899489E-2</v>
      </c>
      <c r="E23" s="481">
        <f t="shared" si="3"/>
        <v>-6.691919191919192</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-1.0650594451783355</v>
      </c>
      <c r="C24" s="480">
        <f>'Tabelle 3.3'!J21</f>
        <v>-10.05625337134931</v>
      </c>
      <c r="D24" s="481">
        <f t="shared" si="3"/>
        <v>-1.0650594451783355</v>
      </c>
      <c r="E24" s="481">
        <f t="shared" si="3"/>
        <v>-10.05625337134931</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5.9962702625161386</v>
      </c>
      <c r="C25" s="480">
        <f>'Tabelle 3.3'!J22</f>
        <v>2.0038167938931299</v>
      </c>
      <c r="D25" s="481">
        <f t="shared" si="3"/>
        <v>5.9962702625161386</v>
      </c>
      <c r="E25" s="481">
        <f t="shared" si="3"/>
        <v>2.0038167938931299</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-1.1758321273516643</v>
      </c>
      <c r="C26" s="480">
        <f>'Tabelle 3.3'!J23</f>
        <v>-2.5850340136054424</v>
      </c>
      <c r="D26" s="481">
        <f t="shared" si="3"/>
        <v>-1.1758321273516643</v>
      </c>
      <c r="E26" s="481">
        <f t="shared" si="3"/>
        <v>-2.5850340136054424</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6.2806555808111018</v>
      </c>
      <c r="C27" s="480">
        <f>'Tabelle 3.3'!J24</f>
        <v>5.5715106260769671</v>
      </c>
      <c r="D27" s="481">
        <f t="shared" si="3"/>
        <v>6.2806555808111018</v>
      </c>
      <c r="E27" s="481">
        <f t="shared" si="3"/>
        <v>5.5715106260769671</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5.3044186520057011</v>
      </c>
      <c r="C28" s="480">
        <f>'Tabelle 3.3'!J25</f>
        <v>-2.5880303595869107</v>
      </c>
      <c r="D28" s="481">
        <f t="shared" si="3"/>
        <v>5.3044186520057011</v>
      </c>
      <c r="E28" s="481">
        <f t="shared" si="3"/>
        <v>-2.5880303595869107</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-5.3571428571428568</v>
      </c>
      <c r="C29" s="480">
        <f>'Tabelle 3.3'!J26</f>
        <v>10.952380952380953</v>
      </c>
      <c r="D29" s="481">
        <f t="shared" si="3"/>
        <v>-5.3571428571428568</v>
      </c>
      <c r="E29" s="481">
        <f t="shared" si="3"/>
        <v>10.952380952380953</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2.7573169936770747</v>
      </c>
      <c r="C30" s="480">
        <f>'Tabelle 3.3'!J27</f>
        <v>0.38095238095238093</v>
      </c>
      <c r="D30" s="481">
        <f t="shared" si="3"/>
        <v>2.7573169936770747</v>
      </c>
      <c r="E30" s="481">
        <f t="shared" si="3"/>
        <v>0.38095238095238093</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2.0384703808720976</v>
      </c>
      <c r="C31" s="480">
        <f>'Tabelle 3.3'!J28</f>
        <v>-3.9264237707817475</v>
      </c>
      <c r="D31" s="481">
        <f t="shared" si="3"/>
        <v>2.0384703808720976</v>
      </c>
      <c r="E31" s="481">
        <f t="shared" si="3"/>
        <v>-3.9264237707817475</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2.435506605041466</v>
      </c>
      <c r="C32" s="480">
        <f>'Tabelle 3.3'!J29</f>
        <v>-0.12163600425726015</v>
      </c>
      <c r="D32" s="481">
        <f t="shared" si="3"/>
        <v>2.435506605041466</v>
      </c>
      <c r="E32" s="481">
        <f t="shared" si="3"/>
        <v>-0.12163600425726015</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2.3816481589713616</v>
      </c>
      <c r="C33" s="480">
        <f>'Tabelle 3.3'!J30</f>
        <v>2.0672631903733416</v>
      </c>
      <c r="D33" s="481">
        <f t="shared" si="3"/>
        <v>2.3816481589713616</v>
      </c>
      <c r="E33" s="481">
        <f t="shared" si="3"/>
        <v>2.0672631903733416</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1.9113814074717637</v>
      </c>
      <c r="C34" s="480">
        <f>'Tabelle 3.3'!J31</f>
        <v>-0.94430992736077479</v>
      </c>
      <c r="D34" s="481">
        <f t="shared" si="3"/>
        <v>1.9113814074717637</v>
      </c>
      <c r="E34" s="481">
        <f t="shared" si="3"/>
        <v>-0.94430992736077479</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100</v>
      </c>
      <c r="C35" s="480">
        <f>'Tabelle 3.3'!J32</f>
        <v>0</v>
      </c>
      <c r="D35" s="481" t="str">
        <f t="shared" si="3"/>
        <v/>
      </c>
      <c r="E35" s="481">
        <f t="shared" si="3"/>
        <v>0</v>
      </c>
      <c r="F35" s="476" t="str">
        <f t="shared" si="4"/>
        <v>&gt; 50</v>
      </c>
      <c r="G35" s="476" t="str">
        <f t="shared" si="4"/>
        <v/>
      </c>
      <c r="H35" s="482">
        <f t="shared" si="5"/>
        <v>-0.75</v>
      </c>
      <c r="I35" s="482" t="str">
        <f t="shared" si="5"/>
        <v/>
      </c>
      <c r="J35" s="476">
        <f t="shared" si="6"/>
        <v>222</v>
      </c>
      <c r="K35" s="476">
        <f t="shared" si="7"/>
        <v>45</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4.9012435991221652</v>
      </c>
      <c r="C37" s="480">
        <f>'Tabelle 3.3'!J34</f>
        <v>3.3975084937712343</v>
      </c>
      <c r="D37" s="481">
        <f t="shared" si="3"/>
        <v>4.9012435991221652</v>
      </c>
      <c r="E37" s="481">
        <f t="shared" si="3"/>
        <v>3.3975084937712343</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0.58112797357749069</v>
      </c>
      <c r="C38" s="480">
        <f>'Tabelle 3.3'!J35</f>
        <v>-2.0498301245753114</v>
      </c>
      <c r="D38" s="481">
        <f t="shared" si="3"/>
        <v>0.58112797357749069</v>
      </c>
      <c r="E38" s="481">
        <f t="shared" si="3"/>
        <v>-2.0498301245753114</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1.9255068560107742</v>
      </c>
      <c r="C39" s="480">
        <f>'Tabelle 3.3'!J36</f>
        <v>-2.7123557893478392</v>
      </c>
      <c r="D39" s="481">
        <f t="shared" si="3"/>
        <v>1.9255068560107742</v>
      </c>
      <c r="E39" s="481">
        <f t="shared" si="3"/>
        <v>-2.7123557893478392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1.9255068560107742</v>
      </c>
      <c r="C45" s="480">
        <f>'Tabelle 3.3'!J36</f>
        <v>-2.7123557893478392</v>
      </c>
      <c r="D45" s="481">
        <f t="shared" si="3"/>
        <v>1.9255068560107742</v>
      </c>
      <c r="E45" s="481">
        <f t="shared" si="3"/>
        <v>-2.7123557893478392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234663</v>
      </c>
      <c r="C51" s="487">
        <v>46783</v>
      </c>
      <c r="D51" s="487">
        <v>26756</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236630</v>
      </c>
      <c r="C52" s="487">
        <v>48664</v>
      </c>
      <c r="D52" s="487">
        <v>27516</v>
      </c>
      <c r="E52" s="488">
        <f t="shared" ref="E52:G70" si="11">IF($A$51=37802,IF(COUNTBLANK(B$51:B$70)&gt;0,#N/A,B52/B$51*100),IF(COUNTBLANK(B$51:B$75)&gt;0,#N/A,B52/B$51*100))</f>
        <v>100.83822332451217</v>
      </c>
      <c r="F52" s="488">
        <f t="shared" si="11"/>
        <v>104.02069127674582</v>
      </c>
      <c r="G52" s="488">
        <f t="shared" si="11"/>
        <v>102.84048437733593</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240184</v>
      </c>
      <c r="C53" s="487">
        <v>47516</v>
      </c>
      <c r="D53" s="487">
        <v>28215</v>
      </c>
      <c r="E53" s="488">
        <f t="shared" si="11"/>
        <v>102.35273562513049</v>
      </c>
      <c r="F53" s="488">
        <f t="shared" si="11"/>
        <v>101.5668084560631</v>
      </c>
      <c r="G53" s="488">
        <f t="shared" si="11"/>
        <v>105.45298250859621</v>
      </c>
      <c r="H53" s="489">
        <f>IF(ISERROR(L53)=TRUE,IF(MONTH(A53)=MONTH(MAX(A$51:A$75)),A53,""),"")</f>
        <v>41883</v>
      </c>
      <c r="I53" s="488">
        <f t="shared" si="12"/>
        <v>102.35273562513049</v>
      </c>
      <c r="J53" s="488">
        <f t="shared" si="10"/>
        <v>101.5668084560631</v>
      </c>
      <c r="K53" s="488">
        <f t="shared" si="10"/>
        <v>105.45298250859621</v>
      </c>
      <c r="L53" s="488" t="e">
        <f t="shared" si="13"/>
        <v>#N/A</v>
      </c>
    </row>
    <row r="54" spans="1:14" ht="15" customHeight="1" x14ac:dyDescent="0.2">
      <c r="A54" s="490" t="s">
        <v>463</v>
      </c>
      <c r="B54" s="487">
        <v>238970</v>
      </c>
      <c r="C54" s="487">
        <v>47887</v>
      </c>
      <c r="D54" s="487">
        <v>27927</v>
      </c>
      <c r="E54" s="488">
        <f t="shared" si="11"/>
        <v>101.8353979962755</v>
      </c>
      <c r="F54" s="488">
        <f t="shared" si="11"/>
        <v>102.35983156274715</v>
      </c>
      <c r="G54" s="488">
        <f t="shared" si="11"/>
        <v>104.37658842876365</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239835</v>
      </c>
      <c r="C55" s="487">
        <v>46306</v>
      </c>
      <c r="D55" s="487">
        <v>27523</v>
      </c>
      <c r="E55" s="488">
        <f t="shared" si="11"/>
        <v>102.20401171041024</v>
      </c>
      <c r="F55" s="488">
        <f t="shared" si="11"/>
        <v>98.980398862834789</v>
      </c>
      <c r="G55" s="488">
        <f t="shared" si="11"/>
        <v>102.86664673344296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241308</v>
      </c>
      <c r="C56" s="487">
        <v>47686</v>
      </c>
      <c r="D56" s="487">
        <v>28024</v>
      </c>
      <c r="E56" s="488">
        <f t="shared" si="11"/>
        <v>102.8317203819946</v>
      </c>
      <c r="F56" s="488">
        <f t="shared" si="11"/>
        <v>101.93018831626873</v>
      </c>
      <c r="G56" s="488">
        <f t="shared" si="11"/>
        <v>104.73912393481837</v>
      </c>
      <c r="H56" s="489" t="str">
        <f t="shared" si="14"/>
        <v/>
      </c>
      <c r="I56" s="488" t="str">
        <f t="shared" si="12"/>
        <v/>
      </c>
      <c r="J56" s="488" t="str">
        <f t="shared" si="10"/>
        <v/>
      </c>
      <c r="K56" s="488" t="str">
        <f t="shared" si="10"/>
        <v/>
      </c>
      <c r="L56" s="488" t="e">
        <f t="shared" si="13"/>
        <v>#N/A</v>
      </c>
    </row>
    <row r="57" spans="1:14" ht="15" customHeight="1" x14ac:dyDescent="0.2">
      <c r="A57" s="490">
        <v>42248</v>
      </c>
      <c r="B57" s="487">
        <v>245675</v>
      </c>
      <c r="C57" s="487">
        <v>45976</v>
      </c>
      <c r="D57" s="487">
        <v>29033</v>
      </c>
      <c r="E57" s="488">
        <f t="shared" si="11"/>
        <v>104.69268695959737</v>
      </c>
      <c r="F57" s="488">
        <f t="shared" si="11"/>
        <v>98.275014428317974</v>
      </c>
      <c r="G57" s="488">
        <f t="shared" si="11"/>
        <v>108.51024069367618</v>
      </c>
      <c r="H57" s="489">
        <f t="shared" si="14"/>
        <v>42248</v>
      </c>
      <c r="I57" s="488">
        <f t="shared" si="12"/>
        <v>104.69268695959737</v>
      </c>
      <c r="J57" s="488">
        <f t="shared" si="10"/>
        <v>98.275014428317974</v>
      </c>
      <c r="K57" s="488">
        <f t="shared" si="10"/>
        <v>108.51024069367618</v>
      </c>
      <c r="L57" s="488" t="e">
        <f t="shared" si="13"/>
        <v>#N/A</v>
      </c>
    </row>
    <row r="58" spans="1:14" ht="15" customHeight="1" x14ac:dyDescent="0.2">
      <c r="A58" s="490" t="s">
        <v>466</v>
      </c>
      <c r="B58" s="487">
        <v>245749</v>
      </c>
      <c r="C58" s="487">
        <v>46515</v>
      </c>
      <c r="D58" s="487">
        <v>28636</v>
      </c>
      <c r="E58" s="488">
        <f t="shared" si="11"/>
        <v>104.72422154323434</v>
      </c>
      <c r="F58" s="488">
        <f t="shared" si="11"/>
        <v>99.427142338028773</v>
      </c>
      <c r="G58" s="488">
        <f t="shared" si="11"/>
        <v>107.02646135446254</v>
      </c>
      <c r="H58" s="489" t="str">
        <f t="shared" si="14"/>
        <v/>
      </c>
      <c r="I58" s="488" t="str">
        <f t="shared" si="12"/>
        <v/>
      </c>
      <c r="J58" s="488" t="str">
        <f t="shared" si="10"/>
        <v/>
      </c>
      <c r="K58" s="488" t="str">
        <f t="shared" si="10"/>
        <v/>
      </c>
      <c r="L58" s="488" t="e">
        <f t="shared" si="13"/>
        <v>#N/A</v>
      </c>
    </row>
    <row r="59" spans="1:14" ht="15" customHeight="1" x14ac:dyDescent="0.2">
      <c r="A59" s="490" t="s">
        <v>467</v>
      </c>
      <c r="B59" s="487">
        <v>246139</v>
      </c>
      <c r="C59" s="487">
        <v>45714</v>
      </c>
      <c r="D59" s="487">
        <v>28250</v>
      </c>
      <c r="E59" s="488">
        <f t="shared" si="11"/>
        <v>104.89041732186158</v>
      </c>
      <c r="F59" s="488">
        <f t="shared" si="11"/>
        <v>97.714981937883422</v>
      </c>
      <c r="G59" s="488">
        <f t="shared" si="11"/>
        <v>105.5837942891314</v>
      </c>
      <c r="H59" s="489" t="str">
        <f t="shared" si="14"/>
        <v/>
      </c>
      <c r="I59" s="488" t="str">
        <f t="shared" si="12"/>
        <v/>
      </c>
      <c r="J59" s="488" t="str">
        <f t="shared" si="10"/>
        <v/>
      </c>
      <c r="K59" s="488" t="str">
        <f t="shared" si="10"/>
        <v/>
      </c>
      <c r="L59" s="488" t="e">
        <f t="shared" si="13"/>
        <v>#N/A</v>
      </c>
    </row>
    <row r="60" spans="1:14" ht="15" customHeight="1" x14ac:dyDescent="0.2">
      <c r="A60" s="490" t="s">
        <v>468</v>
      </c>
      <c r="B60" s="487">
        <v>247840</v>
      </c>
      <c r="C60" s="487">
        <v>47163</v>
      </c>
      <c r="D60" s="487">
        <v>29133</v>
      </c>
      <c r="E60" s="488">
        <f t="shared" si="11"/>
        <v>105.61528660248953</v>
      </c>
      <c r="F60" s="488">
        <f t="shared" si="11"/>
        <v>100.81226086398904</v>
      </c>
      <c r="G60" s="488">
        <f t="shared" si="11"/>
        <v>108.8839886380625</v>
      </c>
      <c r="H60" s="489" t="str">
        <f t="shared" si="14"/>
        <v/>
      </c>
      <c r="I60" s="488" t="str">
        <f t="shared" si="12"/>
        <v/>
      </c>
      <c r="J60" s="488" t="str">
        <f t="shared" si="10"/>
        <v/>
      </c>
      <c r="K60" s="488" t="str">
        <f t="shared" si="10"/>
        <v/>
      </c>
      <c r="L60" s="488" t="e">
        <f t="shared" si="13"/>
        <v>#N/A</v>
      </c>
    </row>
    <row r="61" spans="1:14" ht="15" customHeight="1" x14ac:dyDescent="0.2">
      <c r="A61" s="490">
        <v>42614</v>
      </c>
      <c r="B61" s="487">
        <v>251667</v>
      </c>
      <c r="C61" s="487">
        <v>45630</v>
      </c>
      <c r="D61" s="487">
        <v>29844</v>
      </c>
      <c r="E61" s="488">
        <f t="shared" si="11"/>
        <v>107.24613594814691</v>
      </c>
      <c r="F61" s="488">
        <f t="shared" si="11"/>
        <v>97.535429536370046</v>
      </c>
      <c r="G61" s="488">
        <f t="shared" si="11"/>
        <v>111.54133652264913</v>
      </c>
      <c r="H61" s="489">
        <f t="shared" si="14"/>
        <v>42614</v>
      </c>
      <c r="I61" s="488">
        <f t="shared" si="12"/>
        <v>107.24613594814691</v>
      </c>
      <c r="J61" s="488">
        <f t="shared" si="10"/>
        <v>97.535429536370046</v>
      </c>
      <c r="K61" s="488">
        <f t="shared" si="10"/>
        <v>111.54133652264913</v>
      </c>
      <c r="L61" s="488" t="e">
        <f t="shared" si="13"/>
        <v>#N/A</v>
      </c>
    </row>
    <row r="62" spans="1:14" ht="15" customHeight="1" x14ac:dyDescent="0.2">
      <c r="A62" s="490" t="s">
        <v>469</v>
      </c>
      <c r="B62" s="487">
        <v>252639</v>
      </c>
      <c r="C62" s="487">
        <v>46079</v>
      </c>
      <c r="D62" s="487">
        <v>29855</v>
      </c>
      <c r="E62" s="488">
        <f t="shared" si="11"/>
        <v>107.66034696564861</v>
      </c>
      <c r="F62" s="488">
        <f t="shared" si="11"/>
        <v>98.495179873030807</v>
      </c>
      <c r="G62" s="488">
        <f t="shared" si="11"/>
        <v>111.58244879653161</v>
      </c>
      <c r="H62" s="489" t="str">
        <f t="shared" si="14"/>
        <v/>
      </c>
      <c r="I62" s="488" t="str">
        <f t="shared" si="12"/>
        <v/>
      </c>
      <c r="J62" s="488" t="str">
        <f t="shared" si="10"/>
        <v/>
      </c>
      <c r="K62" s="488" t="str">
        <f t="shared" si="10"/>
        <v/>
      </c>
      <c r="L62" s="488" t="e">
        <f t="shared" si="13"/>
        <v>#N/A</v>
      </c>
    </row>
    <row r="63" spans="1:14" ht="15" customHeight="1" x14ac:dyDescent="0.2">
      <c r="A63" s="490" t="s">
        <v>470</v>
      </c>
      <c r="B63" s="487">
        <v>253146</v>
      </c>
      <c r="C63" s="487">
        <v>45352</v>
      </c>
      <c r="D63" s="487">
        <v>29564</v>
      </c>
      <c r="E63" s="488">
        <f t="shared" si="11"/>
        <v>107.87640147786399</v>
      </c>
      <c r="F63" s="488">
        <f t="shared" si="11"/>
        <v>96.941196588504368</v>
      </c>
      <c r="G63" s="488">
        <f t="shared" si="11"/>
        <v>110.49484227836747</v>
      </c>
      <c r="H63" s="489" t="str">
        <f t="shared" si="14"/>
        <v/>
      </c>
      <c r="I63" s="488" t="str">
        <f t="shared" si="12"/>
        <v/>
      </c>
      <c r="J63" s="488" t="str">
        <f t="shared" si="10"/>
        <v/>
      </c>
      <c r="K63" s="488" t="str">
        <f t="shared" si="10"/>
        <v/>
      </c>
      <c r="L63" s="488" t="e">
        <f t="shared" si="13"/>
        <v>#N/A</v>
      </c>
    </row>
    <row r="64" spans="1:14" ht="15" customHeight="1" x14ac:dyDescent="0.2">
      <c r="A64" s="490" t="s">
        <v>471</v>
      </c>
      <c r="B64" s="487">
        <v>255077</v>
      </c>
      <c r="C64" s="487">
        <v>46975</v>
      </c>
      <c r="D64" s="487">
        <v>30421</v>
      </c>
      <c r="E64" s="488">
        <f t="shared" si="11"/>
        <v>108.69928365357981</v>
      </c>
      <c r="F64" s="488">
        <f t="shared" si="11"/>
        <v>100.41040548917341</v>
      </c>
      <c r="G64" s="488">
        <f t="shared" si="11"/>
        <v>113.6978621617581</v>
      </c>
      <c r="H64" s="489" t="str">
        <f t="shared" si="14"/>
        <v/>
      </c>
      <c r="I64" s="488" t="str">
        <f t="shared" si="12"/>
        <v/>
      </c>
      <c r="J64" s="488" t="str">
        <f t="shared" si="10"/>
        <v/>
      </c>
      <c r="K64" s="488" t="str">
        <f t="shared" si="10"/>
        <v/>
      </c>
      <c r="L64" s="488" t="e">
        <f t="shared" si="13"/>
        <v>#N/A</v>
      </c>
    </row>
    <row r="65" spans="1:12" ht="15" customHeight="1" x14ac:dyDescent="0.2">
      <c r="A65" s="490">
        <v>42979</v>
      </c>
      <c r="B65" s="487">
        <v>259239</v>
      </c>
      <c r="C65" s="487">
        <v>45394</v>
      </c>
      <c r="D65" s="487">
        <v>31541</v>
      </c>
      <c r="E65" s="488">
        <f t="shared" si="11"/>
        <v>110.47289091164775</v>
      </c>
      <c r="F65" s="488">
        <f t="shared" si="11"/>
        <v>97.030972789261057</v>
      </c>
      <c r="G65" s="488">
        <f t="shared" si="11"/>
        <v>117.88383913888474</v>
      </c>
      <c r="H65" s="489">
        <f t="shared" si="14"/>
        <v>42979</v>
      </c>
      <c r="I65" s="488">
        <f t="shared" si="12"/>
        <v>110.47289091164775</v>
      </c>
      <c r="J65" s="488">
        <f t="shared" si="10"/>
        <v>97.030972789261057</v>
      </c>
      <c r="K65" s="488">
        <f t="shared" si="10"/>
        <v>117.88383913888474</v>
      </c>
      <c r="L65" s="488" t="e">
        <f t="shared" si="13"/>
        <v>#N/A</v>
      </c>
    </row>
    <row r="66" spans="1:12" ht="15" customHeight="1" x14ac:dyDescent="0.2">
      <c r="A66" s="490" t="s">
        <v>472</v>
      </c>
      <c r="B66" s="487">
        <v>259732</v>
      </c>
      <c r="C66" s="487">
        <v>45619</v>
      </c>
      <c r="D66" s="487">
        <v>31409</v>
      </c>
      <c r="E66" s="488">
        <f t="shared" si="11"/>
        <v>110.68297942155345</v>
      </c>
      <c r="F66" s="488">
        <f t="shared" si="11"/>
        <v>97.511916721886166</v>
      </c>
      <c r="G66" s="488">
        <f t="shared" si="11"/>
        <v>117.39049185229482</v>
      </c>
      <c r="H66" s="489" t="str">
        <f t="shared" si="14"/>
        <v/>
      </c>
      <c r="I66" s="488" t="str">
        <f t="shared" si="12"/>
        <v/>
      </c>
      <c r="J66" s="488" t="str">
        <f t="shared" si="10"/>
        <v/>
      </c>
      <c r="K66" s="488" t="str">
        <f t="shared" si="10"/>
        <v/>
      </c>
      <c r="L66" s="488" t="e">
        <f t="shared" si="13"/>
        <v>#N/A</v>
      </c>
    </row>
    <row r="67" spans="1:12" ht="15" customHeight="1" x14ac:dyDescent="0.2">
      <c r="A67" s="490" t="s">
        <v>473</v>
      </c>
      <c r="B67" s="487">
        <v>259706</v>
      </c>
      <c r="C67" s="487">
        <v>44906</v>
      </c>
      <c r="D67" s="487">
        <v>31427</v>
      </c>
      <c r="E67" s="488">
        <f t="shared" si="11"/>
        <v>110.67189970297831</v>
      </c>
      <c r="F67" s="488">
        <f t="shared" si="11"/>
        <v>95.987858837611952</v>
      </c>
      <c r="G67" s="488">
        <f t="shared" si="11"/>
        <v>117.45776648228434</v>
      </c>
      <c r="H67" s="489" t="str">
        <f t="shared" si="14"/>
        <v/>
      </c>
      <c r="I67" s="488" t="str">
        <f t="shared" si="12"/>
        <v/>
      </c>
      <c r="J67" s="488" t="str">
        <f t="shared" si="12"/>
        <v/>
      </c>
      <c r="K67" s="488" t="str">
        <f t="shared" si="12"/>
        <v/>
      </c>
      <c r="L67" s="488" t="e">
        <f t="shared" si="13"/>
        <v>#N/A</v>
      </c>
    </row>
    <row r="68" spans="1:12" ht="15" customHeight="1" x14ac:dyDescent="0.2">
      <c r="A68" s="490" t="s">
        <v>474</v>
      </c>
      <c r="B68" s="487">
        <v>261252</v>
      </c>
      <c r="C68" s="487">
        <v>46385</v>
      </c>
      <c r="D68" s="487">
        <v>32212</v>
      </c>
      <c r="E68" s="488">
        <f t="shared" si="11"/>
        <v>111.3307168151775</v>
      </c>
      <c r="F68" s="488">
        <f t="shared" si="11"/>
        <v>99.149263621400934</v>
      </c>
      <c r="G68" s="488">
        <f t="shared" si="11"/>
        <v>120.39168784571686</v>
      </c>
      <c r="H68" s="489" t="str">
        <f t="shared" si="14"/>
        <v/>
      </c>
      <c r="I68" s="488" t="str">
        <f t="shared" si="12"/>
        <v/>
      </c>
      <c r="J68" s="488" t="str">
        <f t="shared" si="12"/>
        <v/>
      </c>
      <c r="K68" s="488" t="str">
        <f t="shared" si="12"/>
        <v/>
      </c>
      <c r="L68" s="488" t="e">
        <f t="shared" si="13"/>
        <v>#N/A</v>
      </c>
    </row>
    <row r="69" spans="1:12" ht="15" customHeight="1" x14ac:dyDescent="0.2">
      <c r="A69" s="490">
        <v>43344</v>
      </c>
      <c r="B69" s="487">
        <v>265048</v>
      </c>
      <c r="C69" s="487">
        <v>44699</v>
      </c>
      <c r="D69" s="487">
        <v>33072</v>
      </c>
      <c r="E69" s="488">
        <f t="shared" si="11"/>
        <v>112.94835572714913</v>
      </c>
      <c r="F69" s="488">
        <f t="shared" si="11"/>
        <v>95.54539041959687</v>
      </c>
      <c r="G69" s="488">
        <f t="shared" si="11"/>
        <v>123.60592016743908</v>
      </c>
      <c r="H69" s="489">
        <f t="shared" si="14"/>
        <v>43344</v>
      </c>
      <c r="I69" s="488">
        <f t="shared" si="12"/>
        <v>112.94835572714913</v>
      </c>
      <c r="J69" s="488">
        <f t="shared" si="12"/>
        <v>95.54539041959687</v>
      </c>
      <c r="K69" s="488">
        <f t="shared" si="12"/>
        <v>123.60592016743908</v>
      </c>
      <c r="L69" s="488" t="e">
        <f t="shared" si="13"/>
        <v>#N/A</v>
      </c>
    </row>
    <row r="70" spans="1:12" ht="15" customHeight="1" x14ac:dyDescent="0.2">
      <c r="A70" s="490" t="s">
        <v>475</v>
      </c>
      <c r="B70" s="487">
        <v>265217</v>
      </c>
      <c r="C70" s="487">
        <v>45151</v>
      </c>
      <c r="D70" s="487">
        <v>32943</v>
      </c>
      <c r="E70" s="488">
        <f t="shared" si="11"/>
        <v>113.02037389788762</v>
      </c>
      <c r="F70" s="488">
        <f t="shared" si="11"/>
        <v>96.511553342025948</v>
      </c>
      <c r="G70" s="488">
        <f t="shared" si="11"/>
        <v>123.12378531918074</v>
      </c>
      <c r="H70" s="489" t="str">
        <f t="shared" si="14"/>
        <v/>
      </c>
      <c r="I70" s="488" t="str">
        <f t="shared" si="12"/>
        <v/>
      </c>
      <c r="J70" s="488" t="str">
        <f t="shared" si="12"/>
        <v/>
      </c>
      <c r="K70" s="488" t="str">
        <f t="shared" si="12"/>
        <v/>
      </c>
      <c r="L70" s="488" t="e">
        <f t="shared" si="13"/>
        <v>#N/A</v>
      </c>
    </row>
    <row r="71" spans="1:12" ht="15" customHeight="1" x14ac:dyDescent="0.2">
      <c r="A71" s="490" t="s">
        <v>476</v>
      </c>
      <c r="B71" s="487">
        <v>265440</v>
      </c>
      <c r="C71" s="487">
        <v>44033</v>
      </c>
      <c r="D71" s="487">
        <v>32596</v>
      </c>
      <c r="E71" s="491">
        <f t="shared" ref="E71:G75" si="15">IF($A$51=37802,IF(COUNTBLANK(B$51:B$70)&gt;0,#N/A,IF(ISBLANK(B71)=FALSE,B71/B$51*100,#N/A)),IF(COUNTBLANK(B$51:B$75)&gt;0,#N/A,B71/B$51*100))</f>
        <v>113.11540379182061</v>
      </c>
      <c r="F71" s="491">
        <f t="shared" si="15"/>
        <v>94.121796379026563</v>
      </c>
      <c r="G71" s="491">
        <f t="shared" si="15"/>
        <v>121.82687995216025</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266756</v>
      </c>
      <c r="C72" s="487">
        <v>45369</v>
      </c>
      <c r="D72" s="487">
        <v>33372</v>
      </c>
      <c r="E72" s="491">
        <f t="shared" si="15"/>
        <v>113.67620800893197</v>
      </c>
      <c r="F72" s="491">
        <f t="shared" si="15"/>
        <v>96.977534574524938</v>
      </c>
      <c r="G72" s="491">
        <f t="shared" si="15"/>
        <v>124.72716400059799</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270470</v>
      </c>
      <c r="C73" s="487">
        <v>43622</v>
      </c>
      <c r="D73" s="487">
        <v>34244</v>
      </c>
      <c r="E73" s="491">
        <f t="shared" si="15"/>
        <v>115.25890319308967</v>
      </c>
      <c r="F73" s="491">
        <f t="shared" si="15"/>
        <v>93.243272128764715</v>
      </c>
      <c r="G73" s="491">
        <f t="shared" si="15"/>
        <v>127.98624607564659</v>
      </c>
      <c r="H73" s="492">
        <f>IF(A$51=37802,IF(ISERROR(L73)=TRUE,IF(ISBLANK(A73)=FALSE,IF(MONTH(A73)=MONTH(MAX(A$51:A$75)),A73,""),""),""),IF(ISERROR(L73)=TRUE,IF(MONTH(A73)=MONTH(MAX(A$51:A$75)),A73,""),""))</f>
        <v>43709</v>
      </c>
      <c r="I73" s="488">
        <f t="shared" si="12"/>
        <v>115.25890319308967</v>
      </c>
      <c r="J73" s="488">
        <f t="shared" si="12"/>
        <v>93.243272128764715</v>
      </c>
      <c r="K73" s="488">
        <f t="shared" si="12"/>
        <v>127.98624607564659</v>
      </c>
      <c r="L73" s="488" t="e">
        <f t="shared" si="13"/>
        <v>#N/A</v>
      </c>
    </row>
    <row r="74" spans="1:12" ht="15" customHeight="1" x14ac:dyDescent="0.2">
      <c r="A74" s="490" t="s">
        <v>478</v>
      </c>
      <c r="B74" s="487">
        <v>270278</v>
      </c>
      <c r="C74" s="487">
        <v>43901</v>
      </c>
      <c r="D74" s="487">
        <v>33838</v>
      </c>
      <c r="E74" s="491">
        <f t="shared" si="15"/>
        <v>115.17708373284241</v>
      </c>
      <c r="F74" s="491">
        <f t="shared" si="15"/>
        <v>93.839642605219836</v>
      </c>
      <c r="G74" s="491">
        <f t="shared" si="15"/>
        <v>126.46882942143817</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269630</v>
      </c>
      <c r="C75" s="493">
        <v>42184</v>
      </c>
      <c r="D75" s="493">
        <v>32479</v>
      </c>
      <c r="E75" s="491">
        <f t="shared" si="15"/>
        <v>114.90094305450795</v>
      </c>
      <c r="F75" s="491">
        <f t="shared" si="15"/>
        <v>90.169506017142979</v>
      </c>
      <c r="G75" s="491">
        <f t="shared" si="15"/>
        <v>121.38959485722829</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115.25890319308967</v>
      </c>
      <c r="J77" s="488">
        <f>IF(J75&lt;&gt;"",J75,IF(J74&lt;&gt;"",J74,IF(J73&lt;&gt;"",J73,IF(J72&lt;&gt;"",J72,IF(J71&lt;&gt;"",J71,IF(J70&lt;&gt;"",J70,""))))))</f>
        <v>93.243272128764715</v>
      </c>
      <c r="K77" s="488">
        <f>IF(K75&lt;&gt;"",K75,IF(K74&lt;&gt;"",K74,IF(K73&lt;&gt;"",K73,IF(K72&lt;&gt;"",K72,IF(K71&lt;&gt;"",K71,IF(K70&lt;&gt;"",K70,""))))))</f>
        <v>127.98624607564659</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+15,3%</v>
      </c>
      <c r="J79" s="488" t="str">
        <f>"GeB - ausschließlich: "&amp;IF(J77&gt;100,"+","")&amp;TEXT(J77-100,"0,0")&amp;"%"</f>
        <v>GeB - ausschließlich: -6,8%</v>
      </c>
      <c r="K79" s="488" t="str">
        <f>"GeB - im Nebenjob: "&amp;IF(K77&gt;100,"+","")&amp;TEXT(K77-100,"0,0")&amp;"%"</f>
        <v>GeB - im Nebenjob: +28,0%</v>
      </c>
    </row>
    <row r="81" spans="9:9" ht="15" customHeight="1" x14ac:dyDescent="0.2">
      <c r="I81" s="488" t="str">
        <f>IF(ISERROR(HLOOKUP(1,I$78:K$79,2,FALSE)),"",HLOOKUP(1,I$78:K$79,2,FALSE))</f>
        <v>GeB - im Nebenjob: +28,0%</v>
      </c>
    </row>
    <row r="82" spans="9:9" ht="15" customHeight="1" x14ac:dyDescent="0.2">
      <c r="I82" s="488" t="str">
        <f>IF(ISERROR(HLOOKUP(2,I$78:K$79,2,FALSE)),"",HLOOKUP(2,I$78:K$79,2,FALSE))</f>
        <v>SvB: +15,3%</v>
      </c>
    </row>
    <row r="83" spans="9:9" ht="15" customHeight="1" x14ac:dyDescent="0.2">
      <c r="I83" s="488" t="str">
        <f>IF(ISERROR(HLOOKUP(3,I$78:K$79,2,FALSE)),"",HLOOKUP(3,I$78:K$79,2,FALSE))</f>
        <v>GeB - ausschließlich: -6,8%</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269630</v>
      </c>
      <c r="E12" s="114">
        <v>270278</v>
      </c>
      <c r="F12" s="114">
        <v>270470</v>
      </c>
      <c r="G12" s="114">
        <v>266756</v>
      </c>
      <c r="H12" s="114">
        <v>265440</v>
      </c>
      <c r="I12" s="115">
        <v>4190</v>
      </c>
      <c r="J12" s="116">
        <v>1.5785111512959613</v>
      </c>
      <c r="N12" s="117"/>
    </row>
    <row r="13" spans="1:15" s="110" customFormat="1" ht="13.5" customHeight="1" x14ac:dyDescent="0.2">
      <c r="A13" s="118" t="s">
        <v>105</v>
      </c>
      <c r="B13" s="119" t="s">
        <v>106</v>
      </c>
      <c r="C13" s="113">
        <v>50.702444090049326</v>
      </c>
      <c r="D13" s="114">
        <v>136709</v>
      </c>
      <c r="E13" s="114">
        <v>136874</v>
      </c>
      <c r="F13" s="114">
        <v>137442</v>
      </c>
      <c r="G13" s="114">
        <v>135378</v>
      </c>
      <c r="H13" s="114">
        <v>134583</v>
      </c>
      <c r="I13" s="115">
        <v>2126</v>
      </c>
      <c r="J13" s="116">
        <v>1.5796943150323592</v>
      </c>
    </row>
    <row r="14" spans="1:15" s="110" customFormat="1" ht="13.5" customHeight="1" x14ac:dyDescent="0.2">
      <c r="A14" s="120"/>
      <c r="B14" s="119" t="s">
        <v>107</v>
      </c>
      <c r="C14" s="113">
        <v>49.297555909950674</v>
      </c>
      <c r="D14" s="114">
        <v>132921</v>
      </c>
      <c r="E14" s="114">
        <v>133404</v>
      </c>
      <c r="F14" s="114">
        <v>133028</v>
      </c>
      <c r="G14" s="114">
        <v>131378</v>
      </c>
      <c r="H14" s="114">
        <v>130857</v>
      </c>
      <c r="I14" s="115">
        <v>2064</v>
      </c>
      <c r="J14" s="116">
        <v>1.5772942983562208</v>
      </c>
    </row>
    <row r="15" spans="1:15" s="110" customFormat="1" ht="13.5" customHeight="1" x14ac:dyDescent="0.2">
      <c r="A15" s="118" t="s">
        <v>105</v>
      </c>
      <c r="B15" s="121" t="s">
        <v>108</v>
      </c>
      <c r="C15" s="113">
        <v>11.090012238994177</v>
      </c>
      <c r="D15" s="114">
        <v>29902</v>
      </c>
      <c r="E15" s="114">
        <v>31031</v>
      </c>
      <c r="F15" s="114">
        <v>31308</v>
      </c>
      <c r="G15" s="114">
        <v>29577</v>
      </c>
      <c r="H15" s="114">
        <v>30129</v>
      </c>
      <c r="I15" s="115">
        <v>-227</v>
      </c>
      <c r="J15" s="116">
        <v>-0.75342693086395163</v>
      </c>
    </row>
    <row r="16" spans="1:15" s="110" customFormat="1" ht="13.5" customHeight="1" x14ac:dyDescent="0.2">
      <c r="A16" s="118"/>
      <c r="B16" s="121" t="s">
        <v>109</v>
      </c>
      <c r="C16" s="113">
        <v>67.221377443162851</v>
      </c>
      <c r="D16" s="114">
        <v>181249</v>
      </c>
      <c r="E16" s="114">
        <v>181249</v>
      </c>
      <c r="F16" s="114">
        <v>181776</v>
      </c>
      <c r="G16" s="114">
        <v>180790</v>
      </c>
      <c r="H16" s="114">
        <v>179857</v>
      </c>
      <c r="I16" s="115">
        <v>1392</v>
      </c>
      <c r="J16" s="116">
        <v>0.77394819217489452</v>
      </c>
    </row>
    <row r="17" spans="1:10" s="110" customFormat="1" ht="13.5" customHeight="1" x14ac:dyDescent="0.2">
      <c r="A17" s="118"/>
      <c r="B17" s="121" t="s">
        <v>110</v>
      </c>
      <c r="C17" s="113">
        <v>20.160590438749399</v>
      </c>
      <c r="D17" s="114">
        <v>54359</v>
      </c>
      <c r="E17" s="114">
        <v>53887</v>
      </c>
      <c r="F17" s="114">
        <v>53380</v>
      </c>
      <c r="G17" s="114">
        <v>52534</v>
      </c>
      <c r="H17" s="114">
        <v>51797</v>
      </c>
      <c r="I17" s="115">
        <v>2562</v>
      </c>
      <c r="J17" s="116">
        <v>4.9462324072822748</v>
      </c>
    </row>
    <row r="18" spans="1:10" s="110" customFormat="1" ht="13.5" customHeight="1" x14ac:dyDescent="0.2">
      <c r="A18" s="120"/>
      <c r="B18" s="121" t="s">
        <v>111</v>
      </c>
      <c r="C18" s="113">
        <v>1.5280198790935726</v>
      </c>
      <c r="D18" s="114">
        <v>4120</v>
      </c>
      <c r="E18" s="114">
        <v>4111</v>
      </c>
      <c r="F18" s="114">
        <v>4006</v>
      </c>
      <c r="G18" s="114">
        <v>3855</v>
      </c>
      <c r="H18" s="114">
        <v>3657</v>
      </c>
      <c r="I18" s="115">
        <v>463</v>
      </c>
      <c r="J18" s="116">
        <v>12.660650806672136</v>
      </c>
    </row>
    <row r="19" spans="1:10" s="110" customFormat="1" ht="13.5" customHeight="1" x14ac:dyDescent="0.2">
      <c r="A19" s="120"/>
      <c r="B19" s="121" t="s">
        <v>112</v>
      </c>
      <c r="C19" s="113">
        <v>0.42317249564217629</v>
      </c>
      <c r="D19" s="114">
        <v>1141</v>
      </c>
      <c r="E19" s="114">
        <v>1144</v>
      </c>
      <c r="F19" s="114">
        <v>1173</v>
      </c>
      <c r="G19" s="114">
        <v>1023</v>
      </c>
      <c r="H19" s="114">
        <v>939</v>
      </c>
      <c r="I19" s="115">
        <v>202</v>
      </c>
      <c r="J19" s="116">
        <v>21.512247071352501</v>
      </c>
    </row>
    <row r="20" spans="1:10" s="110" customFormat="1" ht="13.5" customHeight="1" x14ac:dyDescent="0.2">
      <c r="A20" s="118" t="s">
        <v>113</v>
      </c>
      <c r="B20" s="122" t="s">
        <v>114</v>
      </c>
      <c r="C20" s="113">
        <v>66.388013203278561</v>
      </c>
      <c r="D20" s="114">
        <v>179002</v>
      </c>
      <c r="E20" s="114">
        <v>179743</v>
      </c>
      <c r="F20" s="114">
        <v>180706</v>
      </c>
      <c r="G20" s="114">
        <v>177817</v>
      </c>
      <c r="H20" s="114">
        <v>177739</v>
      </c>
      <c r="I20" s="115">
        <v>1263</v>
      </c>
      <c r="J20" s="116">
        <v>0.71059249798862378</v>
      </c>
    </row>
    <row r="21" spans="1:10" s="110" customFormat="1" ht="13.5" customHeight="1" x14ac:dyDescent="0.2">
      <c r="A21" s="120"/>
      <c r="B21" s="122" t="s">
        <v>115</v>
      </c>
      <c r="C21" s="113">
        <v>33.611986796721432</v>
      </c>
      <c r="D21" s="114">
        <v>90628</v>
      </c>
      <c r="E21" s="114">
        <v>90535</v>
      </c>
      <c r="F21" s="114">
        <v>89764</v>
      </c>
      <c r="G21" s="114">
        <v>88939</v>
      </c>
      <c r="H21" s="114">
        <v>87701</v>
      </c>
      <c r="I21" s="115">
        <v>2927</v>
      </c>
      <c r="J21" s="116">
        <v>3.337476197534806</v>
      </c>
    </row>
    <row r="22" spans="1:10" s="110" customFormat="1" ht="13.5" customHeight="1" x14ac:dyDescent="0.2">
      <c r="A22" s="118" t="s">
        <v>113</v>
      </c>
      <c r="B22" s="122" t="s">
        <v>116</v>
      </c>
      <c r="C22" s="113">
        <v>84.394540666839745</v>
      </c>
      <c r="D22" s="114">
        <v>227553</v>
      </c>
      <c r="E22" s="114">
        <v>228840</v>
      </c>
      <c r="F22" s="114">
        <v>228465</v>
      </c>
      <c r="G22" s="114">
        <v>225914</v>
      </c>
      <c r="H22" s="114">
        <v>225719</v>
      </c>
      <c r="I22" s="115">
        <v>1834</v>
      </c>
      <c r="J22" s="116">
        <v>0.81251467532640143</v>
      </c>
    </row>
    <row r="23" spans="1:10" s="110" customFormat="1" ht="13.5" customHeight="1" x14ac:dyDescent="0.2">
      <c r="A23" s="123"/>
      <c r="B23" s="124" t="s">
        <v>117</v>
      </c>
      <c r="C23" s="125">
        <v>15.572080258131514</v>
      </c>
      <c r="D23" s="114">
        <v>41987</v>
      </c>
      <c r="E23" s="114">
        <v>41345</v>
      </c>
      <c r="F23" s="114">
        <v>41908</v>
      </c>
      <c r="G23" s="114">
        <v>40742</v>
      </c>
      <c r="H23" s="114">
        <v>39621</v>
      </c>
      <c r="I23" s="115">
        <v>2366</v>
      </c>
      <c r="J23" s="116">
        <v>5.9715807273920394</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74663</v>
      </c>
      <c r="E26" s="114">
        <v>77739</v>
      </c>
      <c r="F26" s="114">
        <v>77866</v>
      </c>
      <c r="G26" s="114">
        <v>78741</v>
      </c>
      <c r="H26" s="140">
        <v>76629</v>
      </c>
      <c r="I26" s="115">
        <v>-1966</v>
      </c>
      <c r="J26" s="116">
        <v>-2.5656083206096909</v>
      </c>
    </row>
    <row r="27" spans="1:10" s="110" customFormat="1" ht="13.5" customHeight="1" x14ac:dyDescent="0.2">
      <c r="A27" s="118" t="s">
        <v>105</v>
      </c>
      <c r="B27" s="119" t="s">
        <v>106</v>
      </c>
      <c r="C27" s="113">
        <v>41.698029813964077</v>
      </c>
      <c r="D27" s="115">
        <v>31133</v>
      </c>
      <c r="E27" s="114">
        <v>32267</v>
      </c>
      <c r="F27" s="114">
        <v>32446</v>
      </c>
      <c r="G27" s="114">
        <v>32734</v>
      </c>
      <c r="H27" s="140">
        <v>31765</v>
      </c>
      <c r="I27" s="115">
        <v>-632</v>
      </c>
      <c r="J27" s="116">
        <v>-1.9896112073036361</v>
      </c>
    </row>
    <row r="28" spans="1:10" s="110" customFormat="1" ht="13.5" customHeight="1" x14ac:dyDescent="0.2">
      <c r="A28" s="120"/>
      <c r="B28" s="119" t="s">
        <v>107</v>
      </c>
      <c r="C28" s="113">
        <v>58.301970186035923</v>
      </c>
      <c r="D28" s="115">
        <v>43530</v>
      </c>
      <c r="E28" s="114">
        <v>45472</v>
      </c>
      <c r="F28" s="114">
        <v>45420</v>
      </c>
      <c r="G28" s="114">
        <v>46007</v>
      </c>
      <c r="H28" s="140">
        <v>44864</v>
      </c>
      <c r="I28" s="115">
        <v>-1334</v>
      </c>
      <c r="J28" s="116">
        <v>-2.9734308131241085</v>
      </c>
    </row>
    <row r="29" spans="1:10" s="110" customFormat="1" ht="13.5" customHeight="1" x14ac:dyDescent="0.2">
      <c r="A29" s="118" t="s">
        <v>105</v>
      </c>
      <c r="B29" s="121" t="s">
        <v>108</v>
      </c>
      <c r="C29" s="113">
        <v>20.938081780801735</v>
      </c>
      <c r="D29" s="115">
        <v>15633</v>
      </c>
      <c r="E29" s="114">
        <v>16613</v>
      </c>
      <c r="F29" s="114">
        <v>16534</v>
      </c>
      <c r="G29" s="114">
        <v>17466</v>
      </c>
      <c r="H29" s="140">
        <v>16254</v>
      </c>
      <c r="I29" s="115">
        <v>-621</v>
      </c>
      <c r="J29" s="116">
        <v>-3.8205980066445182</v>
      </c>
    </row>
    <row r="30" spans="1:10" s="110" customFormat="1" ht="13.5" customHeight="1" x14ac:dyDescent="0.2">
      <c r="A30" s="118"/>
      <c r="B30" s="121" t="s">
        <v>109</v>
      </c>
      <c r="C30" s="113">
        <v>48.179151654768759</v>
      </c>
      <c r="D30" s="115">
        <v>35972</v>
      </c>
      <c r="E30" s="114">
        <v>37586</v>
      </c>
      <c r="F30" s="114">
        <v>37788</v>
      </c>
      <c r="G30" s="114">
        <v>37903</v>
      </c>
      <c r="H30" s="140">
        <v>37373</v>
      </c>
      <c r="I30" s="115">
        <v>-1401</v>
      </c>
      <c r="J30" s="116">
        <v>-3.7486955823723007</v>
      </c>
    </row>
    <row r="31" spans="1:10" s="110" customFormat="1" ht="13.5" customHeight="1" x14ac:dyDescent="0.2">
      <c r="A31" s="118"/>
      <c r="B31" s="121" t="s">
        <v>110</v>
      </c>
      <c r="C31" s="113">
        <v>15.989178039993035</v>
      </c>
      <c r="D31" s="115">
        <v>11938</v>
      </c>
      <c r="E31" s="114">
        <v>12204</v>
      </c>
      <c r="F31" s="114">
        <v>12262</v>
      </c>
      <c r="G31" s="114">
        <v>12187</v>
      </c>
      <c r="H31" s="140">
        <v>12072</v>
      </c>
      <c r="I31" s="115">
        <v>-134</v>
      </c>
      <c r="J31" s="116">
        <v>-1.1100066269052353</v>
      </c>
    </row>
    <row r="32" spans="1:10" s="110" customFormat="1" ht="13.5" customHeight="1" x14ac:dyDescent="0.2">
      <c r="A32" s="120"/>
      <c r="B32" s="121" t="s">
        <v>111</v>
      </c>
      <c r="C32" s="113">
        <v>14.893588524436469</v>
      </c>
      <c r="D32" s="115">
        <v>11120</v>
      </c>
      <c r="E32" s="114">
        <v>11336</v>
      </c>
      <c r="F32" s="114">
        <v>11282</v>
      </c>
      <c r="G32" s="114">
        <v>11185</v>
      </c>
      <c r="H32" s="140">
        <v>10930</v>
      </c>
      <c r="I32" s="115">
        <v>190</v>
      </c>
      <c r="J32" s="116">
        <v>1.7383348581884721</v>
      </c>
    </row>
    <row r="33" spans="1:10" s="110" customFormat="1" ht="13.5" customHeight="1" x14ac:dyDescent="0.2">
      <c r="A33" s="120"/>
      <c r="B33" s="121" t="s">
        <v>112</v>
      </c>
      <c r="C33" s="113">
        <v>1.3527450008705784</v>
      </c>
      <c r="D33" s="115">
        <v>1010</v>
      </c>
      <c r="E33" s="114">
        <v>1038</v>
      </c>
      <c r="F33" s="114">
        <v>1086</v>
      </c>
      <c r="G33" s="114">
        <v>950</v>
      </c>
      <c r="H33" s="140">
        <v>933</v>
      </c>
      <c r="I33" s="115">
        <v>77</v>
      </c>
      <c r="J33" s="116">
        <v>8.2529474812433019</v>
      </c>
    </row>
    <row r="34" spans="1:10" s="110" customFormat="1" ht="13.5" customHeight="1" x14ac:dyDescent="0.2">
      <c r="A34" s="118" t="s">
        <v>113</v>
      </c>
      <c r="B34" s="122" t="s">
        <v>116</v>
      </c>
      <c r="C34" s="113">
        <v>84.693891217872306</v>
      </c>
      <c r="D34" s="115">
        <v>63235</v>
      </c>
      <c r="E34" s="114">
        <v>65892</v>
      </c>
      <c r="F34" s="114">
        <v>66083</v>
      </c>
      <c r="G34" s="114">
        <v>67054</v>
      </c>
      <c r="H34" s="140">
        <v>65312</v>
      </c>
      <c r="I34" s="115">
        <v>-2077</v>
      </c>
      <c r="J34" s="116">
        <v>-3.1801200391964723</v>
      </c>
    </row>
    <row r="35" spans="1:10" s="110" customFormat="1" ht="13.5" customHeight="1" x14ac:dyDescent="0.2">
      <c r="A35" s="118"/>
      <c r="B35" s="119" t="s">
        <v>117</v>
      </c>
      <c r="C35" s="113">
        <v>15.174852336498667</v>
      </c>
      <c r="D35" s="115">
        <v>11330</v>
      </c>
      <c r="E35" s="114">
        <v>11759</v>
      </c>
      <c r="F35" s="114">
        <v>11703</v>
      </c>
      <c r="G35" s="114">
        <v>11606</v>
      </c>
      <c r="H35" s="140">
        <v>11246</v>
      </c>
      <c r="I35" s="115">
        <v>84</v>
      </c>
      <c r="J35" s="116">
        <v>0.74693224257513779</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42184</v>
      </c>
      <c r="E37" s="114">
        <v>43901</v>
      </c>
      <c r="F37" s="114">
        <v>43622</v>
      </c>
      <c r="G37" s="114">
        <v>45369</v>
      </c>
      <c r="H37" s="140">
        <v>44033</v>
      </c>
      <c r="I37" s="115">
        <v>-1849</v>
      </c>
      <c r="J37" s="116">
        <v>-4.1991233847341762</v>
      </c>
    </row>
    <row r="38" spans="1:10" s="110" customFormat="1" ht="13.5" customHeight="1" x14ac:dyDescent="0.2">
      <c r="A38" s="118" t="s">
        <v>105</v>
      </c>
      <c r="B38" s="119" t="s">
        <v>106</v>
      </c>
      <c r="C38" s="113">
        <v>40.138441115114738</v>
      </c>
      <c r="D38" s="115">
        <v>16932</v>
      </c>
      <c r="E38" s="114">
        <v>17451</v>
      </c>
      <c r="F38" s="114">
        <v>17421</v>
      </c>
      <c r="G38" s="114">
        <v>18230</v>
      </c>
      <c r="H38" s="140">
        <v>17643</v>
      </c>
      <c r="I38" s="115">
        <v>-711</v>
      </c>
      <c r="J38" s="116">
        <v>-4.0299268831831325</v>
      </c>
    </row>
    <row r="39" spans="1:10" s="110" customFormat="1" ht="13.5" customHeight="1" x14ac:dyDescent="0.2">
      <c r="A39" s="120"/>
      <c r="B39" s="119" t="s">
        <v>107</v>
      </c>
      <c r="C39" s="113">
        <v>59.861558884885262</v>
      </c>
      <c r="D39" s="115">
        <v>25252</v>
      </c>
      <c r="E39" s="114">
        <v>26450</v>
      </c>
      <c r="F39" s="114">
        <v>26201</v>
      </c>
      <c r="G39" s="114">
        <v>27139</v>
      </c>
      <c r="H39" s="140">
        <v>26390</v>
      </c>
      <c r="I39" s="115">
        <v>-1138</v>
      </c>
      <c r="J39" s="116">
        <v>-4.3122394846532774</v>
      </c>
    </row>
    <row r="40" spans="1:10" s="110" customFormat="1" ht="13.5" customHeight="1" x14ac:dyDescent="0.2">
      <c r="A40" s="118" t="s">
        <v>105</v>
      </c>
      <c r="B40" s="121" t="s">
        <v>108</v>
      </c>
      <c r="C40" s="113">
        <v>27.787786838611797</v>
      </c>
      <c r="D40" s="115">
        <v>11722</v>
      </c>
      <c r="E40" s="114">
        <v>12302</v>
      </c>
      <c r="F40" s="114">
        <v>12036</v>
      </c>
      <c r="G40" s="114">
        <v>13393</v>
      </c>
      <c r="H40" s="140">
        <v>12237</v>
      </c>
      <c r="I40" s="115">
        <v>-515</v>
      </c>
      <c r="J40" s="116">
        <v>-4.2085478466944508</v>
      </c>
    </row>
    <row r="41" spans="1:10" s="110" customFormat="1" ht="13.5" customHeight="1" x14ac:dyDescent="0.2">
      <c r="A41" s="118"/>
      <c r="B41" s="121" t="s">
        <v>109</v>
      </c>
      <c r="C41" s="113">
        <v>32.014507870282571</v>
      </c>
      <c r="D41" s="115">
        <v>13505</v>
      </c>
      <c r="E41" s="114">
        <v>14303</v>
      </c>
      <c r="F41" s="114">
        <v>14290</v>
      </c>
      <c r="G41" s="114">
        <v>14694</v>
      </c>
      <c r="H41" s="140">
        <v>14669</v>
      </c>
      <c r="I41" s="115">
        <v>-1164</v>
      </c>
      <c r="J41" s="116">
        <v>-7.9351012338946081</v>
      </c>
    </row>
    <row r="42" spans="1:10" s="110" customFormat="1" ht="13.5" customHeight="1" x14ac:dyDescent="0.2">
      <c r="A42" s="118"/>
      <c r="B42" s="121" t="s">
        <v>110</v>
      </c>
      <c r="C42" s="113">
        <v>14.870567039635882</v>
      </c>
      <c r="D42" s="115">
        <v>6273</v>
      </c>
      <c r="E42" s="114">
        <v>6414</v>
      </c>
      <c r="F42" s="114">
        <v>6476</v>
      </c>
      <c r="G42" s="114">
        <v>6521</v>
      </c>
      <c r="H42" s="140">
        <v>6588</v>
      </c>
      <c r="I42" s="115">
        <v>-315</v>
      </c>
      <c r="J42" s="116">
        <v>-4.7814207650273222</v>
      </c>
    </row>
    <row r="43" spans="1:10" s="110" customFormat="1" ht="13.5" customHeight="1" x14ac:dyDescent="0.2">
      <c r="A43" s="120"/>
      <c r="B43" s="121" t="s">
        <v>111</v>
      </c>
      <c r="C43" s="113">
        <v>25.327138251469751</v>
      </c>
      <c r="D43" s="115">
        <v>10684</v>
      </c>
      <c r="E43" s="114">
        <v>10882</v>
      </c>
      <c r="F43" s="114">
        <v>10820</v>
      </c>
      <c r="G43" s="114">
        <v>10761</v>
      </c>
      <c r="H43" s="140">
        <v>10539</v>
      </c>
      <c r="I43" s="115">
        <v>145</v>
      </c>
      <c r="J43" s="116">
        <v>1.3758421102571401</v>
      </c>
    </row>
    <row r="44" spans="1:10" s="110" customFormat="1" ht="13.5" customHeight="1" x14ac:dyDescent="0.2">
      <c r="A44" s="120"/>
      <c r="B44" s="121" t="s">
        <v>112</v>
      </c>
      <c r="C44" s="113">
        <v>2.1169163663948418</v>
      </c>
      <c r="D44" s="115">
        <v>893</v>
      </c>
      <c r="E44" s="114">
        <v>916</v>
      </c>
      <c r="F44" s="114">
        <v>953</v>
      </c>
      <c r="G44" s="114">
        <v>843</v>
      </c>
      <c r="H44" s="140">
        <v>832</v>
      </c>
      <c r="I44" s="115">
        <v>61</v>
      </c>
      <c r="J44" s="116">
        <v>7.3317307692307692</v>
      </c>
    </row>
    <row r="45" spans="1:10" s="110" customFormat="1" ht="13.5" customHeight="1" x14ac:dyDescent="0.2">
      <c r="A45" s="118" t="s">
        <v>113</v>
      </c>
      <c r="B45" s="122" t="s">
        <v>116</v>
      </c>
      <c r="C45" s="113">
        <v>86.419021429926033</v>
      </c>
      <c r="D45" s="115">
        <v>36455</v>
      </c>
      <c r="E45" s="114">
        <v>37905</v>
      </c>
      <c r="F45" s="114">
        <v>37696</v>
      </c>
      <c r="G45" s="114">
        <v>39280</v>
      </c>
      <c r="H45" s="140">
        <v>38066</v>
      </c>
      <c r="I45" s="115">
        <v>-1611</v>
      </c>
      <c r="J45" s="116">
        <v>-4.2321231545210951</v>
      </c>
    </row>
    <row r="46" spans="1:10" s="110" customFormat="1" ht="13.5" customHeight="1" x14ac:dyDescent="0.2">
      <c r="A46" s="118"/>
      <c r="B46" s="119" t="s">
        <v>117</v>
      </c>
      <c r="C46" s="113">
        <v>13.351033567229281</v>
      </c>
      <c r="D46" s="115">
        <v>5632</v>
      </c>
      <c r="E46" s="114">
        <v>5910</v>
      </c>
      <c r="F46" s="114">
        <v>5848</v>
      </c>
      <c r="G46" s="114">
        <v>6009</v>
      </c>
      <c r="H46" s="140">
        <v>5896</v>
      </c>
      <c r="I46" s="115">
        <v>-264</v>
      </c>
      <c r="J46" s="116">
        <v>-4.4776119402985071</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32479</v>
      </c>
      <c r="E48" s="114">
        <v>33838</v>
      </c>
      <c r="F48" s="114">
        <v>34244</v>
      </c>
      <c r="G48" s="114">
        <v>33372</v>
      </c>
      <c r="H48" s="140">
        <v>32596</v>
      </c>
      <c r="I48" s="115">
        <v>-117</v>
      </c>
      <c r="J48" s="116">
        <v>-0.3589397472082464</v>
      </c>
    </row>
    <row r="49" spans="1:12" s="110" customFormat="1" ht="13.5" customHeight="1" x14ac:dyDescent="0.2">
      <c r="A49" s="118" t="s">
        <v>105</v>
      </c>
      <c r="B49" s="119" t="s">
        <v>106</v>
      </c>
      <c r="C49" s="113">
        <v>43.723636811478187</v>
      </c>
      <c r="D49" s="115">
        <v>14201</v>
      </c>
      <c r="E49" s="114">
        <v>14816</v>
      </c>
      <c r="F49" s="114">
        <v>15025</v>
      </c>
      <c r="G49" s="114">
        <v>14504</v>
      </c>
      <c r="H49" s="140">
        <v>14122</v>
      </c>
      <c r="I49" s="115">
        <v>79</v>
      </c>
      <c r="J49" s="116">
        <v>0.55941084832176746</v>
      </c>
    </row>
    <row r="50" spans="1:12" s="110" customFormat="1" ht="13.5" customHeight="1" x14ac:dyDescent="0.2">
      <c r="A50" s="120"/>
      <c r="B50" s="119" t="s">
        <v>107</v>
      </c>
      <c r="C50" s="113">
        <v>56.276363188521813</v>
      </c>
      <c r="D50" s="115">
        <v>18278</v>
      </c>
      <c r="E50" s="114">
        <v>19022</v>
      </c>
      <c r="F50" s="114">
        <v>19219</v>
      </c>
      <c r="G50" s="114">
        <v>18868</v>
      </c>
      <c r="H50" s="140">
        <v>18474</v>
      </c>
      <c r="I50" s="115">
        <v>-196</v>
      </c>
      <c r="J50" s="116">
        <v>-1.0609505250622497</v>
      </c>
    </row>
    <row r="51" spans="1:12" s="110" customFormat="1" ht="13.5" customHeight="1" x14ac:dyDescent="0.2">
      <c r="A51" s="118" t="s">
        <v>105</v>
      </c>
      <c r="B51" s="121" t="s">
        <v>108</v>
      </c>
      <c r="C51" s="113">
        <v>12.041626897379846</v>
      </c>
      <c r="D51" s="115">
        <v>3911</v>
      </c>
      <c r="E51" s="114">
        <v>4311</v>
      </c>
      <c r="F51" s="114">
        <v>4498</v>
      </c>
      <c r="G51" s="114">
        <v>4073</v>
      </c>
      <c r="H51" s="140">
        <v>4017</v>
      </c>
      <c r="I51" s="115">
        <v>-106</v>
      </c>
      <c r="J51" s="116">
        <v>-2.6387851630570078</v>
      </c>
    </row>
    <row r="52" spans="1:12" s="110" customFormat="1" ht="13.5" customHeight="1" x14ac:dyDescent="0.2">
      <c r="A52" s="118"/>
      <c r="B52" s="121" t="s">
        <v>109</v>
      </c>
      <c r="C52" s="113">
        <v>69.17392776871209</v>
      </c>
      <c r="D52" s="115">
        <v>22467</v>
      </c>
      <c r="E52" s="114">
        <v>23283</v>
      </c>
      <c r="F52" s="114">
        <v>23498</v>
      </c>
      <c r="G52" s="114">
        <v>23209</v>
      </c>
      <c r="H52" s="140">
        <v>22704</v>
      </c>
      <c r="I52" s="115">
        <v>-237</v>
      </c>
      <c r="J52" s="116">
        <v>-1.0438689217758985</v>
      </c>
    </row>
    <row r="53" spans="1:12" s="110" customFormat="1" ht="13.5" customHeight="1" x14ac:dyDescent="0.2">
      <c r="A53" s="118"/>
      <c r="B53" s="121" t="s">
        <v>110</v>
      </c>
      <c r="C53" s="113">
        <v>17.44203947165861</v>
      </c>
      <c r="D53" s="115">
        <v>5665</v>
      </c>
      <c r="E53" s="114">
        <v>5790</v>
      </c>
      <c r="F53" s="114">
        <v>5786</v>
      </c>
      <c r="G53" s="114">
        <v>5666</v>
      </c>
      <c r="H53" s="140">
        <v>5484</v>
      </c>
      <c r="I53" s="115">
        <v>181</v>
      </c>
      <c r="J53" s="116">
        <v>3.3005105762217362</v>
      </c>
    </row>
    <row r="54" spans="1:12" s="110" customFormat="1" ht="13.5" customHeight="1" x14ac:dyDescent="0.2">
      <c r="A54" s="120"/>
      <c r="B54" s="121" t="s">
        <v>111</v>
      </c>
      <c r="C54" s="113">
        <v>1.3424058622494535</v>
      </c>
      <c r="D54" s="115">
        <v>436</v>
      </c>
      <c r="E54" s="114">
        <v>454</v>
      </c>
      <c r="F54" s="114">
        <v>462</v>
      </c>
      <c r="G54" s="114">
        <v>424</v>
      </c>
      <c r="H54" s="140">
        <v>391</v>
      </c>
      <c r="I54" s="115">
        <v>45</v>
      </c>
      <c r="J54" s="116">
        <v>11.508951406649617</v>
      </c>
    </row>
    <row r="55" spans="1:12" s="110" customFormat="1" ht="13.5" customHeight="1" x14ac:dyDescent="0.2">
      <c r="A55" s="120"/>
      <c r="B55" s="121" t="s">
        <v>112</v>
      </c>
      <c r="C55" s="113">
        <v>0.36023276578712399</v>
      </c>
      <c r="D55" s="115">
        <v>117</v>
      </c>
      <c r="E55" s="114">
        <v>122</v>
      </c>
      <c r="F55" s="114">
        <v>133</v>
      </c>
      <c r="G55" s="114">
        <v>107</v>
      </c>
      <c r="H55" s="140">
        <v>101</v>
      </c>
      <c r="I55" s="115">
        <v>16</v>
      </c>
      <c r="J55" s="116">
        <v>15.841584158415841</v>
      </c>
    </row>
    <row r="56" spans="1:12" s="110" customFormat="1" ht="13.5" customHeight="1" x14ac:dyDescent="0.2">
      <c r="A56" s="118" t="s">
        <v>113</v>
      </c>
      <c r="B56" s="122" t="s">
        <v>116</v>
      </c>
      <c r="C56" s="113">
        <v>82.453277502386157</v>
      </c>
      <c r="D56" s="115">
        <v>26780</v>
      </c>
      <c r="E56" s="114">
        <v>27987</v>
      </c>
      <c r="F56" s="114">
        <v>28387</v>
      </c>
      <c r="G56" s="114">
        <v>27774</v>
      </c>
      <c r="H56" s="140">
        <v>27246</v>
      </c>
      <c r="I56" s="115">
        <v>-466</v>
      </c>
      <c r="J56" s="116">
        <v>-1.7103428026132277</v>
      </c>
    </row>
    <row r="57" spans="1:12" s="110" customFormat="1" ht="13.5" customHeight="1" x14ac:dyDescent="0.2">
      <c r="A57" s="142"/>
      <c r="B57" s="124" t="s">
        <v>117</v>
      </c>
      <c r="C57" s="125">
        <v>17.543643585085746</v>
      </c>
      <c r="D57" s="143">
        <v>5698</v>
      </c>
      <c r="E57" s="144">
        <v>5849</v>
      </c>
      <c r="F57" s="144">
        <v>5855</v>
      </c>
      <c r="G57" s="144">
        <v>5597</v>
      </c>
      <c r="H57" s="145">
        <v>5350</v>
      </c>
      <c r="I57" s="143">
        <v>348</v>
      </c>
      <c r="J57" s="146">
        <v>6.5046728971962615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269630</v>
      </c>
      <c r="E12" s="236">
        <v>270278</v>
      </c>
      <c r="F12" s="114">
        <v>270470</v>
      </c>
      <c r="G12" s="114">
        <v>266756</v>
      </c>
      <c r="H12" s="140">
        <v>265440</v>
      </c>
      <c r="I12" s="115">
        <v>4190</v>
      </c>
      <c r="J12" s="116">
        <v>1.5785111512959613</v>
      </c>
    </row>
    <row r="13" spans="1:15" s="110" customFormat="1" ht="12" customHeight="1" x14ac:dyDescent="0.2">
      <c r="A13" s="118" t="s">
        <v>105</v>
      </c>
      <c r="B13" s="119" t="s">
        <v>106</v>
      </c>
      <c r="C13" s="113">
        <v>50.702444090049326</v>
      </c>
      <c r="D13" s="115">
        <v>136709</v>
      </c>
      <c r="E13" s="114">
        <v>136874</v>
      </c>
      <c r="F13" s="114">
        <v>137442</v>
      </c>
      <c r="G13" s="114">
        <v>135378</v>
      </c>
      <c r="H13" s="140">
        <v>134583</v>
      </c>
      <c r="I13" s="115">
        <v>2126</v>
      </c>
      <c r="J13" s="116">
        <v>1.5796943150323592</v>
      </c>
    </row>
    <row r="14" spans="1:15" s="110" customFormat="1" ht="12" customHeight="1" x14ac:dyDescent="0.2">
      <c r="A14" s="118"/>
      <c r="B14" s="119" t="s">
        <v>107</v>
      </c>
      <c r="C14" s="113">
        <v>49.297555909950674</v>
      </c>
      <c r="D14" s="115">
        <v>132921</v>
      </c>
      <c r="E14" s="114">
        <v>133404</v>
      </c>
      <c r="F14" s="114">
        <v>133028</v>
      </c>
      <c r="G14" s="114">
        <v>131378</v>
      </c>
      <c r="H14" s="140">
        <v>130857</v>
      </c>
      <c r="I14" s="115">
        <v>2064</v>
      </c>
      <c r="J14" s="116">
        <v>1.5772942983562208</v>
      </c>
    </row>
    <row r="15" spans="1:15" s="110" customFormat="1" ht="12" customHeight="1" x14ac:dyDescent="0.2">
      <c r="A15" s="118" t="s">
        <v>105</v>
      </c>
      <c r="B15" s="121" t="s">
        <v>108</v>
      </c>
      <c r="C15" s="113">
        <v>11.090012238994177</v>
      </c>
      <c r="D15" s="115">
        <v>29902</v>
      </c>
      <c r="E15" s="114">
        <v>31031</v>
      </c>
      <c r="F15" s="114">
        <v>31308</v>
      </c>
      <c r="G15" s="114">
        <v>29577</v>
      </c>
      <c r="H15" s="140">
        <v>30129</v>
      </c>
      <c r="I15" s="115">
        <v>-227</v>
      </c>
      <c r="J15" s="116">
        <v>-0.75342693086395163</v>
      </c>
    </row>
    <row r="16" spans="1:15" s="110" customFormat="1" ht="12" customHeight="1" x14ac:dyDescent="0.2">
      <c r="A16" s="118"/>
      <c r="B16" s="121" t="s">
        <v>109</v>
      </c>
      <c r="C16" s="113">
        <v>67.221377443162851</v>
      </c>
      <c r="D16" s="115">
        <v>181249</v>
      </c>
      <c r="E16" s="114">
        <v>181249</v>
      </c>
      <c r="F16" s="114">
        <v>181776</v>
      </c>
      <c r="G16" s="114">
        <v>180790</v>
      </c>
      <c r="H16" s="140">
        <v>179857</v>
      </c>
      <c r="I16" s="115">
        <v>1392</v>
      </c>
      <c r="J16" s="116">
        <v>0.77394819217489452</v>
      </c>
    </row>
    <row r="17" spans="1:10" s="110" customFormat="1" ht="12" customHeight="1" x14ac:dyDescent="0.2">
      <c r="A17" s="118"/>
      <c r="B17" s="121" t="s">
        <v>110</v>
      </c>
      <c r="C17" s="113">
        <v>20.160590438749399</v>
      </c>
      <c r="D17" s="115">
        <v>54359</v>
      </c>
      <c r="E17" s="114">
        <v>53887</v>
      </c>
      <c r="F17" s="114">
        <v>53380</v>
      </c>
      <c r="G17" s="114">
        <v>52534</v>
      </c>
      <c r="H17" s="140">
        <v>51797</v>
      </c>
      <c r="I17" s="115">
        <v>2562</v>
      </c>
      <c r="J17" s="116">
        <v>4.9462324072822748</v>
      </c>
    </row>
    <row r="18" spans="1:10" s="110" customFormat="1" ht="12" customHeight="1" x14ac:dyDescent="0.2">
      <c r="A18" s="120"/>
      <c r="B18" s="121" t="s">
        <v>111</v>
      </c>
      <c r="C18" s="113">
        <v>1.5280198790935726</v>
      </c>
      <c r="D18" s="115">
        <v>4120</v>
      </c>
      <c r="E18" s="114">
        <v>4111</v>
      </c>
      <c r="F18" s="114">
        <v>4006</v>
      </c>
      <c r="G18" s="114">
        <v>3855</v>
      </c>
      <c r="H18" s="140">
        <v>3657</v>
      </c>
      <c r="I18" s="115">
        <v>463</v>
      </c>
      <c r="J18" s="116">
        <v>12.660650806672136</v>
      </c>
    </row>
    <row r="19" spans="1:10" s="110" customFormat="1" ht="12" customHeight="1" x14ac:dyDescent="0.2">
      <c r="A19" s="120"/>
      <c r="B19" s="121" t="s">
        <v>112</v>
      </c>
      <c r="C19" s="113">
        <v>0.42317249564217629</v>
      </c>
      <c r="D19" s="115">
        <v>1141</v>
      </c>
      <c r="E19" s="114">
        <v>1144</v>
      </c>
      <c r="F19" s="114">
        <v>1173</v>
      </c>
      <c r="G19" s="114">
        <v>1023</v>
      </c>
      <c r="H19" s="140">
        <v>939</v>
      </c>
      <c r="I19" s="115">
        <v>202</v>
      </c>
      <c r="J19" s="116">
        <v>21.512247071352501</v>
      </c>
    </row>
    <row r="20" spans="1:10" s="110" customFormat="1" ht="12" customHeight="1" x14ac:dyDescent="0.2">
      <c r="A20" s="118" t="s">
        <v>113</v>
      </c>
      <c r="B20" s="119" t="s">
        <v>181</v>
      </c>
      <c r="C20" s="113">
        <v>66.388013203278561</v>
      </c>
      <c r="D20" s="115">
        <v>179002</v>
      </c>
      <c r="E20" s="114">
        <v>179743</v>
      </c>
      <c r="F20" s="114">
        <v>180706</v>
      </c>
      <c r="G20" s="114">
        <v>177817</v>
      </c>
      <c r="H20" s="140">
        <v>177739</v>
      </c>
      <c r="I20" s="115">
        <v>1263</v>
      </c>
      <c r="J20" s="116">
        <v>0.71059249798862378</v>
      </c>
    </row>
    <row r="21" spans="1:10" s="110" customFormat="1" ht="12" customHeight="1" x14ac:dyDescent="0.2">
      <c r="A21" s="118"/>
      <c r="B21" s="119" t="s">
        <v>182</v>
      </c>
      <c r="C21" s="113">
        <v>33.611986796721432</v>
      </c>
      <c r="D21" s="115">
        <v>90628</v>
      </c>
      <c r="E21" s="114">
        <v>90535</v>
      </c>
      <c r="F21" s="114">
        <v>89764</v>
      </c>
      <c r="G21" s="114">
        <v>88939</v>
      </c>
      <c r="H21" s="140">
        <v>87701</v>
      </c>
      <c r="I21" s="115">
        <v>2927</v>
      </c>
      <c r="J21" s="116">
        <v>3.337476197534806</v>
      </c>
    </row>
    <row r="22" spans="1:10" s="110" customFormat="1" ht="12" customHeight="1" x14ac:dyDescent="0.2">
      <c r="A22" s="118" t="s">
        <v>113</v>
      </c>
      <c r="B22" s="119" t="s">
        <v>116</v>
      </c>
      <c r="C22" s="113">
        <v>84.394540666839745</v>
      </c>
      <c r="D22" s="115">
        <v>227553</v>
      </c>
      <c r="E22" s="114">
        <v>228840</v>
      </c>
      <c r="F22" s="114">
        <v>228465</v>
      </c>
      <c r="G22" s="114">
        <v>225914</v>
      </c>
      <c r="H22" s="140">
        <v>225719</v>
      </c>
      <c r="I22" s="115">
        <v>1834</v>
      </c>
      <c r="J22" s="116">
        <v>0.81251467532640143</v>
      </c>
    </row>
    <row r="23" spans="1:10" s="110" customFormat="1" ht="12" customHeight="1" x14ac:dyDescent="0.2">
      <c r="A23" s="118"/>
      <c r="B23" s="119" t="s">
        <v>117</v>
      </c>
      <c r="C23" s="113">
        <v>15.572080258131514</v>
      </c>
      <c r="D23" s="115">
        <v>41987</v>
      </c>
      <c r="E23" s="114">
        <v>41345</v>
      </c>
      <c r="F23" s="114">
        <v>41908</v>
      </c>
      <c r="G23" s="114">
        <v>40742</v>
      </c>
      <c r="H23" s="140">
        <v>39621</v>
      </c>
      <c r="I23" s="115">
        <v>2366</v>
      </c>
      <c r="J23" s="116">
        <v>5.9715807273920394</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4771610</v>
      </c>
      <c r="E25" s="236">
        <v>4787170</v>
      </c>
      <c r="F25" s="236">
        <v>4810078</v>
      </c>
      <c r="G25" s="236">
        <v>4748861</v>
      </c>
      <c r="H25" s="241">
        <v>4734763</v>
      </c>
      <c r="I25" s="235">
        <v>36847</v>
      </c>
      <c r="J25" s="116">
        <v>0.77822269034374059</v>
      </c>
    </row>
    <row r="26" spans="1:10" s="110" customFormat="1" ht="12" customHeight="1" x14ac:dyDescent="0.2">
      <c r="A26" s="118" t="s">
        <v>105</v>
      </c>
      <c r="B26" s="119" t="s">
        <v>106</v>
      </c>
      <c r="C26" s="113">
        <v>54.755438939896599</v>
      </c>
      <c r="D26" s="115">
        <v>2612716</v>
      </c>
      <c r="E26" s="114">
        <v>2621461</v>
      </c>
      <c r="F26" s="114">
        <v>2643471</v>
      </c>
      <c r="G26" s="114">
        <v>2610263</v>
      </c>
      <c r="H26" s="140">
        <v>2600148</v>
      </c>
      <c r="I26" s="115">
        <v>12568</v>
      </c>
      <c r="J26" s="116">
        <v>0.48335710121116182</v>
      </c>
    </row>
    <row r="27" spans="1:10" s="110" customFormat="1" ht="12" customHeight="1" x14ac:dyDescent="0.2">
      <c r="A27" s="118"/>
      <c r="B27" s="119" t="s">
        <v>107</v>
      </c>
      <c r="C27" s="113">
        <v>45.244561060103401</v>
      </c>
      <c r="D27" s="115">
        <v>2158894</v>
      </c>
      <c r="E27" s="114">
        <v>2165709</v>
      </c>
      <c r="F27" s="114">
        <v>2166607</v>
      </c>
      <c r="G27" s="114">
        <v>2138598</v>
      </c>
      <c r="H27" s="140">
        <v>2134615</v>
      </c>
      <c r="I27" s="115">
        <v>24279</v>
      </c>
      <c r="J27" s="116">
        <v>1.1373947995305944</v>
      </c>
    </row>
    <row r="28" spans="1:10" s="110" customFormat="1" ht="12" customHeight="1" x14ac:dyDescent="0.2">
      <c r="A28" s="118" t="s">
        <v>105</v>
      </c>
      <c r="B28" s="121" t="s">
        <v>108</v>
      </c>
      <c r="C28" s="113">
        <v>10.767833079400873</v>
      </c>
      <c r="D28" s="115">
        <v>513799</v>
      </c>
      <c r="E28" s="114">
        <v>532642</v>
      </c>
      <c r="F28" s="114">
        <v>543419</v>
      </c>
      <c r="G28" s="114">
        <v>507934</v>
      </c>
      <c r="H28" s="140">
        <v>518807</v>
      </c>
      <c r="I28" s="115">
        <v>-5008</v>
      </c>
      <c r="J28" s="116">
        <v>-0.96529152459392409</v>
      </c>
    </row>
    <row r="29" spans="1:10" s="110" customFormat="1" ht="12" customHeight="1" x14ac:dyDescent="0.2">
      <c r="A29" s="118"/>
      <c r="B29" s="121" t="s">
        <v>109</v>
      </c>
      <c r="C29" s="113">
        <v>67.805185251938028</v>
      </c>
      <c r="D29" s="115">
        <v>3235399</v>
      </c>
      <c r="E29" s="114">
        <v>3241393</v>
      </c>
      <c r="F29" s="114">
        <v>3261441</v>
      </c>
      <c r="G29" s="114">
        <v>3252239</v>
      </c>
      <c r="H29" s="140">
        <v>3244515</v>
      </c>
      <c r="I29" s="115">
        <v>-9116</v>
      </c>
      <c r="J29" s="116">
        <v>-0.28096649268072421</v>
      </c>
    </row>
    <row r="30" spans="1:10" s="110" customFormat="1" ht="12" customHeight="1" x14ac:dyDescent="0.2">
      <c r="A30" s="118"/>
      <c r="B30" s="121" t="s">
        <v>110</v>
      </c>
      <c r="C30" s="113">
        <v>20.216803133533546</v>
      </c>
      <c r="D30" s="115">
        <v>964667</v>
      </c>
      <c r="E30" s="114">
        <v>955722</v>
      </c>
      <c r="F30" s="114">
        <v>948849</v>
      </c>
      <c r="G30" s="114">
        <v>934240</v>
      </c>
      <c r="H30" s="140">
        <v>919289</v>
      </c>
      <c r="I30" s="115">
        <v>45378</v>
      </c>
      <c r="J30" s="116">
        <v>4.9362061332181719</v>
      </c>
    </row>
    <row r="31" spans="1:10" s="110" customFormat="1" ht="12" customHeight="1" x14ac:dyDescent="0.2">
      <c r="A31" s="120"/>
      <c r="B31" s="121" t="s">
        <v>111</v>
      </c>
      <c r="C31" s="113">
        <v>1.2101575778406031</v>
      </c>
      <c r="D31" s="115">
        <v>57744</v>
      </c>
      <c r="E31" s="114">
        <v>57413</v>
      </c>
      <c r="F31" s="114">
        <v>56369</v>
      </c>
      <c r="G31" s="114">
        <v>54448</v>
      </c>
      <c r="H31" s="140">
        <v>52152</v>
      </c>
      <c r="I31" s="115">
        <v>5592</v>
      </c>
      <c r="J31" s="116">
        <v>10.722503451449608</v>
      </c>
    </row>
    <row r="32" spans="1:10" s="110" customFormat="1" ht="12" customHeight="1" x14ac:dyDescent="0.2">
      <c r="A32" s="120"/>
      <c r="B32" s="121" t="s">
        <v>112</v>
      </c>
      <c r="C32" s="113">
        <v>0.35811811946072708</v>
      </c>
      <c r="D32" s="115">
        <v>17088</v>
      </c>
      <c r="E32" s="114">
        <v>16365</v>
      </c>
      <c r="F32" s="114">
        <v>16815</v>
      </c>
      <c r="G32" s="114">
        <v>14565</v>
      </c>
      <c r="H32" s="140">
        <v>13630</v>
      </c>
      <c r="I32" s="115">
        <v>3458</v>
      </c>
      <c r="J32" s="116">
        <v>25.370506236243582</v>
      </c>
    </row>
    <row r="33" spans="1:10" s="110" customFormat="1" ht="12" customHeight="1" x14ac:dyDescent="0.2">
      <c r="A33" s="118" t="s">
        <v>113</v>
      </c>
      <c r="B33" s="119" t="s">
        <v>181</v>
      </c>
      <c r="C33" s="113">
        <v>73.582878734850496</v>
      </c>
      <c r="D33" s="115">
        <v>3511088</v>
      </c>
      <c r="E33" s="114">
        <v>3527016</v>
      </c>
      <c r="F33" s="114">
        <v>3559535</v>
      </c>
      <c r="G33" s="114">
        <v>3510080</v>
      </c>
      <c r="H33" s="140">
        <v>3507450</v>
      </c>
      <c r="I33" s="115">
        <v>3638</v>
      </c>
      <c r="J33" s="116">
        <v>0.10372207729261999</v>
      </c>
    </row>
    <row r="34" spans="1:10" s="110" customFormat="1" ht="12" customHeight="1" x14ac:dyDescent="0.2">
      <c r="A34" s="118"/>
      <c r="B34" s="119" t="s">
        <v>182</v>
      </c>
      <c r="C34" s="113">
        <v>26.4171212651495</v>
      </c>
      <c r="D34" s="115">
        <v>1260522</v>
      </c>
      <c r="E34" s="114">
        <v>1260154</v>
      </c>
      <c r="F34" s="114">
        <v>1250543</v>
      </c>
      <c r="G34" s="114">
        <v>1238781</v>
      </c>
      <c r="H34" s="140">
        <v>1227313</v>
      </c>
      <c r="I34" s="115">
        <v>33209</v>
      </c>
      <c r="J34" s="116">
        <v>2.7058297272170995</v>
      </c>
    </row>
    <row r="35" spans="1:10" s="110" customFormat="1" ht="12" customHeight="1" x14ac:dyDescent="0.2">
      <c r="A35" s="118" t="s">
        <v>113</v>
      </c>
      <c r="B35" s="119" t="s">
        <v>116</v>
      </c>
      <c r="C35" s="113">
        <v>83.061461435448408</v>
      </c>
      <c r="D35" s="115">
        <v>3963369</v>
      </c>
      <c r="E35" s="114">
        <v>3986837</v>
      </c>
      <c r="F35" s="114">
        <v>4000508</v>
      </c>
      <c r="G35" s="114">
        <v>3955209</v>
      </c>
      <c r="H35" s="140">
        <v>3956907</v>
      </c>
      <c r="I35" s="115">
        <v>6462</v>
      </c>
      <c r="J35" s="116">
        <v>0.16330937269943419</v>
      </c>
    </row>
    <row r="36" spans="1:10" s="110" customFormat="1" ht="12" customHeight="1" x14ac:dyDescent="0.2">
      <c r="A36" s="118"/>
      <c r="B36" s="119" t="s">
        <v>117</v>
      </c>
      <c r="C36" s="113">
        <v>16.902533945565544</v>
      </c>
      <c r="D36" s="115">
        <v>806523</v>
      </c>
      <c r="E36" s="114">
        <v>798717</v>
      </c>
      <c r="F36" s="114">
        <v>807980</v>
      </c>
      <c r="G36" s="114">
        <v>791952</v>
      </c>
      <c r="H36" s="140">
        <v>776167</v>
      </c>
      <c r="I36" s="115">
        <v>30356</v>
      </c>
      <c r="J36" s="116">
        <v>3.911013995699379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262051</v>
      </c>
      <c r="E64" s="236">
        <v>262924</v>
      </c>
      <c r="F64" s="236">
        <v>263655</v>
      </c>
      <c r="G64" s="236">
        <v>260114</v>
      </c>
      <c r="H64" s="140">
        <v>258631</v>
      </c>
      <c r="I64" s="115">
        <v>3420</v>
      </c>
      <c r="J64" s="116">
        <v>1.3223472824216742</v>
      </c>
    </row>
    <row r="65" spans="1:12" s="110" customFormat="1" ht="12" customHeight="1" x14ac:dyDescent="0.2">
      <c r="A65" s="118" t="s">
        <v>105</v>
      </c>
      <c r="B65" s="119" t="s">
        <v>106</v>
      </c>
      <c r="C65" s="113">
        <v>51.41289291015871</v>
      </c>
      <c r="D65" s="235">
        <v>134728</v>
      </c>
      <c r="E65" s="236">
        <v>135077</v>
      </c>
      <c r="F65" s="236">
        <v>135813</v>
      </c>
      <c r="G65" s="236">
        <v>133809</v>
      </c>
      <c r="H65" s="140">
        <v>132928</v>
      </c>
      <c r="I65" s="115">
        <v>1800</v>
      </c>
      <c r="J65" s="116">
        <v>1.3541165142031777</v>
      </c>
    </row>
    <row r="66" spans="1:12" s="110" customFormat="1" ht="12" customHeight="1" x14ac:dyDescent="0.2">
      <c r="A66" s="118"/>
      <c r="B66" s="119" t="s">
        <v>107</v>
      </c>
      <c r="C66" s="113">
        <v>48.58710708984129</v>
      </c>
      <c r="D66" s="235">
        <v>127323</v>
      </c>
      <c r="E66" s="236">
        <v>127847</v>
      </c>
      <c r="F66" s="236">
        <v>127842</v>
      </c>
      <c r="G66" s="236">
        <v>126305</v>
      </c>
      <c r="H66" s="140">
        <v>125703</v>
      </c>
      <c r="I66" s="115">
        <v>1620</v>
      </c>
      <c r="J66" s="116">
        <v>1.2887520584234267</v>
      </c>
    </row>
    <row r="67" spans="1:12" s="110" customFormat="1" ht="12" customHeight="1" x14ac:dyDescent="0.2">
      <c r="A67" s="118" t="s">
        <v>105</v>
      </c>
      <c r="B67" s="121" t="s">
        <v>108</v>
      </c>
      <c r="C67" s="113">
        <v>10.497956504649858</v>
      </c>
      <c r="D67" s="235">
        <v>27510</v>
      </c>
      <c r="E67" s="236">
        <v>28663</v>
      </c>
      <c r="F67" s="236">
        <v>29174</v>
      </c>
      <c r="G67" s="236">
        <v>27460</v>
      </c>
      <c r="H67" s="140">
        <v>27837</v>
      </c>
      <c r="I67" s="115">
        <v>-327</v>
      </c>
      <c r="J67" s="116">
        <v>-1.1746955490893416</v>
      </c>
    </row>
    <row r="68" spans="1:12" s="110" customFormat="1" ht="12" customHeight="1" x14ac:dyDescent="0.2">
      <c r="A68" s="118"/>
      <c r="B68" s="121" t="s">
        <v>109</v>
      </c>
      <c r="C68" s="113">
        <v>67.890219842702379</v>
      </c>
      <c r="D68" s="235">
        <v>177907</v>
      </c>
      <c r="E68" s="236">
        <v>178139</v>
      </c>
      <c r="F68" s="236">
        <v>178987</v>
      </c>
      <c r="G68" s="236">
        <v>178063</v>
      </c>
      <c r="H68" s="140">
        <v>177179</v>
      </c>
      <c r="I68" s="115">
        <v>728</v>
      </c>
      <c r="J68" s="116">
        <v>0.41088390836385802</v>
      </c>
    </row>
    <row r="69" spans="1:12" s="110" customFormat="1" ht="12" customHeight="1" x14ac:dyDescent="0.2">
      <c r="A69" s="118"/>
      <c r="B69" s="121" t="s">
        <v>110</v>
      </c>
      <c r="C69" s="113">
        <v>20.046861107189059</v>
      </c>
      <c r="D69" s="235">
        <v>52533</v>
      </c>
      <c r="E69" s="236">
        <v>52034</v>
      </c>
      <c r="F69" s="236">
        <v>51532</v>
      </c>
      <c r="G69" s="236">
        <v>50786</v>
      </c>
      <c r="H69" s="140">
        <v>49980</v>
      </c>
      <c r="I69" s="115">
        <v>2553</v>
      </c>
      <c r="J69" s="116">
        <v>5.108043217286915</v>
      </c>
    </row>
    <row r="70" spans="1:12" s="110" customFormat="1" ht="12" customHeight="1" x14ac:dyDescent="0.2">
      <c r="A70" s="120"/>
      <c r="B70" s="121" t="s">
        <v>111</v>
      </c>
      <c r="C70" s="113">
        <v>1.5649625454587084</v>
      </c>
      <c r="D70" s="235">
        <v>4101</v>
      </c>
      <c r="E70" s="236">
        <v>4088</v>
      </c>
      <c r="F70" s="236">
        <v>3962</v>
      </c>
      <c r="G70" s="236">
        <v>3805</v>
      </c>
      <c r="H70" s="140">
        <v>3635</v>
      </c>
      <c r="I70" s="115">
        <v>466</v>
      </c>
      <c r="J70" s="116">
        <v>12.81980742778542</v>
      </c>
    </row>
    <row r="71" spans="1:12" s="110" customFormat="1" ht="12" customHeight="1" x14ac:dyDescent="0.2">
      <c r="A71" s="120"/>
      <c r="B71" s="121" t="s">
        <v>112</v>
      </c>
      <c r="C71" s="113">
        <v>0.43388500711693523</v>
      </c>
      <c r="D71" s="235">
        <v>1137</v>
      </c>
      <c r="E71" s="236">
        <v>1137</v>
      </c>
      <c r="F71" s="236">
        <v>1148</v>
      </c>
      <c r="G71" s="236">
        <v>1006</v>
      </c>
      <c r="H71" s="140">
        <v>937</v>
      </c>
      <c r="I71" s="115">
        <v>200</v>
      </c>
      <c r="J71" s="116">
        <v>21.34471718249733</v>
      </c>
    </row>
    <row r="72" spans="1:12" s="110" customFormat="1" ht="12" customHeight="1" x14ac:dyDescent="0.2">
      <c r="A72" s="118" t="s">
        <v>113</v>
      </c>
      <c r="B72" s="119" t="s">
        <v>181</v>
      </c>
      <c r="C72" s="113">
        <v>66.019591606214064</v>
      </c>
      <c r="D72" s="235">
        <v>173005</v>
      </c>
      <c r="E72" s="236">
        <v>173892</v>
      </c>
      <c r="F72" s="236">
        <v>175314</v>
      </c>
      <c r="G72" s="236">
        <v>172533</v>
      </c>
      <c r="H72" s="140">
        <v>172234</v>
      </c>
      <c r="I72" s="115">
        <v>771</v>
      </c>
      <c r="J72" s="116">
        <v>0.44764680608939</v>
      </c>
    </row>
    <row r="73" spans="1:12" s="110" customFormat="1" ht="12" customHeight="1" x14ac:dyDescent="0.2">
      <c r="A73" s="118"/>
      <c r="B73" s="119" t="s">
        <v>182</v>
      </c>
      <c r="C73" s="113">
        <v>33.980408393785943</v>
      </c>
      <c r="D73" s="115">
        <v>89046</v>
      </c>
      <c r="E73" s="114">
        <v>89032</v>
      </c>
      <c r="F73" s="114">
        <v>88341</v>
      </c>
      <c r="G73" s="114">
        <v>87581</v>
      </c>
      <c r="H73" s="140">
        <v>86397</v>
      </c>
      <c r="I73" s="115">
        <v>2649</v>
      </c>
      <c r="J73" s="116">
        <v>3.0660786832876141</v>
      </c>
    </row>
    <row r="74" spans="1:12" s="110" customFormat="1" ht="12" customHeight="1" x14ac:dyDescent="0.2">
      <c r="A74" s="118" t="s">
        <v>113</v>
      </c>
      <c r="B74" s="119" t="s">
        <v>116</v>
      </c>
      <c r="C74" s="113">
        <v>85.265845198072128</v>
      </c>
      <c r="D74" s="115">
        <v>223440</v>
      </c>
      <c r="E74" s="114">
        <v>224733</v>
      </c>
      <c r="F74" s="114">
        <v>224829</v>
      </c>
      <c r="G74" s="114">
        <v>222439</v>
      </c>
      <c r="H74" s="140">
        <v>222133</v>
      </c>
      <c r="I74" s="115">
        <v>1307</v>
      </c>
      <c r="J74" s="116">
        <v>0.58838623707418525</v>
      </c>
    </row>
    <row r="75" spans="1:12" s="110" customFormat="1" ht="12" customHeight="1" x14ac:dyDescent="0.2">
      <c r="A75" s="142"/>
      <c r="B75" s="124" t="s">
        <v>117</v>
      </c>
      <c r="C75" s="125">
        <v>14.699047132046815</v>
      </c>
      <c r="D75" s="143">
        <v>38519</v>
      </c>
      <c r="E75" s="144">
        <v>38095</v>
      </c>
      <c r="F75" s="144">
        <v>38730</v>
      </c>
      <c r="G75" s="144">
        <v>37569</v>
      </c>
      <c r="H75" s="145">
        <v>36392</v>
      </c>
      <c r="I75" s="143">
        <v>2127</v>
      </c>
      <c r="J75" s="146">
        <v>5.8446911409100899</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269630</v>
      </c>
      <c r="G11" s="114">
        <v>270278</v>
      </c>
      <c r="H11" s="114">
        <v>270470</v>
      </c>
      <c r="I11" s="114">
        <v>266756</v>
      </c>
      <c r="J11" s="140">
        <v>265440</v>
      </c>
      <c r="K11" s="114">
        <v>4190</v>
      </c>
      <c r="L11" s="116">
        <v>1.5785111512959613</v>
      </c>
    </row>
    <row r="12" spans="1:17" s="110" customFormat="1" ht="24.95" customHeight="1" x14ac:dyDescent="0.2">
      <c r="A12" s="604" t="s">
        <v>185</v>
      </c>
      <c r="B12" s="605"/>
      <c r="C12" s="605"/>
      <c r="D12" s="606"/>
      <c r="E12" s="113">
        <v>50.702444090049326</v>
      </c>
      <c r="F12" s="115">
        <v>136709</v>
      </c>
      <c r="G12" s="114">
        <v>136874</v>
      </c>
      <c r="H12" s="114">
        <v>137442</v>
      </c>
      <c r="I12" s="114">
        <v>135378</v>
      </c>
      <c r="J12" s="140">
        <v>134583</v>
      </c>
      <c r="K12" s="114">
        <v>2126</v>
      </c>
      <c r="L12" s="116">
        <v>1.5796943150323592</v>
      </c>
    </row>
    <row r="13" spans="1:17" s="110" customFormat="1" ht="15" customHeight="1" x14ac:dyDescent="0.2">
      <c r="A13" s="120"/>
      <c r="B13" s="612" t="s">
        <v>107</v>
      </c>
      <c r="C13" s="612"/>
      <c r="E13" s="113">
        <v>49.297555909950674</v>
      </c>
      <c r="F13" s="115">
        <v>132921</v>
      </c>
      <c r="G13" s="114">
        <v>133404</v>
      </c>
      <c r="H13" s="114">
        <v>133028</v>
      </c>
      <c r="I13" s="114">
        <v>131378</v>
      </c>
      <c r="J13" s="140">
        <v>130857</v>
      </c>
      <c r="K13" s="114">
        <v>2064</v>
      </c>
      <c r="L13" s="116">
        <v>1.5772942983562208</v>
      </c>
    </row>
    <row r="14" spans="1:17" s="110" customFormat="1" ht="24.95" customHeight="1" x14ac:dyDescent="0.2">
      <c r="A14" s="604" t="s">
        <v>186</v>
      </c>
      <c r="B14" s="605"/>
      <c r="C14" s="605"/>
      <c r="D14" s="606"/>
      <c r="E14" s="113">
        <v>11.090012238994177</v>
      </c>
      <c r="F14" s="115">
        <v>29902</v>
      </c>
      <c r="G14" s="114">
        <v>31031</v>
      </c>
      <c r="H14" s="114">
        <v>31308</v>
      </c>
      <c r="I14" s="114">
        <v>29577</v>
      </c>
      <c r="J14" s="140">
        <v>30129</v>
      </c>
      <c r="K14" s="114">
        <v>-227</v>
      </c>
      <c r="L14" s="116">
        <v>-0.75342693086395163</v>
      </c>
    </row>
    <row r="15" spans="1:17" s="110" customFormat="1" ht="15" customHeight="1" x14ac:dyDescent="0.2">
      <c r="A15" s="120"/>
      <c r="B15" s="119"/>
      <c r="C15" s="258" t="s">
        <v>106</v>
      </c>
      <c r="E15" s="113">
        <v>53.374356230352483</v>
      </c>
      <c r="F15" s="115">
        <v>15960</v>
      </c>
      <c r="G15" s="114">
        <v>16487</v>
      </c>
      <c r="H15" s="114">
        <v>16804</v>
      </c>
      <c r="I15" s="114">
        <v>15779</v>
      </c>
      <c r="J15" s="140">
        <v>16030</v>
      </c>
      <c r="K15" s="114">
        <v>-70</v>
      </c>
      <c r="L15" s="116">
        <v>-0.4366812227074236</v>
      </c>
    </row>
    <row r="16" spans="1:17" s="110" customFormat="1" ht="15" customHeight="1" x14ac:dyDescent="0.2">
      <c r="A16" s="120"/>
      <c r="B16" s="119"/>
      <c r="C16" s="258" t="s">
        <v>107</v>
      </c>
      <c r="E16" s="113">
        <v>46.625643769647517</v>
      </c>
      <c r="F16" s="115">
        <v>13942</v>
      </c>
      <c r="G16" s="114">
        <v>14544</v>
      </c>
      <c r="H16" s="114">
        <v>14504</v>
      </c>
      <c r="I16" s="114">
        <v>13798</v>
      </c>
      <c r="J16" s="140">
        <v>14099</v>
      </c>
      <c r="K16" s="114">
        <v>-157</v>
      </c>
      <c r="L16" s="116">
        <v>-1.1135541527767927</v>
      </c>
    </row>
    <row r="17" spans="1:12" s="110" customFormat="1" ht="15" customHeight="1" x14ac:dyDescent="0.2">
      <c r="A17" s="120"/>
      <c r="B17" s="121" t="s">
        <v>109</v>
      </c>
      <c r="C17" s="258"/>
      <c r="E17" s="113">
        <v>67.221377443162851</v>
      </c>
      <c r="F17" s="115">
        <v>181249</v>
      </c>
      <c r="G17" s="114">
        <v>181249</v>
      </c>
      <c r="H17" s="114">
        <v>181776</v>
      </c>
      <c r="I17" s="114">
        <v>180790</v>
      </c>
      <c r="J17" s="140">
        <v>179857</v>
      </c>
      <c r="K17" s="114">
        <v>1392</v>
      </c>
      <c r="L17" s="116">
        <v>0.77394819217489452</v>
      </c>
    </row>
    <row r="18" spans="1:12" s="110" customFormat="1" ht="15" customHeight="1" x14ac:dyDescent="0.2">
      <c r="A18" s="120"/>
      <c r="B18" s="119"/>
      <c r="C18" s="258" t="s">
        <v>106</v>
      </c>
      <c r="E18" s="113">
        <v>51.092143956656315</v>
      </c>
      <c r="F18" s="115">
        <v>92604</v>
      </c>
      <c r="G18" s="114">
        <v>92445</v>
      </c>
      <c r="H18" s="114">
        <v>92923</v>
      </c>
      <c r="I18" s="114">
        <v>92389</v>
      </c>
      <c r="J18" s="140">
        <v>91821</v>
      </c>
      <c r="K18" s="114">
        <v>783</v>
      </c>
      <c r="L18" s="116">
        <v>0.85274610383245664</v>
      </c>
    </row>
    <row r="19" spans="1:12" s="110" customFormat="1" ht="15" customHeight="1" x14ac:dyDescent="0.2">
      <c r="A19" s="120"/>
      <c r="B19" s="119"/>
      <c r="C19" s="258" t="s">
        <v>107</v>
      </c>
      <c r="E19" s="113">
        <v>48.907856043343685</v>
      </c>
      <c r="F19" s="115">
        <v>88645</v>
      </c>
      <c r="G19" s="114">
        <v>88804</v>
      </c>
      <c r="H19" s="114">
        <v>88853</v>
      </c>
      <c r="I19" s="114">
        <v>88401</v>
      </c>
      <c r="J19" s="140">
        <v>88036</v>
      </c>
      <c r="K19" s="114">
        <v>609</v>
      </c>
      <c r="L19" s="116">
        <v>0.69176246081148618</v>
      </c>
    </row>
    <row r="20" spans="1:12" s="110" customFormat="1" ht="15" customHeight="1" x14ac:dyDescent="0.2">
      <c r="A20" s="120"/>
      <c r="B20" s="121" t="s">
        <v>110</v>
      </c>
      <c r="C20" s="258"/>
      <c r="E20" s="113">
        <v>20.160590438749399</v>
      </c>
      <c r="F20" s="115">
        <v>54359</v>
      </c>
      <c r="G20" s="114">
        <v>53887</v>
      </c>
      <c r="H20" s="114">
        <v>53380</v>
      </c>
      <c r="I20" s="114">
        <v>52534</v>
      </c>
      <c r="J20" s="140">
        <v>51797</v>
      </c>
      <c r="K20" s="114">
        <v>2562</v>
      </c>
      <c r="L20" s="116">
        <v>4.9462324072822748</v>
      </c>
    </row>
    <row r="21" spans="1:12" s="110" customFormat="1" ht="15" customHeight="1" x14ac:dyDescent="0.2">
      <c r="A21" s="120"/>
      <c r="B21" s="119"/>
      <c r="C21" s="258" t="s">
        <v>106</v>
      </c>
      <c r="E21" s="113">
        <v>47.484317224378671</v>
      </c>
      <c r="F21" s="115">
        <v>25812</v>
      </c>
      <c r="G21" s="114">
        <v>25606</v>
      </c>
      <c r="H21" s="114">
        <v>25429</v>
      </c>
      <c r="I21" s="114">
        <v>24977</v>
      </c>
      <c r="J21" s="140">
        <v>24602</v>
      </c>
      <c r="K21" s="114">
        <v>1210</v>
      </c>
      <c r="L21" s="116">
        <v>4.9182993252581095</v>
      </c>
    </row>
    <row r="22" spans="1:12" s="110" customFormat="1" ht="15" customHeight="1" x14ac:dyDescent="0.2">
      <c r="A22" s="120"/>
      <c r="B22" s="119"/>
      <c r="C22" s="258" t="s">
        <v>107</v>
      </c>
      <c r="E22" s="113">
        <v>52.515682775621329</v>
      </c>
      <c r="F22" s="115">
        <v>28547</v>
      </c>
      <c r="G22" s="114">
        <v>28281</v>
      </c>
      <c r="H22" s="114">
        <v>27951</v>
      </c>
      <c r="I22" s="114">
        <v>27557</v>
      </c>
      <c r="J22" s="140">
        <v>27195</v>
      </c>
      <c r="K22" s="114">
        <v>1352</v>
      </c>
      <c r="L22" s="116">
        <v>4.9715021143592573</v>
      </c>
    </row>
    <row r="23" spans="1:12" s="110" customFormat="1" ht="15" customHeight="1" x14ac:dyDescent="0.2">
      <c r="A23" s="120"/>
      <c r="B23" s="121" t="s">
        <v>111</v>
      </c>
      <c r="C23" s="258"/>
      <c r="E23" s="113">
        <v>1.5280198790935726</v>
      </c>
      <c r="F23" s="115">
        <v>4120</v>
      </c>
      <c r="G23" s="114">
        <v>4111</v>
      </c>
      <c r="H23" s="114">
        <v>4006</v>
      </c>
      <c r="I23" s="114">
        <v>3855</v>
      </c>
      <c r="J23" s="140">
        <v>3657</v>
      </c>
      <c r="K23" s="114">
        <v>463</v>
      </c>
      <c r="L23" s="116">
        <v>12.660650806672136</v>
      </c>
    </row>
    <row r="24" spans="1:12" s="110" customFormat="1" ht="15" customHeight="1" x14ac:dyDescent="0.2">
      <c r="A24" s="120"/>
      <c r="B24" s="119"/>
      <c r="C24" s="258" t="s">
        <v>106</v>
      </c>
      <c r="E24" s="113">
        <v>56.626213592233007</v>
      </c>
      <c r="F24" s="115">
        <v>2333</v>
      </c>
      <c r="G24" s="114">
        <v>2336</v>
      </c>
      <c r="H24" s="114">
        <v>2286</v>
      </c>
      <c r="I24" s="114">
        <v>2233</v>
      </c>
      <c r="J24" s="140">
        <v>2130</v>
      </c>
      <c r="K24" s="114">
        <v>203</v>
      </c>
      <c r="L24" s="116">
        <v>9.5305164319248821</v>
      </c>
    </row>
    <row r="25" spans="1:12" s="110" customFormat="1" ht="15" customHeight="1" x14ac:dyDescent="0.2">
      <c r="A25" s="120"/>
      <c r="B25" s="119"/>
      <c r="C25" s="258" t="s">
        <v>107</v>
      </c>
      <c r="E25" s="113">
        <v>43.373786407766993</v>
      </c>
      <c r="F25" s="115">
        <v>1787</v>
      </c>
      <c r="G25" s="114">
        <v>1775</v>
      </c>
      <c r="H25" s="114">
        <v>1720</v>
      </c>
      <c r="I25" s="114">
        <v>1622</v>
      </c>
      <c r="J25" s="140">
        <v>1527</v>
      </c>
      <c r="K25" s="114">
        <v>260</v>
      </c>
      <c r="L25" s="116">
        <v>17.026850032743944</v>
      </c>
    </row>
    <row r="26" spans="1:12" s="110" customFormat="1" ht="15" customHeight="1" x14ac:dyDescent="0.2">
      <c r="A26" s="120"/>
      <c r="C26" s="121" t="s">
        <v>187</v>
      </c>
      <c r="D26" s="110" t="s">
        <v>188</v>
      </c>
      <c r="E26" s="113">
        <v>0.42317249564217629</v>
      </c>
      <c r="F26" s="115">
        <v>1141</v>
      </c>
      <c r="G26" s="114">
        <v>1144</v>
      </c>
      <c r="H26" s="114">
        <v>1173</v>
      </c>
      <c r="I26" s="114">
        <v>1023</v>
      </c>
      <c r="J26" s="140">
        <v>939</v>
      </c>
      <c r="K26" s="114">
        <v>202</v>
      </c>
      <c r="L26" s="116">
        <v>21.512247071352501</v>
      </c>
    </row>
    <row r="27" spans="1:12" s="110" customFormat="1" ht="15" customHeight="1" x14ac:dyDescent="0.2">
      <c r="A27" s="120"/>
      <c r="B27" s="119"/>
      <c r="D27" s="259" t="s">
        <v>106</v>
      </c>
      <c r="E27" s="113">
        <v>48.115687992988605</v>
      </c>
      <c r="F27" s="115">
        <v>549</v>
      </c>
      <c r="G27" s="114">
        <v>528</v>
      </c>
      <c r="H27" s="114">
        <v>562</v>
      </c>
      <c r="I27" s="114">
        <v>508</v>
      </c>
      <c r="J27" s="140">
        <v>476</v>
      </c>
      <c r="K27" s="114">
        <v>73</v>
      </c>
      <c r="L27" s="116">
        <v>15.336134453781513</v>
      </c>
    </row>
    <row r="28" spans="1:12" s="110" customFormat="1" ht="15" customHeight="1" x14ac:dyDescent="0.2">
      <c r="A28" s="120"/>
      <c r="B28" s="119"/>
      <c r="D28" s="259" t="s">
        <v>107</v>
      </c>
      <c r="E28" s="113">
        <v>51.884312007011395</v>
      </c>
      <c r="F28" s="115">
        <v>592</v>
      </c>
      <c r="G28" s="114">
        <v>616</v>
      </c>
      <c r="H28" s="114">
        <v>611</v>
      </c>
      <c r="I28" s="114">
        <v>515</v>
      </c>
      <c r="J28" s="140">
        <v>463</v>
      </c>
      <c r="K28" s="114">
        <v>129</v>
      </c>
      <c r="L28" s="116">
        <v>27.861771058315334</v>
      </c>
    </row>
    <row r="29" spans="1:12" s="110" customFormat="1" ht="24.95" customHeight="1" x14ac:dyDescent="0.2">
      <c r="A29" s="604" t="s">
        <v>189</v>
      </c>
      <c r="B29" s="605"/>
      <c r="C29" s="605"/>
      <c r="D29" s="606"/>
      <c r="E29" s="113">
        <v>84.394540666839745</v>
      </c>
      <c r="F29" s="115">
        <v>227553</v>
      </c>
      <c r="G29" s="114">
        <v>228840</v>
      </c>
      <c r="H29" s="114">
        <v>228465</v>
      </c>
      <c r="I29" s="114">
        <v>225914</v>
      </c>
      <c r="J29" s="140">
        <v>225719</v>
      </c>
      <c r="K29" s="114">
        <v>1834</v>
      </c>
      <c r="L29" s="116">
        <v>0.81251467532640143</v>
      </c>
    </row>
    <row r="30" spans="1:12" s="110" customFormat="1" ht="15" customHeight="1" x14ac:dyDescent="0.2">
      <c r="A30" s="120"/>
      <c r="B30" s="119"/>
      <c r="C30" s="258" t="s">
        <v>106</v>
      </c>
      <c r="E30" s="113">
        <v>49.161294291879251</v>
      </c>
      <c r="F30" s="115">
        <v>111868</v>
      </c>
      <c r="G30" s="114">
        <v>112522</v>
      </c>
      <c r="H30" s="114">
        <v>112543</v>
      </c>
      <c r="I30" s="114">
        <v>111215</v>
      </c>
      <c r="J30" s="140">
        <v>111099</v>
      </c>
      <c r="K30" s="114">
        <v>769</v>
      </c>
      <c r="L30" s="116">
        <v>0.69217544712373646</v>
      </c>
    </row>
    <row r="31" spans="1:12" s="110" customFormat="1" ht="15" customHeight="1" x14ac:dyDescent="0.2">
      <c r="A31" s="120"/>
      <c r="B31" s="119"/>
      <c r="C31" s="258" t="s">
        <v>107</v>
      </c>
      <c r="E31" s="113">
        <v>50.838705708120749</v>
      </c>
      <c r="F31" s="115">
        <v>115685</v>
      </c>
      <c r="G31" s="114">
        <v>116318</v>
      </c>
      <c r="H31" s="114">
        <v>115922</v>
      </c>
      <c r="I31" s="114">
        <v>114699</v>
      </c>
      <c r="J31" s="140">
        <v>114620</v>
      </c>
      <c r="K31" s="114">
        <v>1065</v>
      </c>
      <c r="L31" s="116">
        <v>0.92915721514569882</v>
      </c>
    </row>
    <row r="32" spans="1:12" s="110" customFormat="1" ht="15" customHeight="1" x14ac:dyDescent="0.2">
      <c r="A32" s="120"/>
      <c r="B32" s="119" t="s">
        <v>117</v>
      </c>
      <c r="C32" s="258"/>
      <c r="E32" s="113">
        <v>15.572080258131514</v>
      </c>
      <c r="F32" s="115">
        <v>41987</v>
      </c>
      <c r="G32" s="114">
        <v>41345</v>
      </c>
      <c r="H32" s="114">
        <v>41908</v>
      </c>
      <c r="I32" s="114">
        <v>40742</v>
      </c>
      <c r="J32" s="140">
        <v>39621</v>
      </c>
      <c r="K32" s="114">
        <v>2366</v>
      </c>
      <c r="L32" s="116">
        <v>5.9715807273920394</v>
      </c>
    </row>
    <row r="33" spans="1:12" s="110" customFormat="1" ht="15" customHeight="1" x14ac:dyDescent="0.2">
      <c r="A33" s="120"/>
      <c r="B33" s="119"/>
      <c r="C33" s="258" t="s">
        <v>106</v>
      </c>
      <c r="E33" s="113">
        <v>59.051611212994501</v>
      </c>
      <c r="F33" s="115">
        <v>24794</v>
      </c>
      <c r="G33" s="114">
        <v>24301</v>
      </c>
      <c r="H33" s="114">
        <v>24843</v>
      </c>
      <c r="I33" s="114">
        <v>24115</v>
      </c>
      <c r="J33" s="140">
        <v>23437</v>
      </c>
      <c r="K33" s="114">
        <v>1357</v>
      </c>
      <c r="L33" s="116">
        <v>5.7899901864573113</v>
      </c>
    </row>
    <row r="34" spans="1:12" s="110" customFormat="1" ht="15" customHeight="1" x14ac:dyDescent="0.2">
      <c r="A34" s="120"/>
      <c r="B34" s="119"/>
      <c r="C34" s="258" t="s">
        <v>107</v>
      </c>
      <c r="E34" s="113">
        <v>40.948388787005499</v>
      </c>
      <c r="F34" s="115">
        <v>17193</v>
      </c>
      <c r="G34" s="114">
        <v>17044</v>
      </c>
      <c r="H34" s="114">
        <v>17065</v>
      </c>
      <c r="I34" s="114">
        <v>16627</v>
      </c>
      <c r="J34" s="140">
        <v>16184</v>
      </c>
      <c r="K34" s="114">
        <v>1009</v>
      </c>
      <c r="L34" s="116">
        <v>6.2345526445872466</v>
      </c>
    </row>
    <row r="35" spans="1:12" s="110" customFormat="1" ht="24.95" customHeight="1" x14ac:dyDescent="0.2">
      <c r="A35" s="604" t="s">
        <v>190</v>
      </c>
      <c r="B35" s="605"/>
      <c r="C35" s="605"/>
      <c r="D35" s="606"/>
      <c r="E35" s="113">
        <v>66.388013203278561</v>
      </c>
      <c r="F35" s="115">
        <v>179002</v>
      </c>
      <c r="G35" s="114">
        <v>179743</v>
      </c>
      <c r="H35" s="114">
        <v>180706</v>
      </c>
      <c r="I35" s="114">
        <v>177817</v>
      </c>
      <c r="J35" s="140">
        <v>177739</v>
      </c>
      <c r="K35" s="114">
        <v>1263</v>
      </c>
      <c r="L35" s="116">
        <v>0.71059249798862378</v>
      </c>
    </row>
    <row r="36" spans="1:12" s="110" customFormat="1" ht="15" customHeight="1" x14ac:dyDescent="0.2">
      <c r="A36" s="120"/>
      <c r="B36" s="119"/>
      <c r="C36" s="258" t="s">
        <v>106</v>
      </c>
      <c r="E36" s="113">
        <v>64.731678975653907</v>
      </c>
      <c r="F36" s="115">
        <v>115871</v>
      </c>
      <c r="G36" s="114">
        <v>116163</v>
      </c>
      <c r="H36" s="114">
        <v>116975</v>
      </c>
      <c r="I36" s="114">
        <v>115060</v>
      </c>
      <c r="J36" s="140">
        <v>114869</v>
      </c>
      <c r="K36" s="114">
        <v>1002</v>
      </c>
      <c r="L36" s="116">
        <v>0.87229800903638055</v>
      </c>
    </row>
    <row r="37" spans="1:12" s="110" customFormat="1" ht="15" customHeight="1" x14ac:dyDescent="0.2">
      <c r="A37" s="120"/>
      <c r="B37" s="119"/>
      <c r="C37" s="258" t="s">
        <v>107</v>
      </c>
      <c r="E37" s="113">
        <v>35.268321024346093</v>
      </c>
      <c r="F37" s="115">
        <v>63131</v>
      </c>
      <c r="G37" s="114">
        <v>63580</v>
      </c>
      <c r="H37" s="114">
        <v>63731</v>
      </c>
      <c r="I37" s="114">
        <v>62757</v>
      </c>
      <c r="J37" s="140">
        <v>62870</v>
      </c>
      <c r="K37" s="114">
        <v>261</v>
      </c>
      <c r="L37" s="116">
        <v>0.41514235724510895</v>
      </c>
    </row>
    <row r="38" spans="1:12" s="110" customFormat="1" ht="15" customHeight="1" x14ac:dyDescent="0.2">
      <c r="A38" s="120"/>
      <c r="B38" s="119" t="s">
        <v>182</v>
      </c>
      <c r="C38" s="258"/>
      <c r="E38" s="113">
        <v>33.611986796721432</v>
      </c>
      <c r="F38" s="115">
        <v>90628</v>
      </c>
      <c r="G38" s="114">
        <v>90535</v>
      </c>
      <c r="H38" s="114">
        <v>89764</v>
      </c>
      <c r="I38" s="114">
        <v>88939</v>
      </c>
      <c r="J38" s="140">
        <v>87701</v>
      </c>
      <c r="K38" s="114">
        <v>2927</v>
      </c>
      <c r="L38" s="116">
        <v>3.337476197534806</v>
      </c>
    </row>
    <row r="39" spans="1:12" s="110" customFormat="1" ht="15" customHeight="1" x14ac:dyDescent="0.2">
      <c r="A39" s="120"/>
      <c r="B39" s="119"/>
      <c r="C39" s="258" t="s">
        <v>106</v>
      </c>
      <c r="E39" s="113">
        <v>22.992894028335613</v>
      </c>
      <c r="F39" s="115">
        <v>20838</v>
      </c>
      <c r="G39" s="114">
        <v>20711</v>
      </c>
      <c r="H39" s="114">
        <v>20467</v>
      </c>
      <c r="I39" s="114">
        <v>20318</v>
      </c>
      <c r="J39" s="140">
        <v>19714</v>
      </c>
      <c r="K39" s="114">
        <v>1124</v>
      </c>
      <c r="L39" s="116">
        <v>5.7015319062595111</v>
      </c>
    </row>
    <row r="40" spans="1:12" s="110" customFormat="1" ht="15" customHeight="1" x14ac:dyDescent="0.2">
      <c r="A40" s="120"/>
      <c r="B40" s="119"/>
      <c r="C40" s="258" t="s">
        <v>107</v>
      </c>
      <c r="E40" s="113">
        <v>77.007105971664387</v>
      </c>
      <c r="F40" s="115">
        <v>69790</v>
      </c>
      <c r="G40" s="114">
        <v>69824</v>
      </c>
      <c r="H40" s="114">
        <v>69297</v>
      </c>
      <c r="I40" s="114">
        <v>68621</v>
      </c>
      <c r="J40" s="140">
        <v>67987</v>
      </c>
      <c r="K40" s="114">
        <v>1803</v>
      </c>
      <c r="L40" s="116">
        <v>2.6519775839498729</v>
      </c>
    </row>
    <row r="41" spans="1:12" s="110" customFormat="1" ht="24.75" customHeight="1" x14ac:dyDescent="0.2">
      <c r="A41" s="604" t="s">
        <v>518</v>
      </c>
      <c r="B41" s="605"/>
      <c r="C41" s="605"/>
      <c r="D41" s="606"/>
      <c r="E41" s="113">
        <v>5.0235507918258353</v>
      </c>
      <c r="F41" s="115">
        <v>13545</v>
      </c>
      <c r="G41" s="114">
        <v>14667</v>
      </c>
      <c r="H41" s="114">
        <v>14793</v>
      </c>
      <c r="I41" s="114">
        <v>13332</v>
      </c>
      <c r="J41" s="140">
        <v>13561</v>
      </c>
      <c r="K41" s="114">
        <v>-16</v>
      </c>
      <c r="L41" s="116">
        <v>-0.11798539930683578</v>
      </c>
    </row>
    <row r="42" spans="1:12" s="110" customFormat="1" ht="15" customHeight="1" x14ac:dyDescent="0.2">
      <c r="A42" s="120"/>
      <c r="B42" s="119"/>
      <c r="C42" s="258" t="s">
        <v>106</v>
      </c>
      <c r="E42" s="113">
        <v>55.452196382428937</v>
      </c>
      <c r="F42" s="115">
        <v>7511</v>
      </c>
      <c r="G42" s="114">
        <v>8350</v>
      </c>
      <c r="H42" s="114">
        <v>8443</v>
      </c>
      <c r="I42" s="114">
        <v>7307</v>
      </c>
      <c r="J42" s="140">
        <v>7465</v>
      </c>
      <c r="K42" s="114">
        <v>46</v>
      </c>
      <c r="L42" s="116">
        <v>0.61620897521768248</v>
      </c>
    </row>
    <row r="43" spans="1:12" s="110" customFormat="1" ht="15" customHeight="1" x14ac:dyDescent="0.2">
      <c r="A43" s="123"/>
      <c r="B43" s="124"/>
      <c r="C43" s="260" t="s">
        <v>107</v>
      </c>
      <c r="D43" s="261"/>
      <c r="E43" s="125">
        <v>44.547803617571063</v>
      </c>
      <c r="F43" s="143">
        <v>6034</v>
      </c>
      <c r="G43" s="144">
        <v>6317</v>
      </c>
      <c r="H43" s="144">
        <v>6350</v>
      </c>
      <c r="I43" s="144">
        <v>6025</v>
      </c>
      <c r="J43" s="145">
        <v>6096</v>
      </c>
      <c r="K43" s="144">
        <v>-62</v>
      </c>
      <c r="L43" s="146">
        <v>-1.0170603674540681</v>
      </c>
    </row>
    <row r="44" spans="1:12" s="110" customFormat="1" ht="45.75" customHeight="1" x14ac:dyDescent="0.2">
      <c r="A44" s="604" t="s">
        <v>191</v>
      </c>
      <c r="B44" s="605"/>
      <c r="C44" s="605"/>
      <c r="D44" s="606"/>
      <c r="E44" s="113">
        <v>0.53999925824277717</v>
      </c>
      <c r="F44" s="115">
        <v>1456</v>
      </c>
      <c r="G44" s="114">
        <v>1463</v>
      </c>
      <c r="H44" s="114">
        <v>1464</v>
      </c>
      <c r="I44" s="114">
        <v>1442</v>
      </c>
      <c r="J44" s="140">
        <v>1452</v>
      </c>
      <c r="K44" s="114">
        <v>4</v>
      </c>
      <c r="L44" s="116">
        <v>0.27548209366391185</v>
      </c>
    </row>
    <row r="45" spans="1:12" s="110" customFormat="1" ht="15" customHeight="1" x14ac:dyDescent="0.2">
      <c r="A45" s="120"/>
      <c r="B45" s="119"/>
      <c r="C45" s="258" t="s">
        <v>106</v>
      </c>
      <c r="E45" s="113">
        <v>59.958791208791212</v>
      </c>
      <c r="F45" s="115">
        <v>873</v>
      </c>
      <c r="G45" s="114">
        <v>876</v>
      </c>
      <c r="H45" s="114">
        <v>875</v>
      </c>
      <c r="I45" s="114">
        <v>862</v>
      </c>
      <c r="J45" s="140">
        <v>872</v>
      </c>
      <c r="K45" s="114">
        <v>1</v>
      </c>
      <c r="L45" s="116">
        <v>0.11467889908256881</v>
      </c>
    </row>
    <row r="46" spans="1:12" s="110" customFormat="1" ht="15" customHeight="1" x14ac:dyDescent="0.2">
      <c r="A46" s="123"/>
      <c r="B46" s="124"/>
      <c r="C46" s="260" t="s">
        <v>107</v>
      </c>
      <c r="D46" s="261"/>
      <c r="E46" s="125">
        <v>40.041208791208788</v>
      </c>
      <c r="F46" s="143">
        <v>583</v>
      </c>
      <c r="G46" s="144">
        <v>587</v>
      </c>
      <c r="H46" s="144">
        <v>589</v>
      </c>
      <c r="I46" s="144">
        <v>580</v>
      </c>
      <c r="J46" s="145">
        <v>580</v>
      </c>
      <c r="K46" s="144">
        <v>3</v>
      </c>
      <c r="L46" s="146">
        <v>0.51724137931034486</v>
      </c>
    </row>
    <row r="47" spans="1:12" s="110" customFormat="1" ht="39" customHeight="1" x14ac:dyDescent="0.2">
      <c r="A47" s="604" t="s">
        <v>519</v>
      </c>
      <c r="B47" s="607"/>
      <c r="C47" s="607"/>
      <c r="D47" s="608"/>
      <c r="E47" s="113">
        <v>1.4085969662129585</v>
      </c>
      <c r="F47" s="115">
        <v>3798</v>
      </c>
      <c r="G47" s="114">
        <v>3886</v>
      </c>
      <c r="H47" s="114">
        <v>3491</v>
      </c>
      <c r="I47" s="114">
        <v>3516</v>
      </c>
      <c r="J47" s="140">
        <v>3795</v>
      </c>
      <c r="K47" s="114">
        <v>3</v>
      </c>
      <c r="L47" s="116">
        <v>7.9051383399209488E-2</v>
      </c>
    </row>
    <row r="48" spans="1:12" s="110" customFormat="1" ht="15" customHeight="1" x14ac:dyDescent="0.2">
      <c r="A48" s="120"/>
      <c r="B48" s="119"/>
      <c r="C48" s="258" t="s">
        <v>106</v>
      </c>
      <c r="E48" s="113">
        <v>35.176408636124279</v>
      </c>
      <c r="F48" s="115">
        <v>1336</v>
      </c>
      <c r="G48" s="114">
        <v>1362</v>
      </c>
      <c r="H48" s="114">
        <v>1200</v>
      </c>
      <c r="I48" s="114">
        <v>1247</v>
      </c>
      <c r="J48" s="140">
        <v>1340</v>
      </c>
      <c r="K48" s="114">
        <v>-4</v>
      </c>
      <c r="L48" s="116">
        <v>-0.29850746268656714</v>
      </c>
    </row>
    <row r="49" spans="1:12" s="110" customFormat="1" ht="15" customHeight="1" x14ac:dyDescent="0.2">
      <c r="A49" s="123"/>
      <c r="B49" s="124"/>
      <c r="C49" s="260" t="s">
        <v>107</v>
      </c>
      <c r="D49" s="261"/>
      <c r="E49" s="125">
        <v>64.823591363875721</v>
      </c>
      <c r="F49" s="143">
        <v>2462</v>
      </c>
      <c r="G49" s="144">
        <v>2524</v>
      </c>
      <c r="H49" s="144">
        <v>2291</v>
      </c>
      <c r="I49" s="144">
        <v>2269</v>
      </c>
      <c r="J49" s="145">
        <v>2455</v>
      </c>
      <c r="K49" s="144">
        <v>7</v>
      </c>
      <c r="L49" s="146">
        <v>0.285132382892057</v>
      </c>
    </row>
    <row r="50" spans="1:12" s="110" customFormat="1" ht="24.95" customHeight="1" x14ac:dyDescent="0.2">
      <c r="A50" s="609" t="s">
        <v>192</v>
      </c>
      <c r="B50" s="610"/>
      <c r="C50" s="610"/>
      <c r="D50" s="611"/>
      <c r="E50" s="262">
        <v>14.173497014427179</v>
      </c>
      <c r="F50" s="263">
        <v>38216</v>
      </c>
      <c r="G50" s="264">
        <v>39545</v>
      </c>
      <c r="H50" s="264">
        <v>39629</v>
      </c>
      <c r="I50" s="264">
        <v>37624</v>
      </c>
      <c r="J50" s="265">
        <v>37742</v>
      </c>
      <c r="K50" s="263">
        <v>474</v>
      </c>
      <c r="L50" s="266">
        <v>1.2558952890678818</v>
      </c>
    </row>
    <row r="51" spans="1:12" s="110" customFormat="1" ht="15" customHeight="1" x14ac:dyDescent="0.2">
      <c r="A51" s="120"/>
      <c r="B51" s="119"/>
      <c r="C51" s="258" t="s">
        <v>106</v>
      </c>
      <c r="E51" s="113">
        <v>54.294012978857026</v>
      </c>
      <c r="F51" s="115">
        <v>20749</v>
      </c>
      <c r="G51" s="114">
        <v>21399</v>
      </c>
      <c r="H51" s="114">
        <v>21600</v>
      </c>
      <c r="I51" s="114">
        <v>20354</v>
      </c>
      <c r="J51" s="140">
        <v>20301</v>
      </c>
      <c r="K51" s="114">
        <v>448</v>
      </c>
      <c r="L51" s="116">
        <v>2.2067878429634007</v>
      </c>
    </row>
    <row r="52" spans="1:12" s="110" customFormat="1" ht="15" customHeight="1" x14ac:dyDescent="0.2">
      <c r="A52" s="120"/>
      <c r="B52" s="119"/>
      <c r="C52" s="258" t="s">
        <v>107</v>
      </c>
      <c r="E52" s="113">
        <v>45.705987021142974</v>
      </c>
      <c r="F52" s="115">
        <v>17467</v>
      </c>
      <c r="G52" s="114">
        <v>18146</v>
      </c>
      <c r="H52" s="114">
        <v>18029</v>
      </c>
      <c r="I52" s="114">
        <v>17270</v>
      </c>
      <c r="J52" s="140">
        <v>17441</v>
      </c>
      <c r="K52" s="114">
        <v>26</v>
      </c>
      <c r="L52" s="116">
        <v>0.14907402098503525</v>
      </c>
    </row>
    <row r="53" spans="1:12" s="110" customFormat="1" ht="15" customHeight="1" x14ac:dyDescent="0.2">
      <c r="A53" s="120"/>
      <c r="B53" s="119"/>
      <c r="C53" s="258" t="s">
        <v>187</v>
      </c>
      <c r="D53" s="110" t="s">
        <v>193</v>
      </c>
      <c r="E53" s="113">
        <v>24.633661293698975</v>
      </c>
      <c r="F53" s="115">
        <v>9414</v>
      </c>
      <c r="G53" s="114">
        <v>10767</v>
      </c>
      <c r="H53" s="114">
        <v>10918</v>
      </c>
      <c r="I53" s="114">
        <v>8813</v>
      </c>
      <c r="J53" s="140">
        <v>9438</v>
      </c>
      <c r="K53" s="114">
        <v>-24</v>
      </c>
      <c r="L53" s="116">
        <v>-0.25429116338207247</v>
      </c>
    </row>
    <row r="54" spans="1:12" s="110" customFormat="1" ht="15" customHeight="1" x14ac:dyDescent="0.2">
      <c r="A54" s="120"/>
      <c r="B54" s="119"/>
      <c r="D54" s="267" t="s">
        <v>194</v>
      </c>
      <c r="E54" s="113">
        <v>57.701295942213726</v>
      </c>
      <c r="F54" s="115">
        <v>5432</v>
      </c>
      <c r="G54" s="114">
        <v>6219</v>
      </c>
      <c r="H54" s="114">
        <v>6416</v>
      </c>
      <c r="I54" s="114">
        <v>5072</v>
      </c>
      <c r="J54" s="140">
        <v>5413</v>
      </c>
      <c r="K54" s="114">
        <v>19</v>
      </c>
      <c r="L54" s="116">
        <v>0.35100683539626826</v>
      </c>
    </row>
    <row r="55" spans="1:12" s="110" customFormat="1" ht="15" customHeight="1" x14ac:dyDescent="0.2">
      <c r="A55" s="120"/>
      <c r="B55" s="119"/>
      <c r="D55" s="267" t="s">
        <v>195</v>
      </c>
      <c r="E55" s="113">
        <v>42.298704057786274</v>
      </c>
      <c r="F55" s="115">
        <v>3982</v>
      </c>
      <c r="G55" s="114">
        <v>4548</v>
      </c>
      <c r="H55" s="114">
        <v>4502</v>
      </c>
      <c r="I55" s="114">
        <v>3741</v>
      </c>
      <c r="J55" s="140">
        <v>4025</v>
      </c>
      <c r="K55" s="114">
        <v>-43</v>
      </c>
      <c r="L55" s="116">
        <v>-1.0683229813664596</v>
      </c>
    </row>
    <row r="56" spans="1:12" s="110" customFormat="1" ht="15" customHeight="1" x14ac:dyDescent="0.2">
      <c r="A56" s="120"/>
      <c r="B56" s="119" t="s">
        <v>196</v>
      </c>
      <c r="C56" s="258"/>
      <c r="E56" s="113">
        <v>58.313985832437041</v>
      </c>
      <c r="F56" s="115">
        <v>157232</v>
      </c>
      <c r="G56" s="114">
        <v>156984</v>
      </c>
      <c r="H56" s="114">
        <v>157397</v>
      </c>
      <c r="I56" s="114">
        <v>156756</v>
      </c>
      <c r="J56" s="140">
        <v>156385</v>
      </c>
      <c r="K56" s="114">
        <v>847</v>
      </c>
      <c r="L56" s="116">
        <v>0.5416120471912268</v>
      </c>
    </row>
    <row r="57" spans="1:12" s="110" customFormat="1" ht="15" customHeight="1" x14ac:dyDescent="0.2">
      <c r="A57" s="120"/>
      <c r="B57" s="119"/>
      <c r="C57" s="258" t="s">
        <v>106</v>
      </c>
      <c r="E57" s="113">
        <v>49.221532512465657</v>
      </c>
      <c r="F57" s="115">
        <v>77392</v>
      </c>
      <c r="G57" s="114">
        <v>77250</v>
      </c>
      <c r="H57" s="114">
        <v>77583</v>
      </c>
      <c r="I57" s="114">
        <v>77275</v>
      </c>
      <c r="J57" s="140">
        <v>77149</v>
      </c>
      <c r="K57" s="114">
        <v>243</v>
      </c>
      <c r="L57" s="116">
        <v>0.31497491866388416</v>
      </c>
    </row>
    <row r="58" spans="1:12" s="110" customFormat="1" ht="15" customHeight="1" x14ac:dyDescent="0.2">
      <c r="A58" s="120"/>
      <c r="B58" s="119"/>
      <c r="C58" s="258" t="s">
        <v>107</v>
      </c>
      <c r="E58" s="113">
        <v>50.778467487534343</v>
      </c>
      <c r="F58" s="115">
        <v>79840</v>
      </c>
      <c r="G58" s="114">
        <v>79734</v>
      </c>
      <c r="H58" s="114">
        <v>79814</v>
      </c>
      <c r="I58" s="114">
        <v>79481</v>
      </c>
      <c r="J58" s="140">
        <v>79236</v>
      </c>
      <c r="K58" s="114">
        <v>604</v>
      </c>
      <c r="L58" s="116">
        <v>0.76227977182088946</v>
      </c>
    </row>
    <row r="59" spans="1:12" s="110" customFormat="1" ht="15" customHeight="1" x14ac:dyDescent="0.2">
      <c r="A59" s="120"/>
      <c r="B59" s="119"/>
      <c r="C59" s="258" t="s">
        <v>105</v>
      </c>
      <c r="D59" s="110" t="s">
        <v>197</v>
      </c>
      <c r="E59" s="113">
        <v>91.562150198432889</v>
      </c>
      <c r="F59" s="115">
        <v>143965</v>
      </c>
      <c r="G59" s="114">
        <v>143773</v>
      </c>
      <c r="H59" s="114">
        <v>144210</v>
      </c>
      <c r="I59" s="114">
        <v>143712</v>
      </c>
      <c r="J59" s="140">
        <v>143410</v>
      </c>
      <c r="K59" s="114">
        <v>555</v>
      </c>
      <c r="L59" s="116">
        <v>0.38700230109476325</v>
      </c>
    </row>
    <row r="60" spans="1:12" s="110" customFormat="1" ht="15" customHeight="1" x14ac:dyDescent="0.2">
      <c r="A60" s="120"/>
      <c r="B60" s="119"/>
      <c r="C60" s="258"/>
      <c r="D60" s="267" t="s">
        <v>198</v>
      </c>
      <c r="E60" s="113">
        <v>46.894731358316257</v>
      </c>
      <c r="F60" s="115">
        <v>67512</v>
      </c>
      <c r="G60" s="114">
        <v>67403</v>
      </c>
      <c r="H60" s="114">
        <v>67752</v>
      </c>
      <c r="I60" s="114">
        <v>67550</v>
      </c>
      <c r="J60" s="140">
        <v>67449</v>
      </c>
      <c r="K60" s="114">
        <v>63</v>
      </c>
      <c r="L60" s="116">
        <v>9.340390517279723E-2</v>
      </c>
    </row>
    <row r="61" spans="1:12" s="110" customFormat="1" ht="15" customHeight="1" x14ac:dyDescent="0.2">
      <c r="A61" s="120"/>
      <c r="B61" s="119"/>
      <c r="C61" s="258"/>
      <c r="D61" s="267" t="s">
        <v>199</v>
      </c>
      <c r="E61" s="113">
        <v>53.105268641683743</v>
      </c>
      <c r="F61" s="115">
        <v>76453</v>
      </c>
      <c r="G61" s="114">
        <v>76370</v>
      </c>
      <c r="H61" s="114">
        <v>76458</v>
      </c>
      <c r="I61" s="114">
        <v>76162</v>
      </c>
      <c r="J61" s="140">
        <v>75961</v>
      </c>
      <c r="K61" s="114">
        <v>492</v>
      </c>
      <c r="L61" s="116">
        <v>0.64770079382841195</v>
      </c>
    </row>
    <row r="62" spans="1:12" s="110" customFormat="1" ht="15" customHeight="1" x14ac:dyDescent="0.2">
      <c r="A62" s="120"/>
      <c r="B62" s="119"/>
      <c r="C62" s="258"/>
      <c r="D62" s="258" t="s">
        <v>200</v>
      </c>
      <c r="E62" s="113">
        <v>8.4378498015671113</v>
      </c>
      <c r="F62" s="115">
        <v>13267</v>
      </c>
      <c r="G62" s="114">
        <v>13211</v>
      </c>
      <c r="H62" s="114">
        <v>13187</v>
      </c>
      <c r="I62" s="114">
        <v>13044</v>
      </c>
      <c r="J62" s="140">
        <v>12975</v>
      </c>
      <c r="K62" s="114">
        <v>292</v>
      </c>
      <c r="L62" s="116">
        <v>2.2504816955684008</v>
      </c>
    </row>
    <row r="63" spans="1:12" s="110" customFormat="1" ht="15" customHeight="1" x14ac:dyDescent="0.2">
      <c r="A63" s="120"/>
      <c r="B63" s="119"/>
      <c r="C63" s="258"/>
      <c r="D63" s="267" t="s">
        <v>198</v>
      </c>
      <c r="E63" s="113">
        <v>74.470490691188658</v>
      </c>
      <c r="F63" s="115">
        <v>9880</v>
      </c>
      <c r="G63" s="114">
        <v>9847</v>
      </c>
      <c r="H63" s="114">
        <v>9831</v>
      </c>
      <c r="I63" s="114">
        <v>9725</v>
      </c>
      <c r="J63" s="140">
        <v>9700</v>
      </c>
      <c r="K63" s="114">
        <v>180</v>
      </c>
      <c r="L63" s="116">
        <v>1.8556701030927836</v>
      </c>
    </row>
    <row r="64" spans="1:12" s="110" customFormat="1" ht="15" customHeight="1" x14ac:dyDescent="0.2">
      <c r="A64" s="120"/>
      <c r="B64" s="119"/>
      <c r="C64" s="258"/>
      <c r="D64" s="267" t="s">
        <v>199</v>
      </c>
      <c r="E64" s="113">
        <v>25.529509308811335</v>
      </c>
      <c r="F64" s="115">
        <v>3387</v>
      </c>
      <c r="G64" s="114">
        <v>3364</v>
      </c>
      <c r="H64" s="114">
        <v>3356</v>
      </c>
      <c r="I64" s="114">
        <v>3319</v>
      </c>
      <c r="J64" s="140">
        <v>3275</v>
      </c>
      <c r="K64" s="114">
        <v>112</v>
      </c>
      <c r="L64" s="116">
        <v>3.4198473282442747</v>
      </c>
    </row>
    <row r="65" spans="1:12" s="110" customFormat="1" ht="15" customHeight="1" x14ac:dyDescent="0.2">
      <c r="A65" s="120"/>
      <c r="B65" s="119" t="s">
        <v>201</v>
      </c>
      <c r="C65" s="258"/>
      <c r="E65" s="113">
        <v>20.280755108852873</v>
      </c>
      <c r="F65" s="115">
        <v>54683</v>
      </c>
      <c r="G65" s="114">
        <v>54250</v>
      </c>
      <c r="H65" s="114">
        <v>53233</v>
      </c>
      <c r="I65" s="114">
        <v>52746</v>
      </c>
      <c r="J65" s="140">
        <v>51515</v>
      </c>
      <c r="K65" s="114">
        <v>3168</v>
      </c>
      <c r="L65" s="116">
        <v>6.1496651460739589</v>
      </c>
    </row>
    <row r="66" spans="1:12" s="110" customFormat="1" ht="15" customHeight="1" x14ac:dyDescent="0.2">
      <c r="A66" s="120"/>
      <c r="B66" s="119"/>
      <c r="C66" s="258" t="s">
        <v>106</v>
      </c>
      <c r="E66" s="113">
        <v>50.434321452736683</v>
      </c>
      <c r="F66" s="115">
        <v>27579</v>
      </c>
      <c r="G66" s="114">
        <v>27365</v>
      </c>
      <c r="H66" s="114">
        <v>26926</v>
      </c>
      <c r="I66" s="114">
        <v>26688</v>
      </c>
      <c r="J66" s="140">
        <v>26137</v>
      </c>
      <c r="K66" s="114">
        <v>1442</v>
      </c>
      <c r="L66" s="116">
        <v>5.5170830623254394</v>
      </c>
    </row>
    <row r="67" spans="1:12" s="110" customFormat="1" ht="15" customHeight="1" x14ac:dyDescent="0.2">
      <c r="A67" s="120"/>
      <c r="B67" s="119"/>
      <c r="C67" s="258" t="s">
        <v>107</v>
      </c>
      <c r="E67" s="113">
        <v>49.565678547263317</v>
      </c>
      <c r="F67" s="115">
        <v>27104</v>
      </c>
      <c r="G67" s="114">
        <v>26885</v>
      </c>
      <c r="H67" s="114">
        <v>26307</v>
      </c>
      <c r="I67" s="114">
        <v>26058</v>
      </c>
      <c r="J67" s="140">
        <v>25378</v>
      </c>
      <c r="K67" s="114">
        <v>1726</v>
      </c>
      <c r="L67" s="116">
        <v>6.8011663645677363</v>
      </c>
    </row>
    <row r="68" spans="1:12" s="110" customFormat="1" ht="15" customHeight="1" x14ac:dyDescent="0.2">
      <c r="A68" s="120"/>
      <c r="B68" s="119"/>
      <c r="C68" s="258" t="s">
        <v>105</v>
      </c>
      <c r="D68" s="110" t="s">
        <v>202</v>
      </c>
      <c r="E68" s="113">
        <v>22.039756414242085</v>
      </c>
      <c r="F68" s="115">
        <v>12052</v>
      </c>
      <c r="G68" s="114">
        <v>11832</v>
      </c>
      <c r="H68" s="114">
        <v>11335</v>
      </c>
      <c r="I68" s="114">
        <v>11229</v>
      </c>
      <c r="J68" s="140">
        <v>10675</v>
      </c>
      <c r="K68" s="114">
        <v>1377</v>
      </c>
      <c r="L68" s="116">
        <v>12.899297423887587</v>
      </c>
    </row>
    <row r="69" spans="1:12" s="110" customFormat="1" ht="15" customHeight="1" x14ac:dyDescent="0.2">
      <c r="A69" s="120"/>
      <c r="B69" s="119"/>
      <c r="C69" s="258"/>
      <c r="D69" s="267" t="s">
        <v>198</v>
      </c>
      <c r="E69" s="113">
        <v>48.390308662462665</v>
      </c>
      <c r="F69" s="115">
        <v>5832</v>
      </c>
      <c r="G69" s="114">
        <v>5687</v>
      </c>
      <c r="H69" s="114">
        <v>5474</v>
      </c>
      <c r="I69" s="114">
        <v>5410</v>
      </c>
      <c r="J69" s="140">
        <v>5162</v>
      </c>
      <c r="K69" s="114">
        <v>670</v>
      </c>
      <c r="L69" s="116">
        <v>12.979465323518017</v>
      </c>
    </row>
    <row r="70" spans="1:12" s="110" customFormat="1" ht="15" customHeight="1" x14ac:dyDescent="0.2">
      <c r="A70" s="120"/>
      <c r="B70" s="119"/>
      <c r="C70" s="258"/>
      <c r="D70" s="267" t="s">
        <v>199</v>
      </c>
      <c r="E70" s="113">
        <v>51.609691337537335</v>
      </c>
      <c r="F70" s="115">
        <v>6220</v>
      </c>
      <c r="G70" s="114">
        <v>6145</v>
      </c>
      <c r="H70" s="114">
        <v>5861</v>
      </c>
      <c r="I70" s="114">
        <v>5819</v>
      </c>
      <c r="J70" s="140">
        <v>5513</v>
      </c>
      <c r="K70" s="114">
        <v>707</v>
      </c>
      <c r="L70" s="116">
        <v>12.824233629602757</v>
      </c>
    </row>
    <row r="71" spans="1:12" s="110" customFormat="1" ht="15" customHeight="1" x14ac:dyDescent="0.2">
      <c r="A71" s="120"/>
      <c r="B71" s="119"/>
      <c r="C71" s="258"/>
      <c r="D71" s="110" t="s">
        <v>203</v>
      </c>
      <c r="E71" s="113">
        <v>66.896476052886641</v>
      </c>
      <c r="F71" s="115">
        <v>36581</v>
      </c>
      <c r="G71" s="114">
        <v>36391</v>
      </c>
      <c r="H71" s="114">
        <v>35925</v>
      </c>
      <c r="I71" s="114">
        <v>35675</v>
      </c>
      <c r="J71" s="140">
        <v>35085</v>
      </c>
      <c r="K71" s="114">
        <v>1496</v>
      </c>
      <c r="L71" s="116">
        <v>4.2639304546102323</v>
      </c>
    </row>
    <row r="72" spans="1:12" s="110" customFormat="1" ht="15" customHeight="1" x14ac:dyDescent="0.2">
      <c r="A72" s="120"/>
      <c r="B72" s="119"/>
      <c r="C72" s="258"/>
      <c r="D72" s="267" t="s">
        <v>198</v>
      </c>
      <c r="E72" s="113">
        <v>50.471556272381839</v>
      </c>
      <c r="F72" s="115">
        <v>18463</v>
      </c>
      <c r="G72" s="114">
        <v>18401</v>
      </c>
      <c r="H72" s="114">
        <v>18176</v>
      </c>
      <c r="I72" s="114">
        <v>18053</v>
      </c>
      <c r="J72" s="140">
        <v>17798</v>
      </c>
      <c r="K72" s="114">
        <v>665</v>
      </c>
      <c r="L72" s="116">
        <v>3.7363748735813012</v>
      </c>
    </row>
    <row r="73" spans="1:12" s="110" customFormat="1" ht="15" customHeight="1" x14ac:dyDescent="0.2">
      <c r="A73" s="120"/>
      <c r="B73" s="119"/>
      <c r="C73" s="258"/>
      <c r="D73" s="267" t="s">
        <v>199</v>
      </c>
      <c r="E73" s="113">
        <v>49.528443727618161</v>
      </c>
      <c r="F73" s="115">
        <v>18118</v>
      </c>
      <c r="G73" s="114">
        <v>17990</v>
      </c>
      <c r="H73" s="114">
        <v>17749</v>
      </c>
      <c r="I73" s="114">
        <v>17622</v>
      </c>
      <c r="J73" s="140">
        <v>17287</v>
      </c>
      <c r="K73" s="114">
        <v>831</v>
      </c>
      <c r="L73" s="116">
        <v>4.8070804650893733</v>
      </c>
    </row>
    <row r="74" spans="1:12" s="110" customFormat="1" ht="15" customHeight="1" x14ac:dyDescent="0.2">
      <c r="A74" s="120"/>
      <c r="B74" s="119"/>
      <c r="C74" s="258"/>
      <c r="D74" s="110" t="s">
        <v>204</v>
      </c>
      <c r="E74" s="113">
        <v>11.063767532871276</v>
      </c>
      <c r="F74" s="115">
        <v>6050</v>
      </c>
      <c r="G74" s="114">
        <v>6027</v>
      </c>
      <c r="H74" s="114">
        <v>5973</v>
      </c>
      <c r="I74" s="114">
        <v>5842</v>
      </c>
      <c r="J74" s="140">
        <v>5755</v>
      </c>
      <c r="K74" s="114">
        <v>295</v>
      </c>
      <c r="L74" s="116">
        <v>5.1259774109470024</v>
      </c>
    </row>
    <row r="75" spans="1:12" s="110" customFormat="1" ht="15" customHeight="1" x14ac:dyDescent="0.2">
      <c r="A75" s="120"/>
      <c r="B75" s="119"/>
      <c r="C75" s="258"/>
      <c r="D75" s="267" t="s">
        <v>198</v>
      </c>
      <c r="E75" s="113">
        <v>54.280991735537192</v>
      </c>
      <c r="F75" s="115">
        <v>3284</v>
      </c>
      <c r="G75" s="114">
        <v>3277</v>
      </c>
      <c r="H75" s="114">
        <v>3276</v>
      </c>
      <c r="I75" s="114">
        <v>3225</v>
      </c>
      <c r="J75" s="140">
        <v>3177</v>
      </c>
      <c r="K75" s="114">
        <v>107</v>
      </c>
      <c r="L75" s="116">
        <v>3.3679571923197984</v>
      </c>
    </row>
    <row r="76" spans="1:12" s="110" customFormat="1" ht="15" customHeight="1" x14ac:dyDescent="0.2">
      <c r="A76" s="120"/>
      <c r="B76" s="119"/>
      <c r="C76" s="258"/>
      <c r="D76" s="267" t="s">
        <v>199</v>
      </c>
      <c r="E76" s="113">
        <v>45.719008264462808</v>
      </c>
      <c r="F76" s="115">
        <v>2766</v>
      </c>
      <c r="G76" s="114">
        <v>2750</v>
      </c>
      <c r="H76" s="114">
        <v>2697</v>
      </c>
      <c r="I76" s="114">
        <v>2617</v>
      </c>
      <c r="J76" s="140">
        <v>2578</v>
      </c>
      <c r="K76" s="114">
        <v>188</v>
      </c>
      <c r="L76" s="116">
        <v>7.2924747866563226</v>
      </c>
    </row>
    <row r="77" spans="1:12" s="110" customFormat="1" ht="15" customHeight="1" x14ac:dyDescent="0.2">
      <c r="A77" s="534"/>
      <c r="B77" s="119" t="s">
        <v>205</v>
      </c>
      <c r="C77" s="268"/>
      <c r="D77" s="182"/>
      <c r="E77" s="113">
        <v>7.231762044282906</v>
      </c>
      <c r="F77" s="115">
        <v>19499</v>
      </c>
      <c r="G77" s="114">
        <v>19499</v>
      </c>
      <c r="H77" s="114">
        <v>20211</v>
      </c>
      <c r="I77" s="114">
        <v>19630</v>
      </c>
      <c r="J77" s="140">
        <v>19798</v>
      </c>
      <c r="K77" s="114">
        <v>-299</v>
      </c>
      <c r="L77" s="116">
        <v>-1.5102535609657541</v>
      </c>
    </row>
    <row r="78" spans="1:12" s="110" customFormat="1" ht="15" customHeight="1" x14ac:dyDescent="0.2">
      <c r="A78" s="120"/>
      <c r="B78" s="119"/>
      <c r="C78" s="268" t="s">
        <v>106</v>
      </c>
      <c r="D78" s="182"/>
      <c r="E78" s="113">
        <v>56.356736242884253</v>
      </c>
      <c r="F78" s="115">
        <v>10989</v>
      </c>
      <c r="G78" s="114">
        <v>10860</v>
      </c>
      <c r="H78" s="114">
        <v>11333</v>
      </c>
      <c r="I78" s="114">
        <v>11061</v>
      </c>
      <c r="J78" s="140">
        <v>10996</v>
      </c>
      <c r="K78" s="114">
        <v>-7</v>
      </c>
      <c r="L78" s="116">
        <v>-6.3659512550018185E-2</v>
      </c>
    </row>
    <row r="79" spans="1:12" s="110" customFormat="1" ht="15" customHeight="1" x14ac:dyDescent="0.2">
      <c r="A79" s="123"/>
      <c r="B79" s="124"/>
      <c r="C79" s="260" t="s">
        <v>107</v>
      </c>
      <c r="D79" s="261"/>
      <c r="E79" s="125">
        <v>43.643263757115747</v>
      </c>
      <c r="F79" s="143">
        <v>8510</v>
      </c>
      <c r="G79" s="144">
        <v>8639</v>
      </c>
      <c r="H79" s="144">
        <v>8878</v>
      </c>
      <c r="I79" s="144">
        <v>8569</v>
      </c>
      <c r="J79" s="145">
        <v>8802</v>
      </c>
      <c r="K79" s="144">
        <v>-292</v>
      </c>
      <c r="L79" s="146">
        <v>-3.3174278573051579</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269630</v>
      </c>
      <c r="E11" s="114">
        <v>270278</v>
      </c>
      <c r="F11" s="114">
        <v>270470</v>
      </c>
      <c r="G11" s="114">
        <v>266756</v>
      </c>
      <c r="H11" s="140">
        <v>265440</v>
      </c>
      <c r="I11" s="115">
        <v>4190</v>
      </c>
      <c r="J11" s="116">
        <v>1.5785111512959613</v>
      </c>
    </row>
    <row r="12" spans="1:15" s="110" customFormat="1" ht="24.95" customHeight="1" x14ac:dyDescent="0.2">
      <c r="A12" s="193" t="s">
        <v>132</v>
      </c>
      <c r="B12" s="194" t="s">
        <v>133</v>
      </c>
      <c r="C12" s="113">
        <v>0.53183992879130659</v>
      </c>
      <c r="D12" s="115">
        <v>1434</v>
      </c>
      <c r="E12" s="114">
        <v>1285</v>
      </c>
      <c r="F12" s="114">
        <v>1724</v>
      </c>
      <c r="G12" s="114">
        <v>1644</v>
      </c>
      <c r="H12" s="140">
        <v>1367</v>
      </c>
      <c r="I12" s="115">
        <v>67</v>
      </c>
      <c r="J12" s="116">
        <v>4.9012435991221652</v>
      </c>
    </row>
    <row r="13" spans="1:15" s="110" customFormat="1" ht="24.95" customHeight="1" x14ac:dyDescent="0.2">
      <c r="A13" s="193" t="s">
        <v>134</v>
      </c>
      <c r="B13" s="199" t="s">
        <v>214</v>
      </c>
      <c r="C13" s="113">
        <v>1.0655342506397656</v>
      </c>
      <c r="D13" s="115">
        <v>2873</v>
      </c>
      <c r="E13" s="114">
        <v>2851</v>
      </c>
      <c r="F13" s="114">
        <v>2828</v>
      </c>
      <c r="G13" s="114">
        <v>2758</v>
      </c>
      <c r="H13" s="140">
        <v>2724</v>
      </c>
      <c r="I13" s="115">
        <v>149</v>
      </c>
      <c r="J13" s="116">
        <v>5.4698972099853158</v>
      </c>
    </row>
    <row r="14" spans="1:15" s="287" customFormat="1" ht="24" customHeight="1" x14ac:dyDescent="0.2">
      <c r="A14" s="193" t="s">
        <v>215</v>
      </c>
      <c r="B14" s="199" t="s">
        <v>137</v>
      </c>
      <c r="C14" s="113">
        <v>20.267774357452804</v>
      </c>
      <c r="D14" s="115">
        <v>54648</v>
      </c>
      <c r="E14" s="114">
        <v>54810</v>
      </c>
      <c r="F14" s="114">
        <v>55177</v>
      </c>
      <c r="G14" s="114">
        <v>54464</v>
      </c>
      <c r="H14" s="140">
        <v>54828</v>
      </c>
      <c r="I14" s="115">
        <v>-180</v>
      </c>
      <c r="J14" s="116">
        <v>-0.3282994090610637</v>
      </c>
      <c r="K14" s="110"/>
      <c r="L14" s="110"/>
      <c r="M14" s="110"/>
      <c r="N14" s="110"/>
      <c r="O14" s="110"/>
    </row>
    <row r="15" spans="1:15" s="110" customFormat="1" ht="24.75" customHeight="1" x14ac:dyDescent="0.2">
      <c r="A15" s="193" t="s">
        <v>216</v>
      </c>
      <c r="B15" s="199" t="s">
        <v>217</v>
      </c>
      <c r="C15" s="113">
        <v>4.1549530838556539</v>
      </c>
      <c r="D15" s="115">
        <v>11203</v>
      </c>
      <c r="E15" s="114">
        <v>11156</v>
      </c>
      <c r="F15" s="114">
        <v>11247</v>
      </c>
      <c r="G15" s="114">
        <v>11016</v>
      </c>
      <c r="H15" s="140">
        <v>11035</v>
      </c>
      <c r="I15" s="115">
        <v>168</v>
      </c>
      <c r="J15" s="116">
        <v>1.5224286361576802</v>
      </c>
    </row>
    <row r="16" spans="1:15" s="287" customFormat="1" ht="24.95" customHeight="1" x14ac:dyDescent="0.2">
      <c r="A16" s="193" t="s">
        <v>218</v>
      </c>
      <c r="B16" s="199" t="s">
        <v>141</v>
      </c>
      <c r="C16" s="113">
        <v>13.030078255387012</v>
      </c>
      <c r="D16" s="115">
        <v>35133</v>
      </c>
      <c r="E16" s="114">
        <v>35295</v>
      </c>
      <c r="F16" s="114">
        <v>35499</v>
      </c>
      <c r="G16" s="114">
        <v>35136</v>
      </c>
      <c r="H16" s="140">
        <v>35285</v>
      </c>
      <c r="I16" s="115">
        <v>-152</v>
      </c>
      <c r="J16" s="116">
        <v>-0.4307779509706674</v>
      </c>
      <c r="K16" s="110"/>
      <c r="L16" s="110"/>
      <c r="M16" s="110"/>
      <c r="N16" s="110"/>
      <c r="O16" s="110"/>
    </row>
    <row r="17" spans="1:15" s="110" customFormat="1" ht="24.95" customHeight="1" x14ac:dyDescent="0.2">
      <c r="A17" s="193" t="s">
        <v>219</v>
      </c>
      <c r="B17" s="199" t="s">
        <v>220</v>
      </c>
      <c r="C17" s="113">
        <v>3.0827430182101399</v>
      </c>
      <c r="D17" s="115">
        <v>8312</v>
      </c>
      <c r="E17" s="114">
        <v>8359</v>
      </c>
      <c r="F17" s="114">
        <v>8431</v>
      </c>
      <c r="G17" s="114">
        <v>8312</v>
      </c>
      <c r="H17" s="140">
        <v>8508</v>
      </c>
      <c r="I17" s="115">
        <v>-196</v>
      </c>
      <c r="J17" s="116">
        <v>-2.3037141513869299</v>
      </c>
    </row>
    <row r="18" spans="1:15" s="287" customFormat="1" ht="24.95" customHeight="1" x14ac:dyDescent="0.2">
      <c r="A18" s="201" t="s">
        <v>144</v>
      </c>
      <c r="B18" s="202" t="s">
        <v>145</v>
      </c>
      <c r="C18" s="113">
        <v>5.4344842932908062</v>
      </c>
      <c r="D18" s="115">
        <v>14653</v>
      </c>
      <c r="E18" s="114">
        <v>14419</v>
      </c>
      <c r="F18" s="114">
        <v>14716</v>
      </c>
      <c r="G18" s="114">
        <v>14299</v>
      </c>
      <c r="H18" s="140">
        <v>14205</v>
      </c>
      <c r="I18" s="115">
        <v>448</v>
      </c>
      <c r="J18" s="116">
        <v>3.1538190777895108</v>
      </c>
      <c r="K18" s="110"/>
      <c r="L18" s="110"/>
      <c r="M18" s="110"/>
      <c r="N18" s="110"/>
      <c r="O18" s="110"/>
    </row>
    <row r="19" spans="1:15" s="110" customFormat="1" ht="24.95" customHeight="1" x14ac:dyDescent="0.2">
      <c r="A19" s="193" t="s">
        <v>146</v>
      </c>
      <c r="B19" s="199" t="s">
        <v>147</v>
      </c>
      <c r="C19" s="113">
        <v>13.345325075102918</v>
      </c>
      <c r="D19" s="115">
        <v>35983</v>
      </c>
      <c r="E19" s="114">
        <v>36386</v>
      </c>
      <c r="F19" s="114">
        <v>36387</v>
      </c>
      <c r="G19" s="114">
        <v>35877</v>
      </c>
      <c r="H19" s="140">
        <v>36056</v>
      </c>
      <c r="I19" s="115">
        <v>-73</v>
      </c>
      <c r="J19" s="116">
        <v>-0.20246283558908365</v>
      </c>
    </row>
    <row r="20" spans="1:15" s="287" customFormat="1" ht="24.95" customHeight="1" x14ac:dyDescent="0.2">
      <c r="A20" s="193" t="s">
        <v>148</v>
      </c>
      <c r="B20" s="199" t="s">
        <v>149</v>
      </c>
      <c r="C20" s="113">
        <v>4.133442124392686</v>
      </c>
      <c r="D20" s="115">
        <v>11145</v>
      </c>
      <c r="E20" s="114">
        <v>11323</v>
      </c>
      <c r="F20" s="114">
        <v>11363</v>
      </c>
      <c r="G20" s="114">
        <v>11117</v>
      </c>
      <c r="H20" s="140">
        <v>11143</v>
      </c>
      <c r="I20" s="115">
        <v>2</v>
      </c>
      <c r="J20" s="116">
        <v>1.7948487839899489E-2</v>
      </c>
      <c r="K20" s="110"/>
      <c r="L20" s="110"/>
      <c r="M20" s="110"/>
      <c r="N20" s="110"/>
      <c r="O20" s="110"/>
    </row>
    <row r="21" spans="1:15" s="110" customFormat="1" ht="24.95" customHeight="1" x14ac:dyDescent="0.2">
      <c r="A21" s="201" t="s">
        <v>150</v>
      </c>
      <c r="B21" s="202" t="s">
        <v>151</v>
      </c>
      <c r="C21" s="113">
        <v>4.444238400771428</v>
      </c>
      <c r="D21" s="115">
        <v>11983</v>
      </c>
      <c r="E21" s="114">
        <v>12413</v>
      </c>
      <c r="F21" s="114">
        <v>12718</v>
      </c>
      <c r="G21" s="114">
        <v>12659</v>
      </c>
      <c r="H21" s="140">
        <v>12112</v>
      </c>
      <c r="I21" s="115">
        <v>-129</v>
      </c>
      <c r="J21" s="116">
        <v>-1.0650594451783355</v>
      </c>
    </row>
    <row r="22" spans="1:15" s="110" customFormat="1" ht="24.95" customHeight="1" x14ac:dyDescent="0.2">
      <c r="A22" s="201" t="s">
        <v>152</v>
      </c>
      <c r="B22" s="199" t="s">
        <v>153</v>
      </c>
      <c r="C22" s="113">
        <v>2.7404220598598079</v>
      </c>
      <c r="D22" s="115">
        <v>7389</v>
      </c>
      <c r="E22" s="114">
        <v>7246</v>
      </c>
      <c r="F22" s="114">
        <v>7123</v>
      </c>
      <c r="G22" s="114">
        <v>7059</v>
      </c>
      <c r="H22" s="140">
        <v>6971</v>
      </c>
      <c r="I22" s="115">
        <v>418</v>
      </c>
      <c r="J22" s="116">
        <v>5.9962702625161386</v>
      </c>
    </row>
    <row r="23" spans="1:15" s="110" customFormat="1" ht="24.95" customHeight="1" x14ac:dyDescent="0.2">
      <c r="A23" s="193" t="s">
        <v>154</v>
      </c>
      <c r="B23" s="199" t="s">
        <v>155</v>
      </c>
      <c r="C23" s="113">
        <v>2.0261098542447056</v>
      </c>
      <c r="D23" s="115">
        <v>5463</v>
      </c>
      <c r="E23" s="114">
        <v>5509</v>
      </c>
      <c r="F23" s="114">
        <v>5537</v>
      </c>
      <c r="G23" s="114">
        <v>5469</v>
      </c>
      <c r="H23" s="140">
        <v>5528</v>
      </c>
      <c r="I23" s="115">
        <v>-65</v>
      </c>
      <c r="J23" s="116">
        <v>-1.1758321273516643</v>
      </c>
    </row>
    <row r="24" spans="1:15" s="110" customFormat="1" ht="24.95" customHeight="1" x14ac:dyDescent="0.2">
      <c r="A24" s="193" t="s">
        <v>156</v>
      </c>
      <c r="B24" s="199" t="s">
        <v>221</v>
      </c>
      <c r="C24" s="113">
        <v>6.589771167896747</v>
      </c>
      <c r="D24" s="115">
        <v>17768</v>
      </c>
      <c r="E24" s="114">
        <v>17636</v>
      </c>
      <c r="F24" s="114">
        <v>17461</v>
      </c>
      <c r="G24" s="114">
        <v>17236</v>
      </c>
      <c r="H24" s="140">
        <v>16718</v>
      </c>
      <c r="I24" s="115">
        <v>1050</v>
      </c>
      <c r="J24" s="116">
        <v>6.2806555808111018</v>
      </c>
    </row>
    <row r="25" spans="1:15" s="110" customFormat="1" ht="24.95" customHeight="1" x14ac:dyDescent="0.2">
      <c r="A25" s="193" t="s">
        <v>222</v>
      </c>
      <c r="B25" s="204" t="s">
        <v>159</v>
      </c>
      <c r="C25" s="113">
        <v>3.8359974780254422</v>
      </c>
      <c r="D25" s="115">
        <v>10343</v>
      </c>
      <c r="E25" s="114">
        <v>10242</v>
      </c>
      <c r="F25" s="114">
        <v>10166</v>
      </c>
      <c r="G25" s="114">
        <v>9880</v>
      </c>
      <c r="H25" s="140">
        <v>9822</v>
      </c>
      <c r="I25" s="115">
        <v>521</v>
      </c>
      <c r="J25" s="116">
        <v>5.3044186520057011</v>
      </c>
    </row>
    <row r="26" spans="1:15" s="110" customFormat="1" ht="24.95" customHeight="1" x14ac:dyDescent="0.2">
      <c r="A26" s="201">
        <v>782.78300000000002</v>
      </c>
      <c r="B26" s="203" t="s">
        <v>160</v>
      </c>
      <c r="C26" s="113">
        <v>1.0614545859140303</v>
      </c>
      <c r="D26" s="115">
        <v>2862</v>
      </c>
      <c r="E26" s="114">
        <v>2866</v>
      </c>
      <c r="F26" s="114">
        <v>3161</v>
      </c>
      <c r="G26" s="114">
        <v>3114</v>
      </c>
      <c r="H26" s="140">
        <v>3024</v>
      </c>
      <c r="I26" s="115">
        <v>-162</v>
      </c>
      <c r="J26" s="116">
        <v>-5.3571428571428568</v>
      </c>
    </row>
    <row r="27" spans="1:15" s="110" customFormat="1" ht="24.95" customHeight="1" x14ac:dyDescent="0.2">
      <c r="A27" s="193" t="s">
        <v>161</v>
      </c>
      <c r="B27" s="199" t="s">
        <v>223</v>
      </c>
      <c r="C27" s="113">
        <v>5.8465304305900681</v>
      </c>
      <c r="D27" s="115">
        <v>15764</v>
      </c>
      <c r="E27" s="114">
        <v>15820</v>
      </c>
      <c r="F27" s="114">
        <v>15756</v>
      </c>
      <c r="G27" s="114">
        <v>15443</v>
      </c>
      <c r="H27" s="140">
        <v>15341</v>
      </c>
      <c r="I27" s="115">
        <v>423</v>
      </c>
      <c r="J27" s="116">
        <v>2.7573169936770747</v>
      </c>
    </row>
    <row r="28" spans="1:15" s="110" customFormat="1" ht="24.95" customHeight="1" x14ac:dyDescent="0.2">
      <c r="A28" s="193" t="s">
        <v>163</v>
      </c>
      <c r="B28" s="199" t="s">
        <v>164</v>
      </c>
      <c r="C28" s="113">
        <v>4.9382487111968256</v>
      </c>
      <c r="D28" s="115">
        <v>13315</v>
      </c>
      <c r="E28" s="114">
        <v>13350</v>
      </c>
      <c r="F28" s="114">
        <v>13124</v>
      </c>
      <c r="G28" s="114">
        <v>13213</v>
      </c>
      <c r="H28" s="140">
        <v>13049</v>
      </c>
      <c r="I28" s="115">
        <v>266</v>
      </c>
      <c r="J28" s="116">
        <v>2.0384703808720976</v>
      </c>
    </row>
    <row r="29" spans="1:15" s="110" customFormat="1" ht="24.95" customHeight="1" x14ac:dyDescent="0.2">
      <c r="A29" s="193">
        <v>86</v>
      </c>
      <c r="B29" s="199" t="s">
        <v>165</v>
      </c>
      <c r="C29" s="113">
        <v>11.589956607202463</v>
      </c>
      <c r="D29" s="115">
        <v>31250</v>
      </c>
      <c r="E29" s="114">
        <v>31226</v>
      </c>
      <c r="F29" s="114">
        <v>30878</v>
      </c>
      <c r="G29" s="114">
        <v>30603</v>
      </c>
      <c r="H29" s="140">
        <v>30507</v>
      </c>
      <c r="I29" s="115">
        <v>743</v>
      </c>
      <c r="J29" s="116">
        <v>2.435506605041466</v>
      </c>
    </row>
    <row r="30" spans="1:15" s="110" customFormat="1" ht="24.95" customHeight="1" x14ac:dyDescent="0.2">
      <c r="A30" s="193">
        <v>87.88</v>
      </c>
      <c r="B30" s="204" t="s">
        <v>166</v>
      </c>
      <c r="C30" s="113">
        <v>7.796239290880095</v>
      </c>
      <c r="D30" s="115">
        <v>21021</v>
      </c>
      <c r="E30" s="114">
        <v>21043</v>
      </c>
      <c r="F30" s="114">
        <v>20569</v>
      </c>
      <c r="G30" s="114">
        <v>20417</v>
      </c>
      <c r="H30" s="140">
        <v>20532</v>
      </c>
      <c r="I30" s="115">
        <v>489</v>
      </c>
      <c r="J30" s="116">
        <v>2.3816481589713616</v>
      </c>
    </row>
    <row r="31" spans="1:15" s="110" customFormat="1" ht="24.95" customHeight="1" x14ac:dyDescent="0.2">
      <c r="A31" s="193" t="s">
        <v>167</v>
      </c>
      <c r="B31" s="199" t="s">
        <v>168</v>
      </c>
      <c r="C31" s="113">
        <v>4.3504061120795168</v>
      </c>
      <c r="D31" s="115">
        <v>11730</v>
      </c>
      <c r="E31" s="114">
        <v>11848</v>
      </c>
      <c r="F31" s="114">
        <v>11777</v>
      </c>
      <c r="G31" s="114">
        <v>11501</v>
      </c>
      <c r="H31" s="140">
        <v>11510</v>
      </c>
      <c r="I31" s="115">
        <v>220</v>
      </c>
      <c r="J31" s="116">
        <v>1.9113814074717637</v>
      </c>
    </row>
    <row r="32" spans="1:15" s="110" customFormat="1" ht="24.95" customHeight="1" x14ac:dyDescent="0.2">
      <c r="A32" s="193"/>
      <c r="B32" s="288" t="s">
        <v>224</v>
      </c>
      <c r="C32" s="113">
        <v>2.2252716685828727E-3</v>
      </c>
      <c r="D32" s="115">
        <v>6</v>
      </c>
      <c r="E32" s="114">
        <v>5</v>
      </c>
      <c r="F32" s="114">
        <v>5</v>
      </c>
      <c r="G32" s="114">
        <v>3</v>
      </c>
      <c r="H32" s="140">
        <v>3</v>
      </c>
      <c r="I32" s="115">
        <v>3</v>
      </c>
      <c r="J32" s="116">
        <v>100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0.53183992879130659</v>
      </c>
      <c r="D34" s="115">
        <v>1434</v>
      </c>
      <c r="E34" s="114">
        <v>1285</v>
      </c>
      <c r="F34" s="114">
        <v>1724</v>
      </c>
      <c r="G34" s="114">
        <v>1644</v>
      </c>
      <c r="H34" s="140">
        <v>1367</v>
      </c>
      <c r="I34" s="115">
        <v>67</v>
      </c>
      <c r="J34" s="116">
        <v>4.9012435991221652</v>
      </c>
    </row>
    <row r="35" spans="1:10" s="110" customFormat="1" ht="24.95" customHeight="1" x14ac:dyDescent="0.2">
      <c r="A35" s="292" t="s">
        <v>171</v>
      </c>
      <c r="B35" s="293" t="s">
        <v>172</v>
      </c>
      <c r="C35" s="113">
        <v>26.767792901383377</v>
      </c>
      <c r="D35" s="115">
        <v>72174</v>
      </c>
      <c r="E35" s="114">
        <v>72080</v>
      </c>
      <c r="F35" s="114">
        <v>72721</v>
      </c>
      <c r="G35" s="114">
        <v>71521</v>
      </c>
      <c r="H35" s="140">
        <v>71757</v>
      </c>
      <c r="I35" s="115">
        <v>417</v>
      </c>
      <c r="J35" s="116">
        <v>0.58112797357749069</v>
      </c>
    </row>
    <row r="36" spans="1:10" s="110" customFormat="1" ht="24.95" customHeight="1" x14ac:dyDescent="0.2">
      <c r="A36" s="294" t="s">
        <v>173</v>
      </c>
      <c r="B36" s="295" t="s">
        <v>174</v>
      </c>
      <c r="C36" s="125">
        <v>72.698141898156734</v>
      </c>
      <c r="D36" s="143">
        <v>196016</v>
      </c>
      <c r="E36" s="144">
        <v>196908</v>
      </c>
      <c r="F36" s="144">
        <v>196020</v>
      </c>
      <c r="G36" s="144">
        <v>193588</v>
      </c>
      <c r="H36" s="145">
        <v>192313</v>
      </c>
      <c r="I36" s="143">
        <v>3703</v>
      </c>
      <c r="J36" s="146">
        <v>1.9255068560107742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2020-09-28T08:27:18Z</dcterms:created>
  <dcterms:modified xsi:type="dcterms:W3CDTF">2020-09-28T10:34:01Z</dcterms:modified>
</cp:coreProperties>
</file>