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I44" i="24"/>
  <c r="H44" i="24"/>
  <c r="D44" i="24"/>
  <c r="C44" i="24"/>
  <c r="M44" i="24" s="1"/>
  <c r="B44" i="24"/>
  <c r="K44" i="24" s="1"/>
  <c r="M43" i="24"/>
  <c r="L43" i="24"/>
  <c r="I43" i="24"/>
  <c r="H43" i="24"/>
  <c r="G43" i="24"/>
  <c r="F43" i="24"/>
  <c r="E43" i="24"/>
  <c r="D43" i="24"/>
  <c r="C43" i="24"/>
  <c r="B43" i="24"/>
  <c r="K43" i="24" s="1"/>
  <c r="L42" i="24"/>
  <c r="K42" i="24"/>
  <c r="I42" i="24"/>
  <c r="H42" i="24"/>
  <c r="D42" i="24"/>
  <c r="C42" i="24"/>
  <c r="M42" i="24" s="1"/>
  <c r="B42" i="24"/>
  <c r="J42" i="24" s="1"/>
  <c r="M41" i="24"/>
  <c r="L41" i="24"/>
  <c r="I41" i="24"/>
  <c r="H41" i="24"/>
  <c r="G41" i="24"/>
  <c r="F41" i="24"/>
  <c r="E41" i="24"/>
  <c r="D41" i="24"/>
  <c r="C41" i="24"/>
  <c r="B41" i="24"/>
  <c r="K41" i="24" s="1"/>
  <c r="L40" i="24"/>
  <c r="K40" i="24"/>
  <c r="I40" i="24"/>
  <c r="H40" i="24"/>
  <c r="D40" i="24"/>
  <c r="C40" i="24"/>
  <c r="M40" i="24" s="1"/>
  <c r="B40" i="24"/>
  <c r="J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9" i="24" l="1"/>
  <c r="J9" i="24"/>
  <c r="H9" i="24"/>
  <c r="F9" i="24"/>
  <c r="K9" i="24"/>
  <c r="K24" i="24"/>
  <c r="H24" i="24"/>
  <c r="F24" i="24"/>
  <c r="D24" i="24"/>
  <c r="J24" i="24"/>
  <c r="D7" i="24"/>
  <c r="J7" i="24"/>
  <c r="H7" i="24"/>
  <c r="K7" i="24"/>
  <c r="F7" i="24"/>
  <c r="K8" i="24"/>
  <c r="H8" i="24"/>
  <c r="F8" i="24"/>
  <c r="D8" i="24"/>
  <c r="J8" i="24"/>
  <c r="B6" i="24"/>
  <c r="B14" i="24"/>
  <c r="K20" i="24"/>
  <c r="H20" i="24"/>
  <c r="F20" i="24"/>
  <c r="D20" i="24"/>
  <c r="J20" i="24"/>
  <c r="D23" i="24"/>
  <c r="J23" i="24"/>
  <c r="H23" i="24"/>
  <c r="K23" i="24"/>
  <c r="F23" i="24"/>
  <c r="K26" i="24"/>
  <c r="H26" i="24"/>
  <c r="F26" i="24"/>
  <c r="D26" i="24"/>
  <c r="J26" i="24"/>
  <c r="D29" i="24"/>
  <c r="J29" i="24"/>
  <c r="H29" i="24"/>
  <c r="F29" i="24"/>
  <c r="K29" i="24"/>
  <c r="G7" i="24"/>
  <c r="M7" i="24"/>
  <c r="E7" i="24"/>
  <c r="L7" i="24"/>
  <c r="I7" i="24"/>
  <c r="G9" i="24"/>
  <c r="M9" i="24"/>
  <c r="E9" i="24"/>
  <c r="L9" i="24"/>
  <c r="I9" i="24"/>
  <c r="I24" i="24"/>
  <c r="M24" i="24"/>
  <c r="E24" i="24"/>
  <c r="L24" i="24"/>
  <c r="G24" i="24"/>
  <c r="G27" i="24"/>
  <c r="M27" i="24"/>
  <c r="E27" i="24"/>
  <c r="L27" i="24"/>
  <c r="I27" i="24"/>
  <c r="D17" i="24"/>
  <c r="J17" i="24"/>
  <c r="H17" i="24"/>
  <c r="K17" i="24"/>
  <c r="F17" i="24"/>
  <c r="H37" i="24"/>
  <c r="F37" i="24"/>
  <c r="D37" i="24"/>
  <c r="K37" i="24"/>
  <c r="J37" i="24"/>
  <c r="I18" i="24"/>
  <c r="M18" i="24"/>
  <c r="E18" i="24"/>
  <c r="L18" i="24"/>
  <c r="G18" i="24"/>
  <c r="G21" i="24"/>
  <c r="M21" i="24"/>
  <c r="E21" i="24"/>
  <c r="L21" i="24"/>
  <c r="I21" i="24"/>
  <c r="I34" i="24"/>
  <c r="M34" i="24"/>
  <c r="E34" i="24"/>
  <c r="L34" i="24"/>
  <c r="G34" i="24"/>
  <c r="K30" i="24"/>
  <c r="H30" i="24"/>
  <c r="F30" i="24"/>
  <c r="D30" i="24"/>
  <c r="J30" i="24"/>
  <c r="D33" i="24"/>
  <c r="J33" i="24"/>
  <c r="H33" i="24"/>
  <c r="K33" i="24"/>
  <c r="F33" i="24"/>
  <c r="G15" i="24"/>
  <c r="M15" i="24"/>
  <c r="E15" i="24"/>
  <c r="L15" i="24"/>
  <c r="I15" i="24"/>
  <c r="I28" i="24"/>
  <c r="M28" i="24"/>
  <c r="E28" i="24"/>
  <c r="L28" i="24"/>
  <c r="G28" i="24"/>
  <c r="G31" i="24"/>
  <c r="M31" i="24"/>
  <c r="E31" i="24"/>
  <c r="L31" i="24"/>
  <c r="I31" i="24"/>
  <c r="D15" i="24"/>
  <c r="J15" i="24"/>
  <c r="H15" i="24"/>
  <c r="K15" i="24"/>
  <c r="F15" i="24"/>
  <c r="K18" i="24"/>
  <c r="H18" i="24"/>
  <c r="F18" i="24"/>
  <c r="D18" i="24"/>
  <c r="J18" i="24"/>
  <c r="D21" i="24"/>
  <c r="J21" i="24"/>
  <c r="H21" i="24"/>
  <c r="F21" i="24"/>
  <c r="K21" i="24"/>
  <c r="D27" i="24"/>
  <c r="J27" i="24"/>
  <c r="H27" i="24"/>
  <c r="K27" i="24"/>
  <c r="F27" i="24"/>
  <c r="I22" i="24"/>
  <c r="M22" i="24"/>
  <c r="E22" i="24"/>
  <c r="L22" i="24"/>
  <c r="G22" i="24"/>
  <c r="G25" i="24"/>
  <c r="M25" i="24"/>
  <c r="E25" i="24"/>
  <c r="L25" i="24"/>
  <c r="I25" i="24"/>
  <c r="C45" i="24"/>
  <c r="C39" i="24"/>
  <c r="K34" i="24"/>
  <c r="H34" i="24"/>
  <c r="F34" i="24"/>
  <c r="D34" i="24"/>
  <c r="J34" i="24"/>
  <c r="D38" i="24"/>
  <c r="K38" i="24"/>
  <c r="J38" i="24"/>
  <c r="H38" i="24"/>
  <c r="F38" i="24"/>
  <c r="I16" i="24"/>
  <c r="M16" i="24"/>
  <c r="E16" i="24"/>
  <c r="L16" i="24"/>
  <c r="G16" i="24"/>
  <c r="G19" i="24"/>
  <c r="M19" i="24"/>
  <c r="E19" i="24"/>
  <c r="L19" i="24"/>
  <c r="I19" i="24"/>
  <c r="I32" i="24"/>
  <c r="M32" i="24"/>
  <c r="E32" i="24"/>
  <c r="L32" i="24"/>
  <c r="G32" i="24"/>
  <c r="G35" i="24"/>
  <c r="M35" i="24"/>
  <c r="E35" i="24"/>
  <c r="L35" i="24"/>
  <c r="I35" i="24"/>
  <c r="K22" i="24"/>
  <c r="H22" i="24"/>
  <c r="F22" i="24"/>
  <c r="D22" i="24"/>
  <c r="J22" i="24"/>
  <c r="K28" i="24"/>
  <c r="H28" i="24"/>
  <c r="F28" i="24"/>
  <c r="D28" i="24"/>
  <c r="J28" i="24"/>
  <c r="D31" i="24"/>
  <c r="J31" i="24"/>
  <c r="H31" i="24"/>
  <c r="K31" i="24"/>
  <c r="F31" i="24"/>
  <c r="I26" i="24"/>
  <c r="M26" i="24"/>
  <c r="E26" i="24"/>
  <c r="L26" i="24"/>
  <c r="G26" i="24"/>
  <c r="G29" i="24"/>
  <c r="M29" i="24"/>
  <c r="E29" i="24"/>
  <c r="L29" i="24"/>
  <c r="I29" i="24"/>
  <c r="K16" i="24"/>
  <c r="H16" i="24"/>
  <c r="F16" i="24"/>
  <c r="D16" i="24"/>
  <c r="J16" i="24"/>
  <c r="D19" i="24"/>
  <c r="J19" i="24"/>
  <c r="H19" i="24"/>
  <c r="K19" i="24"/>
  <c r="F19" i="24"/>
  <c r="D25" i="24"/>
  <c r="J25" i="24"/>
  <c r="H25" i="24"/>
  <c r="K25" i="24"/>
  <c r="F25" i="24"/>
  <c r="B45" i="24"/>
  <c r="B39" i="24"/>
  <c r="I20" i="24"/>
  <c r="M20" i="24"/>
  <c r="E20" i="24"/>
  <c r="L20" i="24"/>
  <c r="G20" i="24"/>
  <c r="G23" i="24"/>
  <c r="M23" i="24"/>
  <c r="E23" i="24"/>
  <c r="L23" i="24"/>
  <c r="I23" i="24"/>
  <c r="I37" i="24"/>
  <c r="G37" i="24"/>
  <c r="L37" i="24"/>
  <c r="M37" i="24"/>
  <c r="E37" i="24"/>
  <c r="K32" i="24"/>
  <c r="H32" i="24"/>
  <c r="F32" i="24"/>
  <c r="D32" i="24"/>
  <c r="J32" i="24"/>
  <c r="D35" i="24"/>
  <c r="J35" i="24"/>
  <c r="H35" i="24"/>
  <c r="K35" i="24"/>
  <c r="F35" i="24"/>
  <c r="I8" i="24"/>
  <c r="M8" i="24"/>
  <c r="E8" i="24"/>
  <c r="L8" i="24"/>
  <c r="G8" i="24"/>
  <c r="C14" i="24"/>
  <c r="C6" i="24"/>
  <c r="G17" i="24"/>
  <c r="M17" i="24"/>
  <c r="E17" i="24"/>
  <c r="L17" i="24"/>
  <c r="I17" i="24"/>
  <c r="I30" i="24"/>
  <c r="M30" i="24"/>
  <c r="E30" i="24"/>
  <c r="L30" i="24"/>
  <c r="G30" i="24"/>
  <c r="G33" i="24"/>
  <c r="M33" i="24"/>
  <c r="E33" i="24"/>
  <c r="L33" i="24"/>
  <c r="I33"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38" i="24"/>
  <c r="E38" i="24"/>
  <c r="L38" i="24"/>
  <c r="G38" i="24"/>
  <c r="I3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J41" i="24"/>
  <c r="F42" i="24"/>
  <c r="J43" i="24"/>
  <c r="F44" i="24"/>
  <c r="G40" i="24"/>
  <c r="G42" i="24"/>
  <c r="G44" i="24"/>
  <c r="J44" i="24"/>
  <c r="E40" i="24"/>
  <c r="E42" i="24"/>
  <c r="E44" i="24"/>
  <c r="I6" i="24" l="1"/>
  <c r="M6" i="24"/>
  <c r="E6" i="24"/>
  <c r="L6" i="24"/>
  <c r="G6" i="24"/>
  <c r="H39" i="24"/>
  <c r="F39" i="24"/>
  <c r="D39" i="24"/>
  <c r="K39" i="24"/>
  <c r="J39" i="24"/>
  <c r="I39" i="24"/>
  <c r="G39" i="24"/>
  <c r="L39" i="24"/>
  <c r="M39" i="24"/>
  <c r="E39" i="24"/>
  <c r="I14" i="24"/>
  <c r="M14" i="24"/>
  <c r="E14" i="24"/>
  <c r="L14" i="24"/>
  <c r="G14" i="24"/>
  <c r="H45" i="24"/>
  <c r="F45" i="24"/>
  <c r="D45" i="24"/>
  <c r="K45" i="24"/>
  <c r="J45" i="24"/>
  <c r="K14" i="24"/>
  <c r="H14" i="24"/>
  <c r="F14" i="24"/>
  <c r="D14" i="24"/>
  <c r="J14" i="24"/>
  <c r="K77" i="24"/>
  <c r="K6" i="24"/>
  <c r="H6" i="24"/>
  <c r="F6" i="24"/>
  <c r="D6" i="24"/>
  <c r="J6" i="24"/>
  <c r="I45" i="24"/>
  <c r="G45" i="24"/>
  <c r="L45" i="24"/>
  <c r="M45" i="24"/>
  <c r="E45" i="24"/>
  <c r="I78" i="24"/>
  <c r="I79" i="24"/>
  <c r="J77" i="24"/>
  <c r="I82" i="24" l="1"/>
  <c r="K79" i="24"/>
  <c r="K78" i="24"/>
  <c r="J79" i="24"/>
  <c r="J78" i="24"/>
  <c r="I81" i="24" s="1"/>
  <c r="I83" i="24" l="1"/>
</calcChain>
</file>

<file path=xl/sharedStrings.xml><?xml version="1.0" encoding="utf-8"?>
<sst xmlns="http://schemas.openxmlformats.org/spreadsheetml/2006/main" count="1671" uniqueCount="521">
  <si>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</si>
  <si>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</si>
  <si>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</si>
  <si>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</si>
  <si>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</si>
  <si>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</si>
  <si>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</si>
  <si>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</si>
  <si>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</si>
  <si>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</si>
  <si>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</si>
  <si>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</si>
  <si>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</si>
  <si>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Heidelberg (624)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</si>
  <si>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</si>
  <si>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</si>
  <si>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</si>
  <si>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</si>
  <si>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</si>
  <si>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</si>
  <si>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</si>
  <si>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</si>
  <si>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</si>
  <si>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</si>
  <si>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</si>
  <si>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</si>
  <si>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</si>
  <si>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</si>
  <si>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</si>
  <si>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</si>
  <si>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</si>
  <si>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</si>
  <si>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</si>
  <si>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</si>
  <si>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</si>
  <si>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</si>
  <si>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</si>
  <si>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</si>
  <si>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</si>
  <si>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</si>
  <si>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</si>
  <si>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</si>
  <si>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</si>
  <si>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</si>
  <si>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</si>
  <si>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</si>
  <si>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</si>
  <si>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</si>
  <si>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</si>
  <si>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</si>
  <si>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</si>
  <si>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</si>
  <si>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</si>
  <si>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</si>
  <si>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</si>
  <si>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</si>
  <si>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</si>
  <si>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</si>
  <si>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</si>
  <si>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</si>
  <si>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</si>
  <si>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</si>
  <si>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</si>
  <si>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</si>
  <si>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</si>
  <si>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</si>
  <si>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</si>
  <si>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</si>
  <si>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</si>
  <si>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</si>
  <si>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</si>
  <si>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</si>
  <si>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</si>
  <si>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</si>
  <si>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</si>
  <si>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</si>
  <si>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</si>
  <si>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</si>
  <si>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</si>
  <si>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</si>
  <si>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</si>
  <si>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</si>
  <si>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</si>
  <si>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</si>
  <si>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</si>
  <si>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</si>
  <si>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</si>
  <si>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</si>
  <si>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</si>
  <si>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</si>
  <si>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</si>
  <si>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</si>
  <si>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Heidelberg (624);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</si>
  <si>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</si>
  <si>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</si>
  <si>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</si>
  <si>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</si>
  <si>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</si>
  <si>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</si>
  <si>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</si>
  <si>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</si>
  <si>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</si>
  <si>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</si>
  <si>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</si>
  <si>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</si>
  <si>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</si>
  <si>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</si>
  <si>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</si>
  <si>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</si>
  <si>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</si>
  <si>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</si>
  <si>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</si>
  <si>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</si>
  <si>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</si>
  <si>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</si>
  <si>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</si>
  <si>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</si>
  <si>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</si>
  <si>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</si>
  <si>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</si>
  <si>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</si>
  <si>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</si>
  <si>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</si>
  <si>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</si>
  <si>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</si>
  <si>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</si>
  <si>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</si>
  <si>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</si>
  <si>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</si>
  <si>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</si>
  <si>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</si>
  <si>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</si>
  <si>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</si>
  <si>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</si>
  <si>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</si>
  <si>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</si>
  <si>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</si>
  <si>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</si>
  <si>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</si>
  <si>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</si>
  <si>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</si>
  <si>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</si>
  <si>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</si>
  <si>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</si>
  <si>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</si>
  <si>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</si>
  <si>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</si>
  <si>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</si>
  <si>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</si>
  <si>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</si>
  <si>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</si>
  <si>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</si>
  <si>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</si>
  <si>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</si>
  <si>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</si>
  <si>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</si>
  <si>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</si>
  <si>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</si>
  <si>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</si>
  <si>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</si>
  <si>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</si>
  <si>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</si>
  <si>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</si>
  <si>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</si>
  <si>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</si>
  <si>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</si>
  <si>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</si>
  <si>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</si>
  <si>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</si>
  <si>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</si>
  <si>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</si>
  <si>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</si>
  <si>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</si>
  <si>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</si>
  <si>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</si>
  <si>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</si>
  <si>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</si>
  <si>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</si>
  <si>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</si>
  <si>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</si>
  <si>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</si>
  <si>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</si>
  <si>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</si>
  <si>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Heidelberg (624)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</si>
  <si>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</si>
  <si>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</si>
  <si>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</si>
  <si>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</si>
  <si>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</si>
  <si>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</si>
  <si>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</si>
  <si>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</si>
  <si>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</si>
  <si>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</si>
  <si>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</si>
  <si>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</si>
  <si>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</si>
  <si>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</si>
  <si>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</si>
  <si>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</si>
  <si>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</si>
  <si>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</si>
  <si>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</si>
  <si>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</si>
  <si>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</si>
  <si>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</si>
  <si>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</si>
  <si>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</si>
  <si>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</si>
  <si>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</si>
  <si>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</si>
  <si>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</si>
  <si>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</si>
  <si>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</si>
  <si>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</si>
  <si>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</si>
  <si>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</si>
  <si>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</si>
  <si>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</si>
  <si>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</si>
  <si>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</si>
  <si>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</si>
  <si>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</si>
  <si>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</si>
  <si>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</si>
  <si>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</si>
  <si>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</si>
  <si>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</si>
  <si>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</si>
  <si>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</si>
  <si>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</si>
  <si>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</si>
  <si>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</si>
  <si>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</si>
  <si>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</si>
  <si>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</si>
  <si>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</si>
  <si>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</si>
  <si>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</si>
  <si>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</si>
  <si>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</si>
  <si>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</si>
  <si>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</si>
  <si>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</si>
  <si>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</si>
  <si>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</si>
  <si>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</si>
  <si>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</si>
  <si>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</si>
  <si>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</si>
  <si>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</si>
  <si>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</si>
  <si>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</si>
  <si>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</si>
  <si>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</si>
  <si>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</si>
  <si>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</si>
  <si>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</si>
  <si>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</si>
  <si>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</si>
  <si>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</si>
  <si>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</si>
  <si>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</si>
  <si>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</si>
  <si>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</si>
  <si>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</si>
  <si>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</si>
  <si>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</si>
  <si>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</si>
  <si>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</si>
  <si>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</si>
  <si>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</si>
  <si>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</si>
  <si>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</si>
  <si>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</si>
  <si>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</si>
  <si>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</si>
  <si>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</si>
  <si>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</si>
  <si>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</si>
  <si>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</si>
  <si>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</si>
  <si>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</si>
  <si>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</si>
  <si>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</si>
  <si>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</si>
  <si>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</si>
  <si>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</si>
  <si>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</si>
  <si>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</si>
  <si>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</si>
  <si>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</si>
  <si>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</si>
  <si>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</si>
  <si>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</si>
  <si>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</si>
  <si>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</si>
  <si>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</si>
  <si>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</si>
  <si>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</si>
  <si>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</si>
  <si>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</si>
  <si>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</si>
  <si>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</si>
  <si>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</si>
  <si>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</si>
  <si>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</si>
  <si>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</si>
  <si>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</si>
  <si>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</si>
  <si>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</si>
  <si>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</si>
  <si>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</si>
  <si>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</si>
  <si>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</si>
  <si>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</si>
  <si>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</si>
  <si>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</si>
  <si>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</si>
  <si>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</si>
  <si>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</si>
  <si>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</si>
  <si>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</si>
  <si>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</si>
  <si>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</si>
  <si>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</si>
  <si>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</si>
  <si>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Heidelberg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</si>
  <si>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</si>
  <si>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</si>
  <si>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</si>
  <si>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</si>
  <si>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</si>
  <si>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</si>
  <si>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</si>
  <si>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</si>
  <si>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</si>
  <si>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</si>
  <si>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</si>
  <si>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</si>
  <si>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</si>
  <si>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</si>
  <si>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</si>
  <si>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</si>
  <si>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</si>
  <si>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</si>
  <si>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</si>
  <si>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</si>
  <si>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</si>
  <si>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</si>
  <si>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</si>
  <si>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</si>
  <si>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</si>
  <si>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</si>
  <si>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</si>
  <si>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</si>
  <si>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</si>
  <si>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</si>
  <si>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</si>
  <si>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</si>
  <si>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</si>
  <si>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</si>
  <si>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</si>
  <si>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</si>
  <si>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</si>
  <si>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</si>
  <si>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</si>
  <si>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</si>
  <si>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</si>
  <si>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</si>
  <si>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</si>
  <si>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</si>
  <si>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</si>
  <si>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</si>
  <si>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Heidelberg (624);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</si>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</sst>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{E8461F2D-FF2A-4DE3-BB90-7553576E7F4E}</c15:txfldGUID>
                      <c15:f>Daten_Diagramme!$D$6</c15:f>
                      <c15:dlblFieldTableCache>
                        <c:ptCount val="1"/>
                        <c:pt idx="0">
                          <c:v>1.6</c:v>
                        </c:pt>
                      </c15:dlblFieldTableCache>
                    </c15:dlblFTEntry>
                  </c15:dlblFieldTable>
                  <c15:showDataLabelsRange val="0"/>
                </c:ext>
                <c:ext xmlns:c16="http://schemas.microsoft.com/office/drawing/2014/chart" uri="{C3380CC4-5D6E-409C-BE32-E72D297353CC}">
                  <c16:uniqueId val="{00000000-06A3-4931-B325-9C3ABFE2BD51}"/>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{72DAA6F4-FC0E-4387-A21E-0C3D24FC4D19}</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06A3-4931-B325-9C3ABFE2BD5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{4258E5B3-11F1-451E-AEE7-BAA282E3BF37}</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06A3-4931-B325-9C3ABFE2BD5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{E057D893-BA74-43F2-8514-65E54BE2516C}</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06A3-4931-B325-9C3ABFE2BD5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1.6130177559021277</c:v>
                </c:pt>
                <c:pt idx="1">
                  <c:v>0.77822269034374059</c:v>
                </c:pt>
                <c:pt idx="2">
                  <c:v>1.1186464311118853</c:v>
                </c:pt>
                <c:pt idx="3">
                  <c:v>1.0875687030768</c:v>
                </c:pt>
              </c:numCache>
            </c:numRef>
          </c:val>
          <c:extLst>
            <c:ext xmlns:c16="http://schemas.microsoft.com/office/drawing/2014/chart" uri="{C3380CC4-5D6E-409C-BE32-E72D297353CC}">
              <c16:uniqueId val="{00000004-06A3-4931-B325-9C3ABFE2BD5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{45C8A712-578F-45D4-89D2-906ACF09BA0B}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06A3-4931-B325-9C3ABFE2BD5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{08236D09-B141-487C-8482-0B8E6F00AD74}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06A3-4931-B325-9C3ABFE2BD5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{9F2871D4-D290-4CAD-9E7F-4F13D7FB9380}</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06A3-4931-B325-9C3ABFE2BD5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{492D2E74-043C-492C-B7AA-5175E380CAE0}</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06A3-4931-B325-9C3ABFE2BD5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06A3-4931-B325-9C3ABFE2BD5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6A3-4931-B325-9C3ABFE2BD5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{D3D36CC7-90AD-406E-AF49-757202C3E9D4}</c15:txfldGUID>
                      <c15:f>Daten_Diagramme!$E$6</c15:f>
                      <c15:dlblFieldTableCache>
                        <c:ptCount val="1"/>
                        <c:pt idx="0">
                          <c:v>-2.4</c:v>
                        </c:pt>
                      </c15:dlblFieldTableCache>
                    </c15:dlblFTEntry>
                  </c15:dlblFieldTable>
                  <c15:showDataLabelsRange val="0"/>
                </c:ext>
                <c:ext xmlns:c16="http://schemas.microsoft.com/office/drawing/2014/chart" uri="{C3380CC4-5D6E-409C-BE32-E72D297353CC}">
                  <c16:uniqueId val="{00000000-ADBC-4379-B05F-E5A40FF62AA3}"/>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{88AFCA93-3574-4CC9-BD9C-E6F700CC49C8}</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ADBC-4379-B05F-E5A40FF62AA3}"/>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{D09E9613-56B6-43DD-A7DF-29995317E046}</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DBC-4379-B05F-E5A40FF62AA3}"/>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{2B770C9B-E2B0-4178-9435-E146A4EB0F08}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DBC-4379-B05F-E5A40FF62AA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-2.380522993688007</c:v>
                </c:pt>
                <c:pt idx="1">
                  <c:v>-2.6975865719528453</c:v>
                </c:pt>
                <c:pt idx="2">
                  <c:v>-2.7637010795899166</c:v>
                </c:pt>
                <c:pt idx="3">
                  <c:v>-2.8655893304673015</c:v>
                </c:pt>
              </c:numCache>
            </c:numRef>
          </c:val>
          <c:extLst>
            <c:ext xmlns:c16="http://schemas.microsoft.com/office/drawing/2014/chart" uri="{C3380CC4-5D6E-409C-BE32-E72D297353CC}">
              <c16:uniqueId val="{00000004-ADBC-4379-B05F-E5A40FF62AA3}"/>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{26DD414D-BC25-4F23-9416-A50DC5637F91}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DBC-4379-B05F-E5A40FF62AA3}"/>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{4EDA5680-2ADE-4B34-868F-9950DA16C920}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DBC-4379-B05F-E5A40FF62AA3}"/>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{D85EB0C0-0039-4AAD-A878-368D8DB56961}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DBC-4379-B05F-E5A40FF62AA3}"/>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{D7EAAD2B-FD13-4DE9-A062-F8917187E956}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DBC-4379-B05F-E5A40FF62AA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DBC-4379-B05F-E5A40FF62AA3}"/>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DBC-4379-B05F-E5A40FF62AA3}"/>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{257D5AFD-5F1C-4CE8-A14C-69889CF9B6A6}</c15:txfldGUID>
                      <c15:f>Daten_Diagramme!$D$14</c15:f>
                      <c15:dlblFieldTableCache>
                        <c:ptCount val="1"/>
                        <c:pt idx="0">
                          <c:v>1.6</c:v>
                        </c:pt>
                      </c15:dlblFieldTableCache>
                    </c15:dlblFTEntry>
                  </c15:dlblFieldTable>
                  <c15:showDataLabelsRange val="0"/>
                </c:ext>
                <c:ext xmlns:c16="http://schemas.microsoft.com/office/drawing/2014/chart" uri="{C3380CC4-5D6E-409C-BE32-E72D297353CC}">
                  <c16:uniqueId val="{00000000-A586-427A-BC3A-49179988F94D}"/>
                </c:ext>
              </c:extLst>
            </c:dLbl>
            <c:dLbl>
              <c:idx val="1"/>
              <c:tx>
                <c:strRef>
                  <c:f>Daten_Diagramme!$D$15</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{E9B0A254-9B27-47CA-A7DA-D79536E029DC}</c15:txfldGUID>
                      <c15:f>Daten_Diagramme!$D$15</c15:f>
                      <c15:dlblFieldTableCache>
                        <c:ptCount val="1"/>
                        <c:pt idx="0">
                          <c:v>6.0</c:v>
                        </c:pt>
                      </c15:dlblFieldTableCache>
                    </c15:dlblFTEntry>
                  </c15:dlblFieldTable>
                  <c15:showDataLabelsRange val="0"/>
                </c:ext>
                <c:ext xmlns:c16="http://schemas.microsoft.com/office/drawing/2014/chart" uri="{C3380CC4-5D6E-409C-BE32-E72D297353CC}">
                  <c16:uniqueId val="{00000001-A586-427A-BC3A-49179988F94D}"/>
                </c:ext>
              </c:extLst>
            </c:dLbl>
            <c:dLbl>
              <c:idx val="2"/>
              <c:tx>
                <c:strRef>
                  <c:f>Daten_Diagramme!$D$16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{CFE6E244-C8C6-467B-B2BA-AAFF2108C4DA}</c15:txfldGUID>
                      <c15:f>Daten_Diagramme!$D$16</c15:f>
                      <c15:dlblFieldTableCache>
                        <c:ptCount val="1"/>
                        <c:pt idx="0">
                          <c:v>2.3</c:v>
                        </c:pt>
                      </c15:dlblFieldTableCache>
                    </c15:dlblFTEntry>
                  </c15:dlblFieldTable>
                  <c15:showDataLabelsRange val="0"/>
                </c:ext>
                <c:ext xmlns:c16="http://schemas.microsoft.com/office/drawing/2014/chart" uri="{C3380CC4-5D6E-409C-BE32-E72D297353CC}">
                  <c16:uniqueId val="{00000002-A586-427A-BC3A-49179988F94D}"/>
                </c:ext>
              </c:extLst>
            </c:dLbl>
            <c:dLbl>
              <c:idx val="3"/>
              <c:tx>
                <c:strRef>
                  <c:f>Daten_Diagramme!$D$17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{89284155-F53A-4F74-9209-2944261A5104}</c15:txfldGUID>
                      <c15:f>Daten_Diagramme!$D$17</c15:f>
                      <c15:dlblFieldTableCache>
                        <c:ptCount val="1"/>
                        <c:pt idx="0">
                          <c:v>-0.8</c:v>
                        </c:pt>
                      </c15:dlblFieldTableCache>
                    </c15:dlblFTEntry>
                  </c15:dlblFieldTable>
                  <c15:showDataLabelsRange val="0"/>
                </c:ext>
                <c:ext xmlns:c16="http://schemas.microsoft.com/office/drawing/2014/chart" uri="{C3380CC4-5D6E-409C-BE32-E72D297353CC}">
                  <c16:uniqueId val="{00000003-A586-427A-BC3A-49179988F94D}"/>
                </c:ext>
              </c:extLst>
            </c:dLbl>
            <c:dLbl>
              <c:idx val="4"/>
              <c:tx>
                <c:strRef>
                  <c:f>Daten_Diagramme!$D$18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{B14E856A-2EF2-4365-A17F-5AE41CE291C7}</c15:txfldGUID>
                      <c15:f>Daten_Diagramme!$D$18</c15:f>
                      <c15:dlblFieldTableCache>
                        <c:ptCount val="1"/>
                        <c:pt idx="0">
                          <c:v>2.5</c:v>
                        </c:pt>
                      </c15:dlblFieldTableCache>
                    </c15:dlblFTEntry>
                  </c15:dlblFieldTable>
                  <c15:showDataLabelsRange val="0"/>
                </c:ext>
                <c:ext xmlns:c16="http://schemas.microsoft.com/office/drawing/2014/chart" uri="{C3380CC4-5D6E-409C-BE32-E72D297353CC}">
                  <c16:uniqueId val="{00000004-A586-427A-BC3A-49179988F94D}"/>
                </c:ext>
              </c:extLst>
            </c:dLbl>
            <c:dLbl>
              <c:idx val="5"/>
              <c:tx>
                <c:strRef>
                  <c:f>Daten_Diagramme!$D$19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{42F62119-38A3-49D3-812E-28682F0F6ABD}</c15:txfldGUID>
                      <c15:f>Daten_Diagramme!$D$19</c15:f>
                      <c15:dlblFieldTableCache>
                        <c:ptCount val="1"/>
                        <c:pt idx="0">
                          <c:v>-2.0</c:v>
                        </c:pt>
                      </c15:dlblFieldTableCache>
                    </c15:dlblFTEntry>
                  </c15:dlblFieldTable>
                  <c15:showDataLabelsRange val="0"/>
                </c:ext>
                <c:ext xmlns:c16="http://schemas.microsoft.com/office/drawing/2014/chart" uri="{C3380CC4-5D6E-409C-BE32-E72D297353CC}">
                  <c16:uniqueId val="{00000005-A586-427A-BC3A-49179988F94D}"/>
                </c:ext>
              </c:extLst>
            </c:dLbl>
            <c:dLbl>
              <c:idx val="6"/>
              <c:tx>
                <c:strRef>
                  <c:f>Daten_Diagramme!$D$20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{72288D2C-FA16-459C-97E7-E4F97D4518FF}</c15:txfldGUID>
                      <c15:f>Daten_Diagramme!$D$20</c15:f>
                      <c15:dlblFieldTableCache>
                        <c:ptCount val="1"/>
                        <c:pt idx="0">
                          <c:v>-0.5</c:v>
                        </c:pt>
                      </c15:dlblFieldTableCache>
                    </c15:dlblFTEntry>
                  </c15:dlblFieldTable>
                  <c15:showDataLabelsRange val="0"/>
                </c:ext>
                <c:ext xmlns:c16="http://schemas.microsoft.com/office/drawing/2014/chart" uri="{C3380CC4-5D6E-409C-BE32-E72D297353CC}">
                  <c16:uniqueId val="{00000006-A586-427A-BC3A-49179988F94D}"/>
                </c:ext>
              </c:extLst>
            </c:dLbl>
            <c:dLbl>
              <c:idx val="7"/>
              <c:tx>
                <c:strRef>
                  <c:f>Daten_Diagramme!$D$21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{E5EA667A-98F5-49BE-B202-5F6DE657A76E}</c15:txfldGUID>
                      <c15:f>Daten_Diagramme!$D$21</c15:f>
                      <c15:dlblFieldTableCache>
                        <c:ptCount val="1"/>
                        <c:pt idx="0">
                          <c:v>2.2</c:v>
                        </c:pt>
                      </c15:dlblFieldTableCache>
                    </c15:dlblFTEntry>
                  </c15:dlblFieldTable>
                  <c15:showDataLabelsRange val="0"/>
                </c:ext>
                <c:ext xmlns:c16="http://schemas.microsoft.com/office/drawing/2014/chart" uri="{C3380CC4-5D6E-409C-BE32-E72D297353CC}">
                  <c16:uniqueId val="{00000007-A586-427A-BC3A-49179988F94D}"/>
                </c:ext>
              </c:extLst>
            </c:dLbl>
            <c:dLbl>
              <c:idx val="8"/>
              <c:tx>
                <c:strRef>
                  <c:f>Daten_Diagramme!$D$22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{77F3FBD3-F418-486F-BA44-474F230FFE66}</c15:txfldGUID>
                      <c15:f>Daten_Diagramme!$D$22</c15:f>
                      <c15:dlblFieldTableCache>
                        <c:ptCount val="1"/>
                        <c:pt idx="0">
                          <c:v>3.2</c:v>
                        </c:pt>
                      </c15:dlblFieldTableCache>
                    </c15:dlblFTEntry>
                  </c15:dlblFieldTable>
                  <c15:showDataLabelsRange val="0"/>
                </c:ext>
                <c:ext xmlns:c16="http://schemas.microsoft.com/office/drawing/2014/chart" uri="{C3380CC4-5D6E-409C-BE32-E72D297353CC}">
                  <c16:uniqueId val="{00000008-A586-427A-BC3A-49179988F94D}"/>
                </c:ext>
              </c:extLst>
            </c:dLbl>
            <c:dLbl>
              <c:idx val="9"/>
              <c:tx>
                <c:strRef>
                  <c:f>Daten_Diagramme!$D$23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{7C24A8E9-D805-42EA-B286-C273937CCF2E}</c15:txfldGUID>
                      <c15:f>Daten_Diagramme!$D$23</c15:f>
                      <c15:dlblFieldTableCache>
                        <c:ptCount val="1"/>
                        <c:pt idx="0">
                          <c:v>1.2</c:v>
                        </c:pt>
                      </c15:dlblFieldTableCache>
                    </c15:dlblFTEntry>
                  </c15:dlblFieldTable>
                  <c15:showDataLabelsRange val="0"/>
                </c:ext>
                <c:ext xmlns:c16="http://schemas.microsoft.com/office/drawing/2014/chart" uri="{C3380CC4-5D6E-409C-BE32-E72D297353CC}">
                  <c16:uniqueId val="{00000009-A586-427A-BC3A-49179988F94D}"/>
                </c:ext>
              </c:extLst>
            </c:dLbl>
            <c:dLbl>
              <c:idx val="10"/>
              <c:tx>
                <c:strRef>
                  <c:f>Daten_Diagramme!$D$24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{D1C810D9-129A-4288-93C3-33B86A729517}</c15:txfldGUID>
                      <c15:f>Daten_Diagramme!$D$24</c15:f>
                      <c15:dlblFieldTableCache>
                        <c:ptCount val="1"/>
                        <c:pt idx="0">
                          <c:v>-2.1</c:v>
                        </c:pt>
                      </c15:dlblFieldTableCache>
                    </c15:dlblFTEntry>
                  </c15:dlblFieldTable>
                  <c15:showDataLabelsRange val="0"/>
                </c:ext>
                <c:ext xmlns:c16="http://schemas.microsoft.com/office/drawing/2014/chart" uri="{C3380CC4-5D6E-409C-BE32-E72D297353CC}">
                  <c16:uniqueId val="{0000000A-A586-427A-BC3A-49179988F94D}"/>
                </c:ext>
              </c:extLst>
            </c:dLbl>
            <c:dLbl>
              <c:idx val="11"/>
              <c:tx>
                <c:strRef>
                  <c:f>Daten_Diagramme!$D$25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{B626BAAE-75F3-4EC1-841D-A92B2121E0D8}</c15:txfldGUID>
                      <c15:f>Daten_Diagramme!$D$25</c15:f>
                      <c15:dlblFieldTableCache>
                        <c:ptCount val="1"/>
                        <c:pt idx="0">
                          <c:v>3.8</c:v>
                        </c:pt>
                      </c15:dlblFieldTableCache>
                    </c15:dlblFTEntry>
                  </c15:dlblFieldTable>
                  <c15:showDataLabelsRange val="0"/>
                </c:ext>
                <c:ext xmlns:c16="http://schemas.microsoft.com/office/drawing/2014/chart" uri="{C3380CC4-5D6E-409C-BE32-E72D297353CC}">
                  <c16:uniqueId val="{0000000B-A586-427A-BC3A-49179988F94D}"/>
                </c:ext>
              </c:extLst>
            </c:dLbl>
            <c:dLbl>
              <c:idx val="12"/>
              <c:tx>
                <c:strRef>
                  <c:f>Daten_Diagramme!$D$26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{4F66BFFA-AFA2-4227-95D4-3898488F8E64}</c15:txfldGUID>
                      <c15:f>Daten_Diagramme!$D$26</c15:f>
                      <c15:dlblFieldTableCache>
                        <c:ptCount val="1"/>
                        <c:pt idx="0">
                          <c:v>0.4</c:v>
                        </c:pt>
                      </c15:dlblFieldTableCache>
                    </c15:dlblFTEntry>
                  </c15:dlblFieldTable>
                  <c15:showDataLabelsRange val="0"/>
                </c:ext>
                <c:ext xmlns:c16="http://schemas.microsoft.com/office/drawing/2014/chart" uri="{C3380CC4-5D6E-409C-BE32-E72D297353CC}">
                  <c16:uniqueId val="{0000000C-A586-427A-BC3A-49179988F94D}"/>
                </c:ext>
              </c:extLst>
            </c:dLbl>
            <c:dLbl>
              <c:idx val="13"/>
              <c:tx>
                <c:strRef>
                  <c:f>Daten_Diagramme!$D$27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{B81017E5-D656-4B14-A1E2-5447439C62D5}</c15:txfldGUID>
                      <c15:f>Daten_Diagramme!$D$27</c15:f>
                      <c15:dlblFieldTableCache>
                        <c:ptCount val="1"/>
                        <c:pt idx="0">
                          <c:v>3.1</c:v>
                        </c:pt>
                      </c15:dlblFieldTableCache>
                    </c15:dlblFTEntry>
                  </c15:dlblFieldTable>
                  <c15:showDataLabelsRange val="0"/>
                </c:ext>
                <c:ext xmlns:c16="http://schemas.microsoft.com/office/drawing/2014/chart" uri="{C3380CC4-5D6E-409C-BE32-E72D297353CC}">
                  <c16:uniqueId val="{0000000D-A586-427A-BC3A-49179988F94D}"/>
                </c:ext>
              </c:extLst>
            </c:dLbl>
            <c:dLbl>
              <c:idx val="14"/>
              <c:tx>
                <c:strRef>
                  <c:f>Daten_Diagramme!$D$28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{4B4C853E-E4E7-4D8E-AA8B-8E99C63C7120}</c15:txfldGUID>
                      <c15:f>Daten_Diagramme!$D$28</c15:f>
                      <c15:dlblFieldTableCache>
                        <c:ptCount val="1"/>
                        <c:pt idx="0">
                          <c:v>-0.5</c:v>
                        </c:pt>
                      </c15:dlblFieldTableCache>
                    </c15:dlblFTEntry>
                  </c15:dlblFieldTable>
                  <c15:showDataLabelsRange val="0"/>
                </c:ext>
                <c:ext xmlns:c16="http://schemas.microsoft.com/office/drawing/2014/chart" uri="{C3380CC4-5D6E-409C-BE32-E72D297353CC}">
                  <c16:uniqueId val="{0000000E-A586-427A-BC3A-49179988F94D}"/>
                </c:ext>
              </c:extLst>
            </c:dLbl>
            <c:dLbl>
              <c:idx val="15"/>
              <c:tx>
                <c:strRef>
                  <c:f>Daten_Diagramme!$D$29</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{62B02662-DF33-43AF-9A94-2604D5E3C588}</c15:txfldGUID>
                      <c15:f>Daten_Diagramme!$D$29</c15:f>
                      <c15:dlblFieldTableCache>
                        <c:ptCount val="1"/>
                        <c:pt idx="0">
                          <c:v>-5.5</c:v>
                        </c:pt>
                      </c15:dlblFieldTableCache>
                    </c15:dlblFTEntry>
                  </c15:dlblFieldTable>
                  <c15:showDataLabelsRange val="0"/>
                </c:ext>
                <c:ext xmlns:c16="http://schemas.microsoft.com/office/drawing/2014/chart" uri="{C3380CC4-5D6E-409C-BE32-E72D297353CC}">
                  <c16:uniqueId val="{0000000F-A586-427A-BC3A-49179988F94D}"/>
                </c:ext>
              </c:extLst>
            </c:dLbl>
            <c:dLbl>
              <c:idx val="16"/>
              <c:tx>
                <c:strRef>
                  <c:f>Daten_Diagramme!$D$30</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{766E4BF5-9E9C-4BED-9F2E-1BED0126FD8B}</c15:txfldGUID>
                      <c15:f>Daten_Diagramme!$D$30</c15:f>
                      <c15:dlblFieldTableCache>
                        <c:ptCount val="1"/>
                        <c:pt idx="0">
                          <c:v>4.5</c:v>
                        </c:pt>
                      </c15:dlblFieldTableCache>
                    </c15:dlblFTEntry>
                  </c15:dlblFieldTable>
                  <c15:showDataLabelsRange val="0"/>
                </c:ext>
                <c:ext xmlns:c16="http://schemas.microsoft.com/office/drawing/2014/chart" uri="{C3380CC4-5D6E-409C-BE32-E72D297353CC}">
                  <c16:uniqueId val="{00000010-A586-427A-BC3A-49179988F94D}"/>
                </c:ext>
              </c:extLst>
            </c:dLbl>
            <c:dLbl>
              <c:idx val="17"/>
              <c:tx>
                <c:strRef>
                  <c:f>Daten_Diagramme!$D$31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{636DFCC5-96F7-47A6-A562-B665555235A7}</c15:txfldGUID>
                      <c15:f>Daten_Diagramme!$D$31</c15:f>
                      <c15:dlblFieldTableCache>
                        <c:ptCount val="1"/>
                        <c:pt idx="0">
                          <c:v>1.0</c:v>
                        </c:pt>
                      </c15:dlblFieldTableCache>
                    </c15:dlblFTEntry>
                  </c15:dlblFieldTable>
                  <c15:showDataLabelsRange val="0"/>
                </c:ext>
                <c:ext xmlns:c16="http://schemas.microsoft.com/office/drawing/2014/chart" uri="{C3380CC4-5D6E-409C-BE32-E72D297353CC}">
                  <c16:uniqueId val="{00000011-A586-427A-BC3A-49179988F94D}"/>
                </c:ext>
              </c:extLst>
            </c:dLbl>
            <c:dLbl>
              <c:idx val="18"/>
              <c:tx>
                <c:strRef>
                  <c:f>Daten_Diagramme!$D$32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{603B3FB5-8569-4855-A148-4BEA81FA3F51}</c15:txfldGUID>
                      <c15:f>Daten_Diagramme!$D$32</c15:f>
                      <c15:dlblFieldTableCache>
                        <c:ptCount val="1"/>
                        <c:pt idx="0">
                          <c:v>0.8</c:v>
                        </c:pt>
                      </c15:dlblFieldTableCache>
                    </c15:dlblFTEntry>
                  </c15:dlblFieldTable>
                  <c15:showDataLabelsRange val="0"/>
                </c:ext>
                <c:ext xmlns:c16="http://schemas.microsoft.com/office/drawing/2014/chart" uri="{C3380CC4-5D6E-409C-BE32-E72D297353CC}">
                  <c16:uniqueId val="{00000012-A586-427A-BC3A-49179988F94D}"/>
                </c:ext>
              </c:extLst>
            </c:dLbl>
            <c:dLbl>
              <c:idx val="19"/>
              <c:tx>
                <c:strRef>
                  <c:f>Daten_Diagramme!$D$33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{1F1A2A8D-170B-4682-BA0A-09804A932C33}</c15:txfldGUID>
                      <c15:f>Daten_Diagramme!$D$33</c15:f>
                      <c15:dlblFieldTableCache>
                        <c:ptCount val="1"/>
                        <c:pt idx="0">
                          <c:v>3.3</c:v>
                        </c:pt>
                      </c15:dlblFieldTableCache>
                    </c15:dlblFTEntry>
                  </c15:dlblFieldTable>
                  <c15:showDataLabelsRange val="0"/>
                </c:ext>
                <c:ext xmlns:c16="http://schemas.microsoft.com/office/drawing/2014/chart" uri="{C3380CC4-5D6E-409C-BE32-E72D297353CC}">
                  <c16:uniqueId val="{00000013-A586-427A-BC3A-49179988F94D}"/>
                </c:ext>
              </c:extLst>
            </c:dLbl>
            <c:dLbl>
              <c:idx val="20"/>
              <c:tx>
                <c:strRef>
                  <c:f>Daten_Diagramme!$D$34</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{2140F941-EEE1-437D-BE53-BC1AEC96B8CA}</c15:txfldGUID>
                      <c15:f>Daten_Diagramme!$D$34</c15:f>
                      <c15:dlblFieldTableCache>
                        <c:ptCount val="1"/>
                        <c:pt idx="0">
                          <c:v>4.1</c:v>
                        </c:pt>
                      </c15:dlblFieldTableCache>
                    </c15:dlblFTEntry>
                  </c15:dlblFieldTable>
                  <c15:showDataLabelsRange val="0"/>
                </c:ext>
                <c:ext xmlns:c16="http://schemas.microsoft.com/office/drawing/2014/chart" uri="{C3380CC4-5D6E-409C-BE32-E72D297353CC}">
                  <c16:uniqueId val="{00000014-A586-427A-BC3A-49179988F94D}"/>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{AA75D4BD-C21E-4EBB-9D03-44E4C7806B73}</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A586-427A-BC3A-49179988F94D}"/>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{CC93C04B-BC7D-42D3-B0F2-87B74DC3397B}</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A586-427A-BC3A-49179988F94D}"/>
                </c:ext>
              </c:extLst>
            </c:dLbl>
            <c:dLbl>
              <c:idx val="23"/>
              <c:tx>
                <c:strRef>
                  <c:f>Daten_Diagramme!$D$37</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{E595A85D-B0EF-4963-94C6-7C85992F474B}</c15:txfldGUID>
                      <c15:f>Daten_Diagramme!$D$37</c15:f>
                      <c15:dlblFieldTableCache>
                        <c:ptCount val="1"/>
                        <c:pt idx="0">
                          <c:v>6.0</c:v>
                        </c:pt>
                      </c15:dlblFieldTableCache>
                    </c15:dlblFTEntry>
                  </c15:dlblFieldTable>
                  <c15:showDataLabelsRange val="0"/>
                </c:ext>
                <c:ext xmlns:c16="http://schemas.microsoft.com/office/drawing/2014/chart" uri="{C3380CC4-5D6E-409C-BE32-E72D297353CC}">
                  <c16:uniqueId val="{00000017-A586-427A-BC3A-49179988F94D}"/>
                </c:ext>
              </c:extLst>
            </c:dLbl>
            <c:dLbl>
              <c:idx val="24"/>
              <c:layout>
                <c:manualLayout>
                  <c:x val="4.7769028871392123E-3"/>
                  <c:y val="-4.6876052205785108E-5"/>
                </c:manualLayout>
              </c:layout>
              <c:tx>
                <c:strRef>
                  <c:f>Daten_Diagramme!$D$38</c:f>
                  <c:strCache>
                    <c:ptCount val="1"/>
                    <c:pt idx="0">
                      <c:v>-0.1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{EB6BAFCE-A0B8-44C8-9EFF-C964C97DA2DA}</c15:txfldGUID>
                      <c15:f>Daten_Diagramme!$D$38</c15:f>
                      <c15:dlblFieldTableCache>
                        <c:ptCount val="1"/>
                        <c:pt idx="0">
                          <c:v>-0.1</c:v>
                        </c:pt>
                      </c15:dlblFieldTableCache>
                    </c15:dlblFTEntry>
                  </c15:dlblFieldTable>
                  <c15:showDataLabelsRange val="0"/>
                </c:ext>
                <c:ext xmlns:c16="http://schemas.microsoft.com/office/drawing/2014/chart" uri="{C3380CC4-5D6E-409C-BE32-E72D297353CC}">
                  <c16:uniqueId val="{00000018-A586-427A-BC3A-49179988F94D}"/>
                </c:ext>
              </c:extLst>
            </c:dLbl>
            <c:dLbl>
              <c:idx val="25"/>
              <c:tx>
                <c:strRef>
                  <c:f>Daten_Diagramme!$D$39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{166F1206-9C01-46C9-BCFE-D2065ACD86F5}</c15:txfldGUID>
                      <c15:f>Daten_Diagramme!$D$39</c15:f>
                      <c15:dlblFieldTableCache>
                        <c:ptCount val="1"/>
                        <c:pt idx="0">
                          <c:v>2.1</c:v>
                        </c:pt>
                      </c15:dlblFieldTableCache>
                    </c15:dlblFTEntry>
                  </c15:dlblFieldTable>
                  <c15:showDataLabelsRange val="0"/>
                </c:ext>
                <c:ext xmlns:c16="http://schemas.microsoft.com/office/drawing/2014/chart" uri="{C3380CC4-5D6E-409C-BE32-E72D297353CC}">
                  <c16:uniqueId val="{00000019-A586-427A-BC3A-49179988F94D}"/>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{6991DFBD-8A67-4721-A430-AE09AF1627AC}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A586-427A-BC3A-49179988F94D}"/>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{717283AC-EC5D-4DC0-905C-A5AA6D34B61E}</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A586-427A-BC3A-49179988F94D}"/>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{0953EA41-E7AA-44E8-A588-914B94469175}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A586-427A-BC3A-49179988F94D}"/>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{4842C7CD-4CA8-49F0-A033-20BC540B34DC}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A586-427A-BC3A-49179988F94D}"/>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{DA9BE2B9-4093-4242-80B4-39719372F18F}</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A586-427A-BC3A-49179988F94D}"/>
                </c:ext>
              </c:extLst>
            </c:dLbl>
            <c:dLbl>
              <c:idx val="31"/>
              <c:tx>
                <c:strRef>
                  <c:f>Daten_Diagramme!$D$45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{7A9FE43E-EB7D-4F25-B79D-8BE417481413}</c15:txfldGUID>
                      <c15:f>Daten_Diagramme!$D$45</c15:f>
                      <c15:dlblFieldTableCache>
                        <c:ptCount val="1"/>
                        <c:pt idx="0">
                          <c:v>2.1</c:v>
                        </c:pt>
                      </c15:dlblFieldTableCache>
                    </c15:dlblFTEntry>
                  </c15:dlblFieldTable>
                  <c15:showDataLabelsRange val="0"/>
                </c:ext>
                <c:ext xmlns:c16="http://schemas.microsoft.com/office/drawing/2014/chart" uri="{C3380CC4-5D6E-409C-BE32-E72D297353CC}">
                  <c16:uniqueId val="{0000001F-A586-427A-BC3A-49179988F94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1.6130177559021277</c:v>
                </c:pt>
                <c:pt idx="1">
                  <c:v>5.9888579387186631</c:v>
                </c:pt>
                <c:pt idx="2">
                  <c:v>2.3404255319148937</c:v>
                </c:pt>
                <c:pt idx="3">
                  <c:v>-0.83975395209203707</c:v>
                </c:pt>
                <c:pt idx="4">
                  <c:v>2.4654377880184333</c:v>
                </c:pt>
                <c:pt idx="5">
                  <c:v>-2.0153061224489797</c:v>
                </c:pt>
                <c:pt idx="6">
                  <c:v>-0.52983583774863197</c:v>
                </c:pt>
                <c:pt idx="7">
                  <c:v>2.2122114069664547</c:v>
                </c:pt>
                <c:pt idx="8">
                  <c:v>3.2480009917560282</c:v>
                </c:pt>
                <c:pt idx="9">
                  <c:v>1.2025316455696202</c:v>
                </c:pt>
                <c:pt idx="10">
                  <c:v>-2.0556096505463595</c:v>
                </c:pt>
                <c:pt idx="11">
                  <c:v>3.8496791934005499</c:v>
                </c:pt>
                <c:pt idx="12">
                  <c:v>0.37850113550340653</c:v>
                </c:pt>
                <c:pt idx="13">
                  <c:v>3.0504416742342939</c:v>
                </c:pt>
                <c:pt idx="14">
                  <c:v>-0.52035506580961122</c:v>
                </c:pt>
                <c:pt idx="15">
                  <c:v>-5.5342465753424657</c:v>
                </c:pt>
                <c:pt idx="16">
                  <c:v>4.4870089562826996</c:v>
                </c:pt>
                <c:pt idx="17">
                  <c:v>1.0245078344716754</c:v>
                </c:pt>
                <c:pt idx="18">
                  <c:v>0.79186269962229139</c:v>
                </c:pt>
                <c:pt idx="19">
                  <c:v>3.313175501801338</c:v>
                </c:pt>
                <c:pt idx="20">
                  <c:v>4.0971891376846115</c:v>
                </c:pt>
                <c:pt idx="21">
                  <c:v>0</c:v>
                </c:pt>
                <c:pt idx="23">
                  <c:v>5.9888579387186631</c:v>
                </c:pt>
                <c:pt idx="24">
                  <c:v>-9.3823548120348585E-2</c:v>
                </c:pt>
                <c:pt idx="25">
                  <c:v>2.1238417414325634</c:v>
                </c:pt>
              </c:numCache>
            </c:numRef>
          </c:val>
          <c:extLst>
            <c:ext xmlns:c16="http://schemas.microsoft.com/office/drawing/2014/chart" uri="{C3380CC4-5D6E-409C-BE32-E72D297353CC}">
              <c16:uniqueId val="{00000020-A586-427A-BC3A-49179988F94D}"/>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{E0800E09-872D-48D0-9DFC-41FB29F11191}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A586-427A-BC3A-49179988F94D}"/>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{CAAFB8B7-8E7B-484F-963E-FC9DA869427E}</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A586-427A-BC3A-49179988F94D}"/>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{946C0F42-D37E-4968-AC3B-4883ADE074EB}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A586-427A-BC3A-49179988F94D}"/>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{299AD067-6367-4290-A9D8-D4D00901D13B}</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A586-427A-BC3A-49179988F94D}"/>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{CC41005D-74EC-4FF0-92B2-F2F9D172C435}</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A586-427A-BC3A-49179988F94D}"/>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{470C6B5C-ECAD-4E3B-B68A-A334CD97B14F}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A586-427A-BC3A-49179988F94D}"/>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{A054D4B1-C08F-487A-B3A0-FC4AC8D491A9}</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A586-427A-BC3A-49179988F94D}"/>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{2B16DC41-7620-46DE-B111-44DA66A594E8}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A586-427A-BC3A-49179988F94D}"/>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{DDFD417B-0604-45C0-8F48-BFBA46270008}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A586-427A-BC3A-49179988F94D}"/>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{8BA0F6CE-59D9-4873-9C53-D5F9F2BC635C}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A586-427A-BC3A-49179988F94D}"/>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{62C50A81-5FA8-4C5B-A264-5B90FB2EA1E9}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A586-427A-BC3A-49179988F94D}"/>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{88C1D315-FCA9-4BE7-A71B-21AF22D172CB}</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A586-427A-BC3A-49179988F94D}"/>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{E16D85E0-16D6-4F9D-8D6B-38D14C61B00E}</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A586-427A-BC3A-49179988F94D}"/>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{40137D37-6D52-45ED-868D-CAFED0F28D35}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A586-427A-BC3A-49179988F94D}"/>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{5FDB7BC7-2262-43A5-A61F-5D5224E61AFB}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A586-427A-BC3A-49179988F94D}"/>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{8181DBBA-0E0D-492A-A6BC-066B37A8DF0D}</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A586-427A-BC3A-49179988F94D}"/>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{90A190B4-C904-4FA8-93AB-047DF96903C4}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A586-427A-BC3A-49179988F94D}"/>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{D4511EE3-7FCB-4A7D-A9AC-06C2A960205C}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A586-427A-BC3A-49179988F94D}"/>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{F31D40D8-0A59-455C-AE27-91713F8517C5}</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A586-427A-BC3A-49179988F94D}"/>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{80B430AE-2962-4FDE-9DAB-1A73D4D7BBD8}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A586-427A-BC3A-49179988F94D}"/>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{F20384A6-BACC-4C16-979B-41A68208CC2E}</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A586-427A-BC3A-49179988F94D}"/>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{239436F4-D189-4206-81E6-323D77C1C1C4}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A586-427A-BC3A-49179988F94D}"/>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{56418B8E-F38B-4E62-9851-F772ABDC95B8}</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A586-427A-BC3A-49179988F94D}"/>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{9D3E70AE-CF4A-46CC-974C-F4C60BB33F2E}</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A586-427A-BC3A-49179988F94D}"/>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{1226BB52-B5EA-4BE8-A804-887C84181500}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A586-427A-BC3A-49179988F94D}"/>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{32D2B1DC-4605-41C8-BBBF-F549664360A2}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A586-427A-BC3A-49179988F94D}"/>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{B6A9F9EC-AF8C-4FB0-941A-B9186960369F}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A586-427A-BC3A-49179988F94D}"/>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{90EBF847-30E3-41E4-9EA5-C7D384F356DA}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A586-427A-BC3A-49179988F94D}"/>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{B768A4F6-EC7A-4975-910D-CBD0A616E9B2}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A586-427A-BC3A-49179988F94D}"/>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{07249994-5826-4197-B502-10BD512C45F3}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A586-427A-BC3A-49179988F94D}"/>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{46E08123-5484-4767-BF45-E1F83DC721B3}</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A586-427A-BC3A-49179988F94D}"/>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{3D8D661F-B685-4028-BCEA-768AFA387628}</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A586-427A-BC3A-49179988F94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586-427A-BC3A-49179988F94D}"/>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586-427A-BC3A-49179988F94D}"/>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{2F1A1BA6-A0EF-4ADB-BF26-CA95E65B1C91}</c15:txfldGUID>
                      <c15:f>Daten_Diagramme!$E$14</c15:f>
                      <c15:dlblFieldTableCache>
                        <c:ptCount val="1"/>
                        <c:pt idx="0">
                          <c:v>-2.4</c:v>
                        </c:pt>
                      </c15:dlblFieldTableCache>
                    </c15:dlblFTEntry>
                  </c15:dlblFieldTable>
                  <c15:showDataLabelsRange val="0"/>
                </c:ext>
                <c:ext xmlns:c16="http://schemas.microsoft.com/office/drawing/2014/chart" uri="{C3380CC4-5D6E-409C-BE32-E72D297353CC}">
                  <c16:uniqueId val="{00000000-D309-4BA5-9E37-8DDE3CA424E8}"/>
                </c:ext>
              </c:extLst>
            </c:dLbl>
            <c:dLbl>
              <c:idx val="1"/>
              <c:tx>
                <c:strRef>
                  <c:f>Daten_Diagramme!$E$15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{FCE20F22-DD55-4D90-9D99-A6EC703ABCA7}</c15:txfldGUID>
                      <c15:f>Daten_Diagramme!$E$15</c15:f>
                      <c15:dlblFieldTableCache>
                        <c:ptCount val="1"/>
                        <c:pt idx="0">
                          <c:v>2.0</c:v>
                        </c:pt>
                      </c15:dlblFieldTableCache>
                    </c15:dlblFTEntry>
                  </c15:dlblFieldTable>
                  <c15:showDataLabelsRange val="0"/>
                </c:ext>
                <c:ext xmlns:c16="http://schemas.microsoft.com/office/drawing/2014/chart" uri="{C3380CC4-5D6E-409C-BE32-E72D297353CC}">
                  <c16:uniqueId val="{00000001-D309-4BA5-9E37-8DDE3CA424E8}"/>
                </c:ext>
              </c:extLst>
            </c:dLbl>
            <c:dLbl>
              <c:idx val="2"/>
              <c:tx>
                <c:strRef>
                  <c:f>Daten_Diagramme!$E$16</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{E90C1140-9B57-4D4E-8486-45AC2892AA0D}</c15:txfldGUID>
                      <c15:f>Daten_Diagramme!$E$16</c15:f>
                      <c15:dlblFieldTableCache>
                        <c:ptCount val="1"/>
                        <c:pt idx="0">
                          <c:v>4.5</c:v>
                        </c:pt>
                      </c15:dlblFieldTableCache>
                    </c15:dlblFTEntry>
                  </c15:dlblFieldTable>
                  <c15:showDataLabelsRange val="0"/>
                </c:ext>
                <c:ext xmlns:c16="http://schemas.microsoft.com/office/drawing/2014/chart" uri="{C3380CC4-5D6E-409C-BE32-E72D297353CC}">
                  <c16:uniqueId val="{00000002-D309-4BA5-9E37-8DDE3CA424E8}"/>
                </c:ext>
              </c:extLst>
            </c:dLbl>
            <c:dLbl>
              <c:idx val="3"/>
              <c:tx>
                <c:strRef>
                  <c:f>Daten_Diagramme!$E$17</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{FF02A7EA-5409-43E8-BDBD-7C50B3AB12F1}</c15:txfldGUID>
                      <c15:f>Daten_Diagramme!$E$17</c15:f>
                      <c15:dlblFieldTableCache>
                        <c:ptCount val="1"/>
                        <c:pt idx="0">
                          <c:v>-5.8</c:v>
                        </c:pt>
                      </c15:dlblFieldTableCache>
                    </c15:dlblFTEntry>
                  </c15:dlblFieldTable>
                  <c15:showDataLabelsRange val="0"/>
                </c:ext>
                <c:ext xmlns:c16="http://schemas.microsoft.com/office/drawing/2014/chart" uri="{C3380CC4-5D6E-409C-BE32-E72D297353CC}">
                  <c16:uniqueId val="{00000003-D309-4BA5-9E37-8DDE3CA424E8}"/>
                </c:ext>
              </c:extLst>
            </c:dLbl>
            <c:dLbl>
              <c:idx val="4"/>
              <c:tx>
                <c:strRef>
                  <c:f>Daten_Diagramme!$E$18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{DEE12DB5-7AF0-472A-9188-FED07B71715F}</c15:txfldGUID>
                      <c15:f>Daten_Diagramme!$E$18</c15:f>
                      <c15:dlblFieldTableCache>
                        <c:ptCount val="1"/>
                        <c:pt idx="0">
                          <c:v>-3.3</c:v>
                        </c:pt>
                      </c15:dlblFieldTableCache>
                    </c15:dlblFTEntry>
                  </c15:dlblFieldTable>
                  <c15:showDataLabelsRange val="0"/>
                </c:ext>
                <c:ext xmlns:c16="http://schemas.microsoft.com/office/drawing/2014/chart" uri="{C3380CC4-5D6E-409C-BE32-E72D297353CC}">
                  <c16:uniqueId val="{00000004-D309-4BA5-9E37-8DDE3CA424E8}"/>
                </c:ext>
              </c:extLst>
            </c:dLbl>
            <c:dLbl>
              <c:idx val="5"/>
              <c:tx>
                <c:strRef>
                  <c:f>Daten_Diagramme!$E$19</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{6B002715-9E50-46FA-B549-B7B9C9C57CDB}</c15:txfldGUID>
                      <c15:f>Daten_Diagramme!$E$19</c15:f>
                      <c15:dlblFieldTableCache>
                        <c:ptCount val="1"/>
                        <c:pt idx="0">
                          <c:v>-5.7</c:v>
                        </c:pt>
                      </c15:dlblFieldTableCache>
                    </c15:dlblFTEntry>
                  </c15:dlblFieldTable>
                  <c15:showDataLabelsRange val="0"/>
                </c:ext>
                <c:ext xmlns:c16="http://schemas.microsoft.com/office/drawing/2014/chart" uri="{C3380CC4-5D6E-409C-BE32-E72D297353CC}">
                  <c16:uniqueId val="{00000005-D309-4BA5-9E37-8DDE3CA424E8}"/>
                </c:ext>
              </c:extLst>
            </c:dLbl>
            <c:dLbl>
              <c:idx val="6"/>
              <c:tx>
                <c:strRef>
                  <c:f>Daten_Diagramme!$E$20</c:f>
                  <c:strCache>
                    <c:ptCount val="1"/>
                    <c:pt idx="0">
                      <c:v>-13.7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{263649CB-43C5-4F77-BCFA-92D88502367B}</c15:txfldGUID>
                      <c15:f>Daten_Diagramme!$E$20</c15:f>
                      <c15:dlblFieldTableCache>
                        <c:ptCount val="1"/>
                        <c:pt idx="0">
                          <c:v>-13.7</c:v>
                        </c:pt>
                      </c15:dlblFieldTableCache>
                    </c15:dlblFTEntry>
                  </c15:dlblFieldTable>
                  <c15:showDataLabelsRange val="0"/>
                </c:ext>
                <c:ext xmlns:c16="http://schemas.microsoft.com/office/drawing/2014/chart" uri="{C3380CC4-5D6E-409C-BE32-E72D297353CC}">
                  <c16:uniqueId val="{00000006-D309-4BA5-9E37-8DDE3CA424E8}"/>
                </c:ext>
              </c:extLst>
            </c:dLbl>
            <c:dLbl>
              <c:idx val="7"/>
              <c:tx>
                <c:strRef>
                  <c:f>Daten_Diagramme!$E$21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{74384CFF-3ACB-4A55-9736-F2E6B4062CDE}</c15:txfldGUID>
                      <c15:f>Daten_Diagramme!$E$21</c15:f>
                      <c15:dlblFieldTableCache>
                        <c:ptCount val="1"/>
                        <c:pt idx="0">
                          <c:v>0.0</c:v>
                        </c:pt>
                      </c15:dlblFieldTableCache>
                    </c15:dlblFTEntry>
                  </c15:dlblFieldTable>
                  <c15:showDataLabelsRange val="0"/>
                </c:ext>
                <c:ext xmlns:c16="http://schemas.microsoft.com/office/drawing/2014/chart" uri="{C3380CC4-5D6E-409C-BE32-E72D297353CC}">
                  <c16:uniqueId val="{00000007-D309-4BA5-9E37-8DDE3CA424E8}"/>
                </c:ext>
              </c:extLst>
            </c:dLbl>
            <c:dLbl>
              <c:idx val="8"/>
              <c:tx>
                <c:strRef>
                  <c:f>Daten_Diagramme!$E$22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{1064D27C-2039-444A-8AF1-404E6A719D36}</c15:txfldGUID>
                      <c15:f>Daten_Diagramme!$E$22</c15:f>
                      <c15:dlblFieldTableCache>
                        <c:ptCount val="1"/>
                        <c:pt idx="0">
                          <c:v>-0.2</c:v>
                        </c:pt>
                      </c15:dlblFieldTableCache>
                    </c15:dlblFTEntry>
                  </c15:dlblFieldTable>
                  <c15:showDataLabelsRange val="0"/>
                </c:ext>
                <c:ext xmlns:c16="http://schemas.microsoft.com/office/drawing/2014/chart" uri="{C3380CC4-5D6E-409C-BE32-E72D297353CC}">
                  <c16:uniqueId val="{00000008-D309-4BA5-9E37-8DDE3CA424E8}"/>
                </c:ext>
              </c:extLst>
            </c:dLbl>
            <c:dLbl>
              <c:idx val="9"/>
              <c:tx>
                <c:strRef>
                  <c:f>Daten_Diagramme!$E$23</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{C8F81DC2-B5C3-4286-8A6C-C38A5CDE8238}</c15:txfldGUID>
                      <c15:f>Daten_Diagramme!$E$23</c15:f>
                      <c15:dlblFieldTableCache>
                        <c:ptCount val="1"/>
                        <c:pt idx="0">
                          <c:v>0.6</c:v>
                        </c:pt>
                      </c15:dlblFieldTableCache>
                    </c15:dlblFTEntry>
                  </c15:dlblFieldTable>
                  <c15:showDataLabelsRange val="0"/>
                </c:ext>
                <c:ext xmlns:c16="http://schemas.microsoft.com/office/drawing/2014/chart" uri="{C3380CC4-5D6E-409C-BE32-E72D297353CC}">
                  <c16:uniqueId val="{00000009-D309-4BA5-9E37-8DDE3CA424E8}"/>
                </c:ext>
              </c:extLst>
            </c:dLbl>
            <c:dLbl>
              <c:idx val="10"/>
              <c:tx>
                <c:strRef>
                  <c:f>Daten_Diagramme!$E$24</c:f>
                  <c:strCache>
                    <c:ptCount val="1"/>
                    <c:pt idx="0">
                      <c:v>-12.4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{4BAF610C-5FFB-4DF7-82BB-997E48D1E741}</c15:txfldGUID>
                      <c15:f>Daten_Diagramme!$E$24</c15:f>
                      <c15:dlblFieldTableCache>
                        <c:ptCount val="1"/>
                        <c:pt idx="0">
                          <c:v>-12.4</c:v>
                        </c:pt>
                      </c15:dlblFieldTableCache>
                    </c15:dlblFTEntry>
                  </c15:dlblFieldTable>
                  <c15:showDataLabelsRange val="0"/>
                </c:ext>
                <c:ext xmlns:c16="http://schemas.microsoft.com/office/drawing/2014/chart" uri="{C3380CC4-5D6E-409C-BE32-E72D297353CC}">
                  <c16:uniqueId val="{0000000A-D309-4BA5-9E37-8DDE3CA424E8}"/>
                </c:ext>
              </c:extLst>
            </c:dLbl>
            <c:dLbl>
              <c:idx val="11"/>
              <c:tx>
                <c:strRef>
                  <c:f>Daten_Diagramme!$E$25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{73354F29-F22E-486A-97A8-E2757D535B77}</c15:txfldGUID>
                      <c15:f>Daten_Diagramme!$E$25</c15:f>
                      <c15:dlblFieldTableCache>
                        <c:ptCount val="1"/>
                        <c:pt idx="0">
                          <c:v>3.4</c:v>
                        </c:pt>
                      </c15:dlblFieldTableCache>
                    </c15:dlblFTEntry>
                  </c15:dlblFieldTable>
                  <c15:showDataLabelsRange val="0"/>
                </c:ext>
                <c:ext xmlns:c16="http://schemas.microsoft.com/office/drawing/2014/chart" uri="{C3380CC4-5D6E-409C-BE32-E72D297353CC}">
                  <c16:uniqueId val="{0000000B-D309-4BA5-9E37-8DDE3CA424E8}"/>
                </c:ext>
              </c:extLst>
            </c:dLbl>
            <c:dLbl>
              <c:idx val="12"/>
              <c:tx>
                <c:strRef>
                  <c:f>Daten_Diagramme!$E$26</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{01564870-F130-42C5-913D-07D157CC804D}</c15:txfldGUID>
                      <c15:f>Daten_Diagramme!$E$26</c15:f>
                      <c15:dlblFieldTableCache>
                        <c:ptCount val="1"/>
                        <c:pt idx="0">
                          <c:v>3.2</c:v>
                        </c:pt>
                      </c15:dlblFieldTableCache>
                    </c15:dlblFTEntry>
                  </c15:dlblFieldTable>
                  <c15:showDataLabelsRange val="0"/>
                </c:ext>
                <c:ext xmlns:c16="http://schemas.microsoft.com/office/drawing/2014/chart" uri="{C3380CC4-5D6E-409C-BE32-E72D297353CC}">
                  <c16:uniqueId val="{0000000C-D309-4BA5-9E37-8DDE3CA424E8}"/>
                </c:ext>
              </c:extLst>
            </c:dLbl>
            <c:dLbl>
              <c:idx val="13"/>
              <c:tx>
                <c:strRef>
                  <c:f>Daten_Diagramme!$E$27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{F3D68AE4-9EB2-4FA2-8447-C7521B10826C}</c15:txfldGUID>
                      <c15:f>Daten_Diagramme!$E$27</c15:f>
                      <c15:dlblFieldTableCache>
                        <c:ptCount val="1"/>
                        <c:pt idx="0">
                          <c:v>0.3</c:v>
                        </c:pt>
                      </c15:dlblFieldTableCache>
                    </c15:dlblFTEntry>
                  </c15:dlblFieldTable>
                  <c15:showDataLabelsRange val="0"/>
                </c:ext>
                <c:ext xmlns:c16="http://schemas.microsoft.com/office/drawing/2014/chart" uri="{C3380CC4-5D6E-409C-BE32-E72D297353CC}">
                  <c16:uniqueId val="{0000000D-D309-4BA5-9E37-8DDE3CA424E8}"/>
                </c:ext>
              </c:extLst>
            </c:dLbl>
            <c:dLbl>
              <c:idx val="14"/>
              <c:tx>
                <c:strRef>
                  <c:f>Daten_Diagramme!$E$28</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{2151E5A5-A323-434A-9773-820753C3DE20}</c15:txfldGUID>
                      <c15:f>Daten_Diagramme!$E$28</c15:f>
                      <c15:dlblFieldTableCache>
                        <c:ptCount val="1"/>
                        <c:pt idx="0">
                          <c:v>-2.3</c:v>
                        </c:pt>
                      </c15:dlblFieldTableCache>
                    </c15:dlblFTEntry>
                  </c15:dlblFieldTable>
                  <c15:showDataLabelsRange val="0"/>
                </c:ext>
                <c:ext xmlns:c16="http://schemas.microsoft.com/office/drawing/2014/chart" uri="{C3380CC4-5D6E-409C-BE32-E72D297353CC}">
                  <c16:uniqueId val="{0000000E-D309-4BA5-9E37-8DDE3CA424E8}"/>
                </c:ext>
              </c:extLst>
            </c:dLbl>
            <c:dLbl>
              <c:idx val="15"/>
              <c:tx>
                <c:strRef>
                  <c:f>Daten_Diagramme!$E$29</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{F98C10DC-0064-482F-A2F1-EB9B0FB9267C}</c15:txfldGUID>
                      <c15:f>Daten_Diagramme!$E$29</c15:f>
                      <c15:dlblFieldTableCache>
                        <c:ptCount val="1"/>
                        <c:pt idx="0">
                          <c:v>-3.0</c:v>
                        </c:pt>
                      </c15:dlblFieldTableCache>
                    </c15:dlblFTEntry>
                  </c15:dlblFieldTable>
                  <c15:showDataLabelsRange val="0"/>
                </c:ext>
                <c:ext xmlns:c16="http://schemas.microsoft.com/office/drawing/2014/chart" uri="{C3380CC4-5D6E-409C-BE32-E72D297353CC}">
                  <c16:uniqueId val="{0000000F-D309-4BA5-9E37-8DDE3CA424E8}"/>
                </c:ext>
              </c:extLst>
            </c:dLbl>
            <c:dLbl>
              <c:idx val="16"/>
              <c:tx>
                <c:strRef>
                  <c:f>Daten_Diagramme!$E$30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{AA054A7D-5317-4A0B-B6AE-AAEE869A9DF6}</c15:txfldGUID>
                      <c15:f>Daten_Diagramme!$E$30</c15:f>
                      <c15:dlblFieldTableCache>
                        <c:ptCount val="1"/>
                        <c:pt idx="0">
                          <c:v>-3.3</c:v>
                        </c:pt>
                      </c15:dlblFieldTableCache>
                    </c15:dlblFTEntry>
                  </c15:dlblFieldTable>
                  <c15:showDataLabelsRange val="0"/>
                </c:ext>
                <c:ext xmlns:c16="http://schemas.microsoft.com/office/drawing/2014/chart" uri="{C3380CC4-5D6E-409C-BE32-E72D297353CC}">
                  <c16:uniqueId val="{00000010-D309-4BA5-9E37-8DDE3CA424E8}"/>
                </c:ext>
              </c:extLst>
            </c:dLbl>
            <c:dLbl>
              <c:idx val="17"/>
              <c:tx>
                <c:strRef>
                  <c:f>Daten_Diagramme!$E$31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{5F7FEEAA-226C-484E-882B-0FBABD066DD0}</c15:txfldGUID>
                      <c15:f>Daten_Diagramme!$E$31</c15:f>
                      <c15:dlblFieldTableCache>
                        <c:ptCount val="1"/>
                        <c:pt idx="0">
                          <c:v>-0.4</c:v>
                        </c:pt>
                      </c15:dlblFieldTableCache>
                    </c15:dlblFTEntry>
                  </c15:dlblFieldTable>
                  <c15:showDataLabelsRange val="0"/>
                </c:ext>
                <c:ext xmlns:c16="http://schemas.microsoft.com/office/drawing/2014/chart" uri="{C3380CC4-5D6E-409C-BE32-E72D297353CC}">
                  <c16:uniqueId val="{00000011-D309-4BA5-9E37-8DDE3CA424E8}"/>
                </c:ext>
              </c:extLst>
            </c:dLbl>
            <c:dLbl>
              <c:idx val="18"/>
              <c:tx>
                <c:strRef>
                  <c:f>Daten_Diagramme!$E$32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{389CE64E-086D-46C8-8973-32C8190E8E39}</c15:txfldGUID>
                      <c15:f>Daten_Diagramme!$E$32</c15:f>
                      <c15:dlblFieldTableCache>
                        <c:ptCount val="1"/>
                        <c:pt idx="0">
                          <c:v>0.9</c:v>
                        </c:pt>
                      </c15:dlblFieldTableCache>
                    </c15:dlblFTEntry>
                  </c15:dlblFieldTable>
                  <c15:showDataLabelsRange val="0"/>
                </c:ext>
                <c:ext xmlns:c16="http://schemas.microsoft.com/office/drawing/2014/chart" uri="{C3380CC4-5D6E-409C-BE32-E72D297353CC}">
                  <c16:uniqueId val="{00000012-D309-4BA5-9E37-8DDE3CA424E8}"/>
                </c:ext>
              </c:extLst>
            </c:dLbl>
            <c:dLbl>
              <c:idx val="19"/>
              <c:tx>
                <c:strRef>
                  <c:f>Daten_Diagramme!$E$33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{3BC9C108-CB66-46A9-AAF4-A7F4F325FD0E}</c15:txfldGUID>
                      <c15:f>Daten_Diagramme!$E$33</c15:f>
                      <c15:dlblFieldTableCache>
                        <c:ptCount val="1"/>
                        <c:pt idx="0">
                          <c:v>-1.9</c:v>
                        </c:pt>
                      </c15:dlblFieldTableCache>
                    </c15:dlblFTEntry>
                  </c15:dlblFieldTable>
                  <c15:showDataLabelsRange val="0"/>
                </c:ext>
                <c:ext xmlns:c16="http://schemas.microsoft.com/office/drawing/2014/chart" uri="{C3380CC4-5D6E-409C-BE32-E72D297353CC}">
                  <c16:uniqueId val="{00000013-D309-4BA5-9E37-8DDE3CA424E8}"/>
                </c:ext>
              </c:extLst>
            </c:dLbl>
            <c:dLbl>
              <c:idx val="20"/>
              <c:tx>
                <c:strRef>
                  <c:f>Daten_Diagramme!$E$34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{B172899B-871F-4FD3-AF39-E353B7EB65D6}</c15:txfldGUID>
                      <c15:f>Daten_Diagramme!$E$34</c15:f>
                      <c15:dlblFieldTableCache>
                        <c:ptCount val="1"/>
                        <c:pt idx="0">
                          <c:v>-0.3</c:v>
                        </c:pt>
                      </c15:dlblFieldTableCache>
                    </c15:dlblFTEntry>
                  </c15:dlblFieldTable>
                  <c15:showDataLabelsRange val="0"/>
                </c:ext>
                <c:ext xmlns:c16="http://schemas.microsoft.com/office/drawing/2014/chart" uri="{C3380CC4-5D6E-409C-BE32-E72D297353CC}">
                  <c16:uniqueId val="{00000014-D309-4BA5-9E37-8DDE3CA424E8}"/>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{08640005-16B0-4A38-A172-B043A03998D1}</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D309-4BA5-9E37-8DDE3CA424E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{1EEC2709-29D9-49BF-87D1-7E1815527CB1}</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D309-4BA5-9E37-8DDE3CA424E8}"/>
                </c:ext>
              </c:extLst>
            </c:dLbl>
            <c:dLbl>
              <c:idx val="23"/>
              <c:tx>
                <c:strRef>
                  <c:f>Daten_Diagramme!$E$37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{11FB38E1-CD45-444B-A0A8-7BC670336984}</c15:txfldGUID>
                      <c15:f>Daten_Diagramme!$E$37</c15:f>
                      <c15:dlblFieldTableCache>
                        <c:ptCount val="1"/>
                        <c:pt idx="0">
                          <c:v>2.0</c:v>
                        </c:pt>
                      </c15:dlblFieldTableCache>
                    </c15:dlblFTEntry>
                  </c15:dlblFieldTable>
                  <c15:showDataLabelsRange val="0"/>
                </c:ext>
                <c:ext xmlns:c16="http://schemas.microsoft.com/office/drawing/2014/chart" uri="{C3380CC4-5D6E-409C-BE32-E72D297353CC}">
                  <c16:uniqueId val="{00000017-D309-4BA5-9E37-8DDE3CA424E8}"/>
                </c:ext>
              </c:extLst>
            </c:dLbl>
            <c:dLbl>
              <c:idx val="24"/>
              <c:tx>
                <c:strRef>
                  <c:f>Daten_Diagramme!$E$38</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{C4E1C7E0-0548-49D3-A7D2-7540462C2717}</c15:txfldGUID>
                      <c15:f>Daten_Diagramme!$E$38</c15:f>
                      <c15:dlblFieldTableCache>
                        <c:ptCount val="1"/>
                        <c:pt idx="0">
                          <c:v>-3.4</c:v>
                        </c:pt>
                      </c15:dlblFieldTableCache>
                    </c15:dlblFTEntry>
                  </c15:dlblFieldTable>
                  <c15:showDataLabelsRange val="0"/>
                </c:ext>
                <c:ext xmlns:c16="http://schemas.microsoft.com/office/drawing/2014/chart" uri="{C3380CC4-5D6E-409C-BE32-E72D297353CC}">
                  <c16:uniqueId val="{00000018-D309-4BA5-9E37-8DDE3CA424E8}"/>
                </c:ext>
              </c:extLst>
            </c:dLbl>
            <c:dLbl>
              <c:idx val="25"/>
              <c:tx>
                <c:strRef>
                  <c:f>Daten_Diagramme!$E$39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{097D7420-37AA-47DA-A20C-D8FAFADB7503}</c15:txfldGUID>
                      <c15:f>Daten_Diagramme!$E$39</c15:f>
                      <c15:dlblFieldTableCache>
                        <c:ptCount val="1"/>
                        <c:pt idx="0">
                          <c:v>-2.3</c:v>
                        </c:pt>
                      </c15:dlblFieldTableCache>
                    </c15:dlblFTEntry>
                  </c15:dlblFieldTable>
                  <c15:showDataLabelsRange val="0"/>
                </c:ext>
                <c:ext xmlns:c16="http://schemas.microsoft.com/office/drawing/2014/chart" uri="{C3380CC4-5D6E-409C-BE32-E72D297353CC}">
                  <c16:uniqueId val="{00000019-D309-4BA5-9E37-8DDE3CA424E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{C658836E-20D5-4A9E-AC20-52CA6A4B2273}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D309-4BA5-9E37-8DDE3CA424E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{EBA7CDA0-9265-4216-8C08-1F8CDD59EFC6}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D309-4BA5-9E37-8DDE3CA424E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{96BDEB66-DDF8-45D9-BC9F-7E97EBB79FC7}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D309-4BA5-9E37-8DDE3CA424E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{6B4883EB-673D-41E8-A2A6-691E70581676}</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D309-4BA5-9E37-8DDE3CA424E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{242E6ADB-774C-483E-83B4-DAB8862CD8BA}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D309-4BA5-9E37-8DDE3CA424E8}"/>
                </c:ext>
              </c:extLst>
            </c:dLbl>
            <c:dLbl>
              <c:idx val="31"/>
              <c:tx>
                <c:strRef>
                  <c:f>Daten_Diagramme!$E$45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{FE40B9E5-48D3-4519-A55B-EB669D7DEE03}</c15:txfldGUID>
                      <c15:f>Daten_Diagramme!$E$45</c15:f>
                      <c15:dlblFieldTableCache>
                        <c:ptCount val="1"/>
                        <c:pt idx="0">
                          <c:v>-2.3</c:v>
                        </c:pt>
                      </c15:dlblFieldTableCache>
                    </c15:dlblFTEntry>
                  </c15:dlblFieldTable>
                  <c15:showDataLabelsRange val="0"/>
                </c:ext>
                <c:ext xmlns:c16="http://schemas.microsoft.com/office/drawing/2014/chart" uri="{C3380CC4-5D6E-409C-BE32-E72D297353CC}">
                  <c16:uniqueId val="{0000001F-D309-4BA5-9E37-8DDE3CA424E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-2.380522993688007</c:v>
                </c:pt>
                <c:pt idx="1">
                  <c:v>1.9943019943019944</c:v>
                </c:pt>
                <c:pt idx="2">
                  <c:v>4.4585987261146496</c:v>
                </c:pt>
                <c:pt idx="3">
                  <c:v>-5.7700650759219085</c:v>
                </c:pt>
                <c:pt idx="4">
                  <c:v>-3.2827045565899069</c:v>
                </c:pt>
                <c:pt idx="5">
                  <c:v>-5.6633455689564762</c:v>
                </c:pt>
                <c:pt idx="6">
                  <c:v>-13.746223564954683</c:v>
                </c:pt>
                <c:pt idx="7">
                  <c:v>4.0032025620496396E-2</c:v>
                </c:pt>
                <c:pt idx="8">
                  <c:v>-0.18119589289309443</c:v>
                </c:pt>
                <c:pt idx="9">
                  <c:v>0.63897763578274758</c:v>
                </c:pt>
                <c:pt idx="10">
                  <c:v>-12.391493055555555</c:v>
                </c:pt>
                <c:pt idx="11">
                  <c:v>3.3695652173913042</c:v>
                </c:pt>
                <c:pt idx="12">
                  <c:v>3.2210834553440701</c:v>
                </c:pt>
                <c:pt idx="13">
                  <c:v>0.28644175684277529</c:v>
                </c:pt>
                <c:pt idx="14">
                  <c:v>-2.3293472845042351</c:v>
                </c:pt>
                <c:pt idx="15">
                  <c:v>-2.9702970297029703</c:v>
                </c:pt>
                <c:pt idx="16">
                  <c:v>-3.3088235294117645</c:v>
                </c:pt>
                <c:pt idx="17">
                  <c:v>-0.43395714673176022</c:v>
                </c:pt>
                <c:pt idx="18">
                  <c:v>0.85003035822707951</c:v>
                </c:pt>
                <c:pt idx="19">
                  <c:v>-1.8590240123934934</c:v>
                </c:pt>
                <c:pt idx="20">
                  <c:v>-0.31188633475799932</c:v>
                </c:pt>
                <c:pt idx="21">
                  <c:v>0</c:v>
                </c:pt>
                <c:pt idx="23">
                  <c:v>1.9943019943019944</c:v>
                </c:pt>
                <c:pt idx="24">
                  <c:v>-3.3818377795742389</c:v>
                </c:pt>
                <c:pt idx="25">
                  <c:v>-2.2801912638045163</c:v>
                </c:pt>
              </c:numCache>
            </c:numRef>
          </c:val>
          <c:extLst>
            <c:ext xmlns:c16="http://schemas.microsoft.com/office/drawing/2014/chart" uri="{C3380CC4-5D6E-409C-BE32-E72D297353CC}">
              <c16:uniqueId val="{00000020-D309-4BA5-9E37-8DDE3CA424E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{6FEE51D7-E93C-41E3-AD95-C74A528E4FDD}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D309-4BA5-9E37-8DDE3CA424E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{23B09E40-E77F-4633-8742-6FC564285B15}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D309-4BA5-9E37-8DDE3CA424E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{993F6602-11C5-41D8-BE9F-013C497A9FCE}</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D309-4BA5-9E37-8DDE3CA424E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{1E2102D7-28E6-4694-AC91-4EE19F35E9A5}</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D309-4BA5-9E37-8DDE3CA424E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{6ED364CA-8D91-48D9-BA8A-2B50FF1D6CAD}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D309-4BA5-9E37-8DDE3CA424E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{92EF46C6-ED64-409B-9D86-A4F0CF9CBE4D}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D309-4BA5-9E37-8DDE3CA424E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{CFF7464A-9C82-4EEE-AD1F-454C4AEFC9FF}</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D309-4BA5-9E37-8DDE3CA424E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{1BFB6A23-ED7E-4B1F-B977-D4C36F7126EC}</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D309-4BA5-9E37-8DDE3CA424E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{1DEC3CA8-58E7-438E-ACB0-4A7CF61F2D22}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D309-4BA5-9E37-8DDE3CA424E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{615301AF-F2AF-4187-A46C-29851E43DE5F}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D309-4BA5-9E37-8DDE3CA424E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{D7E65BA8-2AFE-49B2-B8DA-505FEDD1C8BA}</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D309-4BA5-9E37-8DDE3CA424E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{C7835081-2C32-401B-9D7C-A73C24657CB8}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D309-4BA5-9E37-8DDE3CA424E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{98369860-407E-4F3E-A32D-4E4D9CC3E711}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D309-4BA5-9E37-8DDE3CA424E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{48032ECC-2DD4-48DA-A334-D4178A974F0B}</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D309-4BA5-9E37-8DDE3CA424E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{BF4EBC50-8F92-4FBF-9AC1-C856FA57F58B}</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D309-4BA5-9E37-8DDE3CA424E8}"/>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{D6258807-8B5F-468C-84BC-05408D1C22E1}</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D309-4BA5-9E37-8DDE3CA424E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{4E283951-0F94-4D13-80BA-E3AFE97373BF}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D309-4BA5-9E37-8DDE3CA424E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{4B908EA1-CD49-4682-AB3E-7DC15959ED34}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D309-4BA5-9E37-8DDE3CA424E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{B9B7F5D1-DD37-41D7-96DF-4B3E9CD91882}</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D309-4BA5-9E37-8DDE3CA424E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{A88E95F0-DBD9-402B-BAAB-6224AD55B6AD}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D309-4BA5-9E37-8DDE3CA424E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{9A2E0B7E-0F36-4EE8-8A7F-919C2AA7DAA1}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D309-4BA5-9E37-8DDE3CA424E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{68B0DE3E-BA5C-4ADE-B196-C2870B073778}</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D309-4BA5-9E37-8DDE3CA424E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{A3EE0E93-BBEE-4B5E-9DAA-50B9818450D6}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D309-4BA5-9E37-8DDE3CA424E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{6DA2A8F2-3794-4B47-BD77-835B32E10E27}</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D309-4BA5-9E37-8DDE3CA424E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{71B6492C-058C-4297-9BEF-DAC73DD4274A}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D309-4BA5-9E37-8DDE3CA424E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{B04B346B-60DA-497E-B670-0FA9A0975471}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D309-4BA5-9E37-8DDE3CA424E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{5085404B-8D76-4A10-B48A-BEF61B9D6E31}</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D309-4BA5-9E37-8DDE3CA424E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{6DA4FDE2-3ADC-43C9-B66A-E09E1CBBA7B9}</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D309-4BA5-9E37-8DDE3CA424E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{1959E95D-8C9B-4246-A200-7429CD37747C}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D309-4BA5-9E37-8DDE3CA424E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{5825FA43-65C8-43B8-8012-73EA96CB6824}</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D309-4BA5-9E37-8DDE3CA424E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{39D4A1A8-D4A1-4AE8-9B23-F036001789EA}</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D309-4BA5-9E37-8DDE3CA424E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{F47C6828-10DD-4BD4-A317-8D814680A874}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D309-4BA5-9E37-8DDE3CA424E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D309-4BA5-9E37-8DDE3CA424E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D309-4BA5-9E37-8DDE3CA424E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{CA02C54F-84B8-4B18-9798-057754E4435F}</c15:txfldGUID>
                      <c15:f>Diagramm!$I$46</c15:f>
                      <c15:dlblFieldTableCache>
                        <c:ptCount val="1"/>
                      </c15:dlblFieldTableCache>
                    </c15:dlblFTEntry>
                  </c15:dlblFieldTable>
                  <c15:showDataLabelsRange val="0"/>
                </c:ext>
                <c:ext xmlns:c16="http://schemas.microsoft.com/office/drawing/2014/chart" uri="{C3380CC4-5D6E-409C-BE32-E72D297353CC}">
                  <c16:uniqueId val="{00000000-A5A8-43A0-A7E1-EF7EF8D188A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{83D7F215-1A7B-4967-9091-3BAD6BCC9796}</c15:txfldGUID>
                      <c15:f>Diagramm!$I$47</c15:f>
                      <c15:dlblFieldTableCache>
                        <c:ptCount val="1"/>
                      </c15:dlblFieldTableCache>
                    </c15:dlblFTEntry>
                  </c15:dlblFieldTable>
                  <c15:showDataLabelsRange val="0"/>
                </c:ext>
                <c:ext xmlns:c16="http://schemas.microsoft.com/office/drawing/2014/chart" uri="{C3380CC4-5D6E-409C-BE32-E72D297353CC}">
                  <c16:uniqueId val="{00000001-A5A8-43A0-A7E1-EF7EF8D188A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{6AFA8D8C-C5B4-4398-9CC9-D4D258F0C292}</c15:txfldGUID>
                      <c15:f>Diagramm!$I$48</c15:f>
                      <c15:dlblFieldTableCache>
                        <c:ptCount val="1"/>
                      </c15:dlblFieldTableCache>
                    </c15:dlblFTEntry>
                  </c15:dlblFieldTable>
                  <c15:showDataLabelsRange val="0"/>
                </c:ext>
                <c:ext xmlns:c16="http://schemas.microsoft.com/office/drawing/2014/chart" uri="{C3380CC4-5D6E-409C-BE32-E72D297353CC}">
                  <c16:uniqueId val="{00000002-A5A8-43A0-A7E1-EF7EF8D188A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{201085CF-0A19-445A-8E68-C91AF0D14613}</c15:txfldGUID>
                      <c15:f>Diagramm!$I$49</c15:f>
                      <c15:dlblFieldTableCache>
                        <c:ptCount val="1"/>
                      </c15:dlblFieldTableCache>
                    </c15:dlblFTEntry>
                  </c15:dlblFieldTable>
                  <c15:showDataLabelsRange val="0"/>
                </c:ext>
                <c:ext xmlns:c16="http://schemas.microsoft.com/office/drawing/2014/chart" uri="{C3380CC4-5D6E-409C-BE32-E72D297353CC}">
                  <c16:uniqueId val="{00000003-A5A8-43A0-A7E1-EF7EF8D188A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{88B41222-AD2B-43ED-B49E-CDF3DA1B1043}</c15:txfldGUID>
                      <c15:f>Diagramm!$I$50</c15:f>
                      <c15:dlblFieldTableCache>
                        <c:ptCount val="1"/>
                      </c15:dlblFieldTableCache>
                    </c15:dlblFTEntry>
                  </c15:dlblFieldTable>
                  <c15:showDataLabelsRange val="0"/>
                </c:ext>
                <c:ext xmlns:c16="http://schemas.microsoft.com/office/drawing/2014/chart" uri="{C3380CC4-5D6E-409C-BE32-E72D297353CC}">
                  <c16:uniqueId val="{00000004-A5A8-43A0-A7E1-EF7EF8D188A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{F5A1BFF2-351F-4A40-BE7C-7C428E68AC78}</c15:txfldGUID>
                      <c15:f>Diagramm!$I$51</c15:f>
                      <c15:dlblFieldTableCache>
                        <c:ptCount val="1"/>
                      </c15:dlblFieldTableCache>
                    </c15:dlblFTEntry>
                  </c15:dlblFieldTable>
                  <c15:showDataLabelsRange val="0"/>
                </c:ext>
                <c:ext xmlns:c16="http://schemas.microsoft.com/office/drawing/2014/chart" uri="{C3380CC4-5D6E-409C-BE32-E72D297353CC}">
                  <c16:uniqueId val="{00000005-A5A8-43A0-A7E1-EF7EF8D188A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{B5BAD32F-FFEF-42D2-AFCA-7CB79EE3CA27}</c15:txfldGUID>
                      <c15:f>Diagramm!$I$52</c15:f>
                      <c15:dlblFieldTableCache>
                        <c:ptCount val="1"/>
                      </c15:dlblFieldTableCache>
                    </c15:dlblFTEntry>
                  </c15:dlblFieldTable>
                  <c15:showDataLabelsRange val="0"/>
                </c:ext>
                <c:ext xmlns:c16="http://schemas.microsoft.com/office/drawing/2014/chart" uri="{C3380CC4-5D6E-409C-BE32-E72D297353CC}">
                  <c16:uniqueId val="{00000006-A5A8-43A0-A7E1-EF7EF8D188A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{37CCEE90-ED43-452F-8457-27C434709A01}</c15:txfldGUID>
                      <c15:f>Diagramm!$I$53</c15:f>
                      <c15:dlblFieldTableCache>
                        <c:ptCount val="1"/>
                      </c15:dlblFieldTableCache>
                    </c15:dlblFTEntry>
                  </c15:dlblFieldTable>
                  <c15:showDataLabelsRange val="0"/>
                </c:ext>
                <c:ext xmlns:c16="http://schemas.microsoft.com/office/drawing/2014/chart" uri="{C3380CC4-5D6E-409C-BE32-E72D297353CC}">
                  <c16:uniqueId val="{00000007-A5A8-43A0-A7E1-EF7EF8D188A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{7A96E28B-5536-472B-A977-04F2097FDCE7}</c15:txfldGUID>
                      <c15:f>Diagramm!$I$54</c15:f>
                      <c15:dlblFieldTableCache>
                        <c:ptCount val="1"/>
                      </c15:dlblFieldTableCache>
                    </c15:dlblFTEntry>
                  </c15:dlblFieldTable>
                  <c15:showDataLabelsRange val="0"/>
                </c:ext>
                <c:ext xmlns:c16="http://schemas.microsoft.com/office/drawing/2014/chart" uri="{C3380CC4-5D6E-409C-BE32-E72D297353CC}">
                  <c16:uniqueId val="{00000008-A5A8-43A0-A7E1-EF7EF8D188A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{0A762C2B-CB9F-490F-AD22-398654320F35}</c15:txfldGUID>
                      <c15:f>Diagramm!$I$55</c15:f>
                      <c15:dlblFieldTableCache>
                        <c:ptCount val="1"/>
                      </c15:dlblFieldTableCache>
                    </c15:dlblFTEntry>
                  </c15:dlblFieldTable>
                  <c15:showDataLabelsRange val="0"/>
                </c:ext>
                <c:ext xmlns:c16="http://schemas.microsoft.com/office/drawing/2014/chart" uri="{C3380CC4-5D6E-409C-BE32-E72D297353CC}">
                  <c16:uniqueId val="{00000009-A5A8-43A0-A7E1-EF7EF8D188A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{2687FCC3-8D37-48A4-89F0-841106972381}</c15:txfldGUID>
                      <c15:f>Diagramm!$I$56</c15:f>
                      <c15:dlblFieldTableCache>
                        <c:ptCount val="1"/>
                      </c15:dlblFieldTableCache>
                    </c15:dlblFTEntry>
                  </c15:dlblFieldTable>
                  <c15:showDataLabelsRange val="0"/>
                </c:ext>
                <c:ext xmlns:c16="http://schemas.microsoft.com/office/drawing/2014/chart" uri="{C3380CC4-5D6E-409C-BE32-E72D297353CC}">
                  <c16:uniqueId val="{0000000A-A5A8-43A0-A7E1-EF7EF8D188A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{5F7EE4DD-B35E-4F9B-A4FB-064375F1C33A}</c15:txfldGUID>
                      <c15:f>Diagramm!$I$57</c15:f>
                      <c15:dlblFieldTableCache>
                        <c:ptCount val="1"/>
                      </c15:dlblFieldTableCache>
                    </c15:dlblFTEntry>
                  </c15:dlblFieldTable>
                  <c15:showDataLabelsRange val="0"/>
                </c:ext>
                <c:ext xmlns:c16="http://schemas.microsoft.com/office/drawing/2014/chart" uri="{C3380CC4-5D6E-409C-BE32-E72D297353CC}">
                  <c16:uniqueId val="{0000000B-A5A8-43A0-A7E1-EF7EF8D188A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{C8E5AC28-3660-4FBD-BF25-7A4E5958F4A8}</c15:txfldGUID>
                      <c15:f>Diagramm!$I$58</c15:f>
                      <c15:dlblFieldTableCache>
                        <c:ptCount val="1"/>
                      </c15:dlblFieldTableCache>
                    </c15:dlblFTEntry>
                  </c15:dlblFieldTable>
                  <c15:showDataLabelsRange val="0"/>
                </c:ext>
                <c:ext xmlns:c16="http://schemas.microsoft.com/office/drawing/2014/chart" uri="{C3380CC4-5D6E-409C-BE32-E72D297353CC}">
                  <c16:uniqueId val="{0000000C-A5A8-43A0-A7E1-EF7EF8D188A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{04D478B2-D259-44B4-A951-7D104C194873}</c15:txfldGUID>
                      <c15:f>Diagramm!$I$59</c15:f>
                      <c15:dlblFieldTableCache>
                        <c:ptCount val="1"/>
                      </c15:dlblFieldTableCache>
                    </c15:dlblFTEntry>
                  </c15:dlblFieldTable>
                  <c15:showDataLabelsRange val="0"/>
                </c:ext>
                <c:ext xmlns:c16="http://schemas.microsoft.com/office/drawing/2014/chart" uri="{C3380CC4-5D6E-409C-BE32-E72D297353CC}">
                  <c16:uniqueId val="{0000000D-A5A8-43A0-A7E1-EF7EF8D188A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{F2E797FA-0266-4DF8-8D2E-EF110D70EE55}</c15:txfldGUID>
                      <c15:f>Diagramm!$I$60</c15:f>
                      <c15:dlblFieldTableCache>
                        <c:ptCount val="1"/>
                      </c15:dlblFieldTableCache>
                    </c15:dlblFTEntry>
                  </c15:dlblFieldTable>
                  <c15:showDataLabelsRange val="0"/>
                </c:ext>
                <c:ext xmlns:c16="http://schemas.microsoft.com/office/drawing/2014/chart" uri="{C3380CC4-5D6E-409C-BE32-E72D297353CC}">
                  <c16:uniqueId val="{0000000E-A5A8-43A0-A7E1-EF7EF8D188A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{AD1BFAAE-036D-43E6-95B2-EC07CBA0EAC4}</c15:txfldGUID>
                      <c15:f>Diagramm!$I$61</c15:f>
                      <c15:dlblFieldTableCache>
                        <c:ptCount val="1"/>
                      </c15:dlblFieldTableCache>
                    </c15:dlblFTEntry>
                  </c15:dlblFieldTable>
                  <c15:showDataLabelsRange val="0"/>
                </c:ext>
                <c:ext xmlns:c16="http://schemas.microsoft.com/office/drawing/2014/chart" uri="{C3380CC4-5D6E-409C-BE32-E72D297353CC}">
                  <c16:uniqueId val="{0000000F-A5A8-43A0-A7E1-EF7EF8D188A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{6CAFACD6-3CE4-410D-9F49-300D25E19160}</c15:txfldGUID>
                      <c15:f>Diagramm!$I$62</c15:f>
                      <c15:dlblFieldTableCache>
                        <c:ptCount val="1"/>
                      </c15:dlblFieldTableCache>
                    </c15:dlblFTEntry>
                  </c15:dlblFieldTable>
                  <c15:showDataLabelsRange val="0"/>
                </c:ext>
                <c:ext xmlns:c16="http://schemas.microsoft.com/office/drawing/2014/chart" uri="{C3380CC4-5D6E-409C-BE32-E72D297353CC}">
                  <c16:uniqueId val="{00000010-A5A8-43A0-A7E1-EF7EF8D188A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{8B65B1B2-1EB5-4F69-AA96-992AC7C781FF}</c15:txfldGUID>
                      <c15:f>Diagramm!$I$63</c15:f>
                      <c15:dlblFieldTableCache>
                        <c:ptCount val="1"/>
                      </c15:dlblFieldTableCache>
                    </c15:dlblFTEntry>
                  </c15:dlblFieldTable>
                  <c15:showDataLabelsRange val="0"/>
                </c:ext>
                <c:ext xmlns:c16="http://schemas.microsoft.com/office/drawing/2014/chart" uri="{C3380CC4-5D6E-409C-BE32-E72D297353CC}">
                  <c16:uniqueId val="{00000011-A5A8-43A0-A7E1-EF7EF8D188A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{891B0622-599E-4388-8A95-8CA2D59DE108}</c15:txfldGUID>
                      <c15:f>Diagramm!$I$64</c15:f>
                      <c15:dlblFieldTableCache>
                        <c:ptCount val="1"/>
                      </c15:dlblFieldTableCache>
                    </c15:dlblFTEntry>
                  </c15:dlblFieldTable>
                  <c15:showDataLabelsRange val="0"/>
                </c:ext>
                <c:ext xmlns:c16="http://schemas.microsoft.com/office/drawing/2014/chart" uri="{C3380CC4-5D6E-409C-BE32-E72D297353CC}">
                  <c16:uniqueId val="{00000012-A5A8-43A0-A7E1-EF7EF8D188A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{6B6511DF-73C1-4685-9238-312094A9D4A3}</c15:txfldGUID>
                      <c15:f>Diagramm!$I$65</c15:f>
                      <c15:dlblFieldTableCache>
                        <c:ptCount val="1"/>
                      </c15:dlblFieldTableCache>
                    </c15:dlblFTEntry>
                  </c15:dlblFieldTable>
                  <c15:showDataLabelsRange val="0"/>
                </c:ext>
                <c:ext xmlns:c16="http://schemas.microsoft.com/office/drawing/2014/chart" uri="{C3380CC4-5D6E-409C-BE32-E72D297353CC}">
                  <c16:uniqueId val="{00000013-A5A8-43A0-A7E1-EF7EF8D188A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{07992158-439D-4ABC-8FE3-32C3A7114A81}</c15:txfldGUID>
                      <c15:f>Diagramm!$I$66</c15:f>
                      <c15:dlblFieldTableCache>
                        <c:ptCount val="1"/>
                      </c15:dlblFieldTableCache>
                    </c15:dlblFTEntry>
                  </c15:dlblFieldTable>
                  <c15:showDataLabelsRange val="0"/>
                </c:ext>
                <c:ext xmlns:c16="http://schemas.microsoft.com/office/drawing/2014/chart" uri="{C3380CC4-5D6E-409C-BE32-E72D297353CC}">
                  <c16:uniqueId val="{00000014-A5A8-43A0-A7E1-EF7EF8D188A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{81897A5E-DC70-41B4-95BD-449F182C2826}</c15:txfldGUID>
                      <c15:f>Diagramm!$I$67</c15:f>
                      <c15:dlblFieldTableCache>
                        <c:ptCount val="1"/>
                      </c15:dlblFieldTableCache>
                    </c15:dlblFTEntry>
                  </c15:dlblFieldTable>
                  <c15:showDataLabelsRange val="0"/>
                </c:ext>
                <c:ext xmlns:c16="http://schemas.microsoft.com/office/drawing/2014/chart" uri="{C3380CC4-5D6E-409C-BE32-E72D297353CC}">
                  <c16:uniqueId val="{00000015-A5A8-43A0-A7E1-EF7EF8D188A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5A8-43A0-A7E1-EF7EF8D188A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{A6F56B6D-38A1-41B9-BB71-E67A0DE6A6FF}</c15:txfldGUID>
                      <c15:f>Diagramm!$K$46</c15:f>
                      <c15:dlblFieldTableCache>
                        <c:ptCount val="1"/>
                      </c15:dlblFieldTableCache>
                    </c15:dlblFTEntry>
                  </c15:dlblFieldTable>
                  <c15:showDataLabelsRange val="0"/>
                </c:ext>
                <c:ext xmlns:c16="http://schemas.microsoft.com/office/drawing/2014/chart" uri="{C3380CC4-5D6E-409C-BE32-E72D297353CC}">
                  <c16:uniqueId val="{00000017-A5A8-43A0-A7E1-EF7EF8D188A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{7A54E6A8-61EA-48A5-B958-EF3D323626A3}</c15:txfldGUID>
                      <c15:f>Diagramm!$K$47</c15:f>
                      <c15:dlblFieldTableCache>
                        <c:ptCount val="1"/>
                      </c15:dlblFieldTableCache>
                    </c15:dlblFTEntry>
                  </c15:dlblFieldTable>
                  <c15:showDataLabelsRange val="0"/>
                </c:ext>
                <c:ext xmlns:c16="http://schemas.microsoft.com/office/drawing/2014/chart" uri="{C3380CC4-5D6E-409C-BE32-E72D297353CC}">
                  <c16:uniqueId val="{00000018-A5A8-43A0-A7E1-EF7EF8D188A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{EB210810-05FC-4AE7-B4BD-060490E3CBE5}</c15:txfldGUID>
                      <c15:f>Diagramm!$K$48</c15:f>
                      <c15:dlblFieldTableCache>
                        <c:ptCount val="1"/>
                      </c15:dlblFieldTableCache>
                    </c15:dlblFTEntry>
                  </c15:dlblFieldTable>
                  <c15:showDataLabelsRange val="0"/>
                </c:ext>
                <c:ext xmlns:c16="http://schemas.microsoft.com/office/drawing/2014/chart" uri="{C3380CC4-5D6E-409C-BE32-E72D297353CC}">
                  <c16:uniqueId val="{00000019-A5A8-43A0-A7E1-EF7EF8D188A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{0D49217D-1FAE-4B0D-B8F2-FD0B18E278FB}</c15:txfldGUID>
                      <c15:f>Diagramm!$K$49</c15:f>
                      <c15:dlblFieldTableCache>
                        <c:ptCount val="1"/>
                      </c15:dlblFieldTableCache>
                    </c15:dlblFTEntry>
                  </c15:dlblFieldTable>
                  <c15:showDataLabelsRange val="0"/>
                </c:ext>
                <c:ext xmlns:c16="http://schemas.microsoft.com/office/drawing/2014/chart" uri="{C3380CC4-5D6E-409C-BE32-E72D297353CC}">
                  <c16:uniqueId val="{0000001A-A5A8-43A0-A7E1-EF7EF8D188A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{BE245ADA-81E5-4E85-A9BF-8354E3190CF1}</c15:txfldGUID>
                      <c15:f>Diagramm!$K$50</c15:f>
                      <c15:dlblFieldTableCache>
                        <c:ptCount val="1"/>
                      </c15:dlblFieldTableCache>
                    </c15:dlblFTEntry>
                  </c15:dlblFieldTable>
                  <c15:showDataLabelsRange val="0"/>
                </c:ext>
                <c:ext xmlns:c16="http://schemas.microsoft.com/office/drawing/2014/chart" uri="{C3380CC4-5D6E-409C-BE32-E72D297353CC}">
                  <c16:uniqueId val="{0000001B-A5A8-43A0-A7E1-EF7EF8D188A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{134340F1-0C97-43CB-959A-381A1229C6A5}</c15:txfldGUID>
                      <c15:f>Diagramm!$K$51</c15:f>
                      <c15:dlblFieldTableCache>
                        <c:ptCount val="1"/>
                      </c15:dlblFieldTableCache>
                    </c15:dlblFTEntry>
                  </c15:dlblFieldTable>
                  <c15:showDataLabelsRange val="0"/>
                </c:ext>
                <c:ext xmlns:c16="http://schemas.microsoft.com/office/drawing/2014/chart" uri="{C3380CC4-5D6E-409C-BE32-E72D297353CC}">
                  <c16:uniqueId val="{0000001C-A5A8-43A0-A7E1-EF7EF8D188A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{07634659-C4A0-4265-B0F8-03BE665D3960}</c15:txfldGUID>
                      <c15:f>Diagramm!$K$52</c15:f>
                      <c15:dlblFieldTableCache>
                        <c:ptCount val="1"/>
                      </c15:dlblFieldTableCache>
                    </c15:dlblFTEntry>
                  </c15:dlblFieldTable>
                  <c15:showDataLabelsRange val="0"/>
                </c:ext>
                <c:ext xmlns:c16="http://schemas.microsoft.com/office/drawing/2014/chart" uri="{C3380CC4-5D6E-409C-BE32-E72D297353CC}">
                  <c16:uniqueId val="{0000001D-A5A8-43A0-A7E1-EF7EF8D188A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{75D28AED-498B-4D59-B0E8-DBCA79C0A1B5}</c15:txfldGUID>
                      <c15:f>Diagramm!$K$53</c15:f>
                      <c15:dlblFieldTableCache>
                        <c:ptCount val="1"/>
                      </c15:dlblFieldTableCache>
                    </c15:dlblFTEntry>
                  </c15:dlblFieldTable>
                  <c15:showDataLabelsRange val="0"/>
                </c:ext>
                <c:ext xmlns:c16="http://schemas.microsoft.com/office/drawing/2014/chart" uri="{C3380CC4-5D6E-409C-BE32-E72D297353CC}">
                  <c16:uniqueId val="{0000001E-A5A8-43A0-A7E1-EF7EF8D188A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{0CD4A2E2-7ABC-4AE7-B9F6-0CB9BFB525C2}</c15:txfldGUID>
                      <c15:f>Diagramm!$K$54</c15:f>
                      <c15:dlblFieldTableCache>
                        <c:ptCount val="1"/>
                      </c15:dlblFieldTableCache>
                    </c15:dlblFTEntry>
                  </c15:dlblFieldTable>
                  <c15:showDataLabelsRange val="0"/>
                </c:ext>
                <c:ext xmlns:c16="http://schemas.microsoft.com/office/drawing/2014/chart" uri="{C3380CC4-5D6E-409C-BE32-E72D297353CC}">
                  <c16:uniqueId val="{0000001F-A5A8-43A0-A7E1-EF7EF8D188A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{1EE234C2-51A9-48C0-A8E1-39A8A9FBA48F}</c15:txfldGUID>
                      <c15:f>Diagramm!$K$55</c15:f>
                      <c15:dlblFieldTableCache>
                        <c:ptCount val="1"/>
                      </c15:dlblFieldTableCache>
                    </c15:dlblFTEntry>
                  </c15:dlblFieldTable>
                  <c15:showDataLabelsRange val="0"/>
                </c:ext>
                <c:ext xmlns:c16="http://schemas.microsoft.com/office/drawing/2014/chart" uri="{C3380CC4-5D6E-409C-BE32-E72D297353CC}">
                  <c16:uniqueId val="{00000020-A5A8-43A0-A7E1-EF7EF8D188A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{53E36861-EAFA-4086-ACDF-A2F20D166721}</c15:txfldGUID>
                      <c15:f>Diagramm!$K$56</c15:f>
                      <c15:dlblFieldTableCache>
                        <c:ptCount val="1"/>
                      </c15:dlblFieldTableCache>
                    </c15:dlblFTEntry>
                  </c15:dlblFieldTable>
                  <c15:showDataLabelsRange val="0"/>
                </c:ext>
                <c:ext xmlns:c16="http://schemas.microsoft.com/office/drawing/2014/chart" uri="{C3380CC4-5D6E-409C-BE32-E72D297353CC}">
                  <c16:uniqueId val="{00000021-A5A8-43A0-A7E1-EF7EF8D188A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{46612799-531A-4820-940E-5637ECDABFD4}</c15:txfldGUID>
                      <c15:f>Diagramm!$K$57</c15:f>
                      <c15:dlblFieldTableCache>
                        <c:ptCount val="1"/>
                      </c15:dlblFieldTableCache>
                    </c15:dlblFTEntry>
                  </c15:dlblFieldTable>
                  <c15:showDataLabelsRange val="0"/>
                </c:ext>
                <c:ext xmlns:c16="http://schemas.microsoft.com/office/drawing/2014/chart" uri="{C3380CC4-5D6E-409C-BE32-E72D297353CC}">
                  <c16:uniqueId val="{00000022-A5A8-43A0-A7E1-EF7EF8D188A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{79A09FD8-5EC2-406E-875B-E10A6C260BE8}</c15:txfldGUID>
                      <c15:f>Diagramm!$K$58</c15:f>
                      <c15:dlblFieldTableCache>
                        <c:ptCount val="1"/>
                      </c15:dlblFieldTableCache>
                    </c15:dlblFTEntry>
                  </c15:dlblFieldTable>
                  <c15:showDataLabelsRange val="0"/>
                </c:ext>
                <c:ext xmlns:c16="http://schemas.microsoft.com/office/drawing/2014/chart" uri="{C3380CC4-5D6E-409C-BE32-E72D297353CC}">
                  <c16:uniqueId val="{00000023-A5A8-43A0-A7E1-EF7EF8D188A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{274E4D93-E39D-4094-9FDD-D1CB7FB92286}</c15:txfldGUID>
                      <c15:f>Diagramm!$K$59</c15:f>
                      <c15:dlblFieldTableCache>
                        <c:ptCount val="1"/>
                      </c15:dlblFieldTableCache>
                    </c15:dlblFTEntry>
                  </c15:dlblFieldTable>
                  <c15:showDataLabelsRange val="0"/>
                </c:ext>
                <c:ext xmlns:c16="http://schemas.microsoft.com/office/drawing/2014/chart" uri="{C3380CC4-5D6E-409C-BE32-E72D297353CC}">
                  <c16:uniqueId val="{00000024-A5A8-43A0-A7E1-EF7EF8D188A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{1BA854A3-B5DD-4323-8BD3-5D655321BB12}</c15:txfldGUID>
                      <c15:f>Diagramm!$K$60</c15:f>
                      <c15:dlblFieldTableCache>
                        <c:ptCount val="1"/>
                      </c15:dlblFieldTableCache>
                    </c15:dlblFTEntry>
                  </c15:dlblFieldTable>
                  <c15:showDataLabelsRange val="0"/>
                </c:ext>
                <c:ext xmlns:c16="http://schemas.microsoft.com/office/drawing/2014/chart" uri="{C3380CC4-5D6E-409C-BE32-E72D297353CC}">
                  <c16:uniqueId val="{00000025-A5A8-43A0-A7E1-EF7EF8D188A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{BCB0DDA5-28D8-41EA-8343-F270B78546B2}</c15:txfldGUID>
                      <c15:f>Diagramm!$K$61</c15:f>
                      <c15:dlblFieldTableCache>
                        <c:ptCount val="1"/>
                      </c15:dlblFieldTableCache>
                    </c15:dlblFTEntry>
                  </c15:dlblFieldTable>
                  <c15:showDataLabelsRange val="0"/>
                </c:ext>
                <c:ext xmlns:c16="http://schemas.microsoft.com/office/drawing/2014/chart" uri="{C3380CC4-5D6E-409C-BE32-E72D297353CC}">
                  <c16:uniqueId val="{00000026-A5A8-43A0-A7E1-EF7EF8D188A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{EC7CFE17-98E5-4767-A10D-CBA2FB203CFB}</c15:txfldGUID>
                      <c15:f>Diagramm!$K$62</c15:f>
                      <c15:dlblFieldTableCache>
                        <c:ptCount val="1"/>
                      </c15:dlblFieldTableCache>
                    </c15:dlblFTEntry>
                  </c15:dlblFieldTable>
                  <c15:showDataLabelsRange val="0"/>
                </c:ext>
                <c:ext xmlns:c16="http://schemas.microsoft.com/office/drawing/2014/chart" uri="{C3380CC4-5D6E-409C-BE32-E72D297353CC}">
                  <c16:uniqueId val="{00000027-A5A8-43A0-A7E1-EF7EF8D188A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{CEFE27C5-48F1-4087-88DD-7B0B88F1CDD7}</c15:txfldGUID>
                      <c15:f>Diagramm!$K$63</c15:f>
                      <c15:dlblFieldTableCache>
                        <c:ptCount val="1"/>
                      </c15:dlblFieldTableCache>
                    </c15:dlblFTEntry>
                  </c15:dlblFieldTable>
                  <c15:showDataLabelsRange val="0"/>
                </c:ext>
                <c:ext xmlns:c16="http://schemas.microsoft.com/office/drawing/2014/chart" uri="{C3380CC4-5D6E-409C-BE32-E72D297353CC}">
                  <c16:uniqueId val="{00000028-A5A8-43A0-A7E1-EF7EF8D188A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{B12D1286-AC79-41A8-B19D-A8AFD6C4DF70}</c15:txfldGUID>
                      <c15:f>Diagramm!$K$64</c15:f>
                      <c15:dlblFieldTableCache>
                        <c:ptCount val="1"/>
                      </c15:dlblFieldTableCache>
                    </c15:dlblFTEntry>
                  </c15:dlblFieldTable>
                  <c15:showDataLabelsRange val="0"/>
                </c:ext>
                <c:ext xmlns:c16="http://schemas.microsoft.com/office/drawing/2014/chart" uri="{C3380CC4-5D6E-409C-BE32-E72D297353CC}">
                  <c16:uniqueId val="{00000029-A5A8-43A0-A7E1-EF7EF8D188A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{B0E65F81-0171-4B76-B55E-D5CF30419AF4}</c15:txfldGUID>
                      <c15:f>Diagramm!$K$65</c15:f>
                      <c15:dlblFieldTableCache>
                        <c:ptCount val="1"/>
                      </c15:dlblFieldTableCache>
                    </c15:dlblFTEntry>
                  </c15:dlblFieldTable>
                  <c15:showDataLabelsRange val="0"/>
                </c:ext>
                <c:ext xmlns:c16="http://schemas.microsoft.com/office/drawing/2014/chart" uri="{C3380CC4-5D6E-409C-BE32-E72D297353CC}">
                  <c16:uniqueId val="{0000002A-A5A8-43A0-A7E1-EF7EF8D188A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{85266DD8-CBA3-4002-9E16-65C319B395F4}</c15:txfldGUID>
                      <c15:f>Diagramm!$K$66</c15:f>
                      <c15:dlblFieldTableCache>
                        <c:ptCount val="1"/>
                      </c15:dlblFieldTableCache>
                    </c15:dlblFTEntry>
                  </c15:dlblFieldTable>
                  <c15:showDataLabelsRange val="0"/>
                </c:ext>
                <c:ext xmlns:c16="http://schemas.microsoft.com/office/drawing/2014/chart" uri="{C3380CC4-5D6E-409C-BE32-E72D297353CC}">
                  <c16:uniqueId val="{0000002B-A5A8-43A0-A7E1-EF7EF8D188A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{ACD1E543-C85C-4A43-A5DC-475828883B55}</c15:txfldGUID>
                      <c15:f>Diagramm!$K$67</c15:f>
                      <c15:dlblFieldTableCache>
                        <c:ptCount val="1"/>
                      </c15:dlblFieldTableCache>
                    </c15:dlblFTEntry>
                  </c15:dlblFieldTable>
                  <c15:showDataLabelsRange val="0"/>
                </c:ext>
                <c:ext xmlns:c16="http://schemas.microsoft.com/office/drawing/2014/chart" uri="{C3380CC4-5D6E-409C-BE32-E72D297353CC}">
                  <c16:uniqueId val="{0000002C-A5A8-43A0-A7E1-EF7EF8D188A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5A8-43A0-A7E1-EF7EF8D188A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{F21AD519-6B9D-45DF-B6CC-16B95AF9C6CA}</c15:txfldGUID>
                      <c15:f>Diagramm!$J$46</c15:f>
                      <c15:dlblFieldTableCache>
                        <c:ptCount val="1"/>
                      </c15:dlblFieldTableCache>
                    </c15:dlblFTEntry>
                  </c15:dlblFieldTable>
                  <c15:showDataLabelsRange val="0"/>
                </c:ext>
                <c:ext xmlns:c16="http://schemas.microsoft.com/office/drawing/2014/chart" uri="{C3380CC4-5D6E-409C-BE32-E72D297353CC}">
                  <c16:uniqueId val="{0000002E-A5A8-43A0-A7E1-EF7EF8D188A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{9E8B94D6-0CE3-430C-80ED-322A4AC198BD}</c15:txfldGUID>
                      <c15:f>Diagramm!$J$47</c15:f>
                      <c15:dlblFieldTableCache>
                        <c:ptCount val="1"/>
                      </c15:dlblFieldTableCache>
                    </c15:dlblFTEntry>
                  </c15:dlblFieldTable>
                  <c15:showDataLabelsRange val="0"/>
                </c:ext>
                <c:ext xmlns:c16="http://schemas.microsoft.com/office/drawing/2014/chart" uri="{C3380CC4-5D6E-409C-BE32-E72D297353CC}">
                  <c16:uniqueId val="{0000002F-A5A8-43A0-A7E1-EF7EF8D188A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{66C86978-7E74-4633-859A-E397D8DBDA52}</c15:txfldGUID>
                      <c15:f>Diagramm!$J$48</c15:f>
                      <c15:dlblFieldTableCache>
                        <c:ptCount val="1"/>
                      </c15:dlblFieldTableCache>
                    </c15:dlblFTEntry>
                  </c15:dlblFieldTable>
                  <c15:showDataLabelsRange val="0"/>
                </c:ext>
                <c:ext xmlns:c16="http://schemas.microsoft.com/office/drawing/2014/chart" uri="{C3380CC4-5D6E-409C-BE32-E72D297353CC}">
                  <c16:uniqueId val="{00000030-A5A8-43A0-A7E1-EF7EF8D188A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{E23BBFB4-79FD-4791-96F3-CDA96B95FFDA}</c15:txfldGUID>
                      <c15:f>Diagramm!$J$49</c15:f>
                      <c15:dlblFieldTableCache>
                        <c:ptCount val="1"/>
                      </c15:dlblFieldTableCache>
                    </c15:dlblFTEntry>
                  </c15:dlblFieldTable>
                  <c15:showDataLabelsRange val="0"/>
                </c:ext>
                <c:ext xmlns:c16="http://schemas.microsoft.com/office/drawing/2014/chart" uri="{C3380CC4-5D6E-409C-BE32-E72D297353CC}">
                  <c16:uniqueId val="{00000031-A5A8-43A0-A7E1-EF7EF8D188A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{7ED37E60-8C71-4568-BA35-D43D03E0AA97}</c15:txfldGUID>
                      <c15:f>Diagramm!$J$50</c15:f>
                      <c15:dlblFieldTableCache>
                        <c:ptCount val="1"/>
                      </c15:dlblFieldTableCache>
                    </c15:dlblFTEntry>
                  </c15:dlblFieldTable>
                  <c15:showDataLabelsRange val="0"/>
                </c:ext>
                <c:ext xmlns:c16="http://schemas.microsoft.com/office/drawing/2014/chart" uri="{C3380CC4-5D6E-409C-BE32-E72D297353CC}">
                  <c16:uniqueId val="{00000032-A5A8-43A0-A7E1-EF7EF8D188A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{1C68A212-76A0-43D8-8EED-D9A7DBD7C3DB}</c15:txfldGUID>
                      <c15:f>Diagramm!$J$51</c15:f>
                      <c15:dlblFieldTableCache>
                        <c:ptCount val="1"/>
                      </c15:dlblFieldTableCache>
                    </c15:dlblFTEntry>
                  </c15:dlblFieldTable>
                  <c15:showDataLabelsRange val="0"/>
                </c:ext>
                <c:ext xmlns:c16="http://schemas.microsoft.com/office/drawing/2014/chart" uri="{C3380CC4-5D6E-409C-BE32-E72D297353CC}">
                  <c16:uniqueId val="{00000033-A5A8-43A0-A7E1-EF7EF8D188A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{C3768763-E935-41C6-8A2D-26F09F8AF302}</c15:txfldGUID>
                      <c15:f>Diagramm!$J$52</c15:f>
                      <c15:dlblFieldTableCache>
                        <c:ptCount val="1"/>
                      </c15:dlblFieldTableCache>
                    </c15:dlblFTEntry>
                  </c15:dlblFieldTable>
                  <c15:showDataLabelsRange val="0"/>
                </c:ext>
                <c:ext xmlns:c16="http://schemas.microsoft.com/office/drawing/2014/chart" uri="{C3380CC4-5D6E-409C-BE32-E72D297353CC}">
                  <c16:uniqueId val="{00000034-A5A8-43A0-A7E1-EF7EF8D188A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{2786E9A0-9619-4A2A-9953-FCF7EB424234}</c15:txfldGUID>
                      <c15:f>Diagramm!$J$53</c15:f>
                      <c15:dlblFieldTableCache>
                        <c:ptCount val="1"/>
                      </c15:dlblFieldTableCache>
                    </c15:dlblFTEntry>
                  </c15:dlblFieldTable>
                  <c15:showDataLabelsRange val="0"/>
                </c:ext>
                <c:ext xmlns:c16="http://schemas.microsoft.com/office/drawing/2014/chart" uri="{C3380CC4-5D6E-409C-BE32-E72D297353CC}">
                  <c16:uniqueId val="{00000035-A5A8-43A0-A7E1-EF7EF8D188A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{51DDDB6A-DF0E-4909-888D-2E2C781F0DB1}</c15:txfldGUID>
                      <c15:f>Diagramm!$J$54</c15:f>
                      <c15:dlblFieldTableCache>
                        <c:ptCount val="1"/>
                      </c15:dlblFieldTableCache>
                    </c15:dlblFTEntry>
                  </c15:dlblFieldTable>
                  <c15:showDataLabelsRange val="0"/>
                </c:ext>
                <c:ext xmlns:c16="http://schemas.microsoft.com/office/drawing/2014/chart" uri="{C3380CC4-5D6E-409C-BE32-E72D297353CC}">
                  <c16:uniqueId val="{00000036-A5A8-43A0-A7E1-EF7EF8D188A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{D985762D-9F74-4988-B4F3-DB525F7DDF97}</c15:txfldGUID>
                      <c15:f>Diagramm!$J$55</c15:f>
                      <c15:dlblFieldTableCache>
                        <c:ptCount val="1"/>
                      </c15:dlblFieldTableCache>
                    </c15:dlblFTEntry>
                  </c15:dlblFieldTable>
                  <c15:showDataLabelsRange val="0"/>
                </c:ext>
                <c:ext xmlns:c16="http://schemas.microsoft.com/office/drawing/2014/chart" uri="{C3380CC4-5D6E-409C-BE32-E72D297353CC}">
                  <c16:uniqueId val="{00000037-A5A8-43A0-A7E1-EF7EF8D188A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{C37B058D-2179-44EF-9406-C606B64EB896}</c15:txfldGUID>
                      <c15:f>Diagramm!$J$56</c15:f>
                      <c15:dlblFieldTableCache>
                        <c:ptCount val="1"/>
                      </c15:dlblFieldTableCache>
                    </c15:dlblFTEntry>
                  </c15:dlblFieldTable>
                  <c15:showDataLabelsRange val="0"/>
                </c:ext>
                <c:ext xmlns:c16="http://schemas.microsoft.com/office/drawing/2014/chart" uri="{C3380CC4-5D6E-409C-BE32-E72D297353CC}">
                  <c16:uniqueId val="{00000038-A5A8-43A0-A7E1-EF7EF8D188A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{59ED5426-EB29-47AC-9D01-02008FFBE1B4}</c15:txfldGUID>
                      <c15:f>Diagramm!$J$57</c15:f>
                      <c15:dlblFieldTableCache>
                        <c:ptCount val="1"/>
                      </c15:dlblFieldTableCache>
                    </c15:dlblFTEntry>
                  </c15:dlblFieldTable>
                  <c15:showDataLabelsRange val="0"/>
                </c:ext>
                <c:ext xmlns:c16="http://schemas.microsoft.com/office/drawing/2014/chart" uri="{C3380CC4-5D6E-409C-BE32-E72D297353CC}">
                  <c16:uniqueId val="{00000039-A5A8-43A0-A7E1-EF7EF8D188A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{586A8DA0-68B6-4480-9A94-2FED7A63B329}</c15:txfldGUID>
                      <c15:f>Diagramm!$J$58</c15:f>
                      <c15:dlblFieldTableCache>
                        <c:ptCount val="1"/>
                      </c15:dlblFieldTableCache>
                    </c15:dlblFTEntry>
                  </c15:dlblFieldTable>
                  <c15:showDataLabelsRange val="0"/>
                </c:ext>
                <c:ext xmlns:c16="http://schemas.microsoft.com/office/drawing/2014/chart" uri="{C3380CC4-5D6E-409C-BE32-E72D297353CC}">
                  <c16:uniqueId val="{0000003A-A5A8-43A0-A7E1-EF7EF8D188A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{FE14F737-1DC0-414A-AA21-D50E0403E87A}</c15:txfldGUID>
                      <c15:f>Diagramm!$J$59</c15:f>
                      <c15:dlblFieldTableCache>
                        <c:ptCount val="1"/>
                      </c15:dlblFieldTableCache>
                    </c15:dlblFTEntry>
                  </c15:dlblFieldTable>
                  <c15:showDataLabelsRange val="0"/>
                </c:ext>
                <c:ext xmlns:c16="http://schemas.microsoft.com/office/drawing/2014/chart" uri="{C3380CC4-5D6E-409C-BE32-E72D297353CC}">
                  <c16:uniqueId val="{0000003B-A5A8-43A0-A7E1-EF7EF8D188A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{842077AD-DE0A-42F4-AE04-397250C4EEEC}</c15:txfldGUID>
                      <c15:f>Diagramm!$J$60</c15:f>
                      <c15:dlblFieldTableCache>
                        <c:ptCount val="1"/>
                      </c15:dlblFieldTableCache>
                    </c15:dlblFTEntry>
                  </c15:dlblFieldTable>
                  <c15:showDataLabelsRange val="0"/>
                </c:ext>
                <c:ext xmlns:c16="http://schemas.microsoft.com/office/drawing/2014/chart" uri="{C3380CC4-5D6E-409C-BE32-E72D297353CC}">
                  <c16:uniqueId val="{0000003C-A5A8-43A0-A7E1-EF7EF8D188A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{0EC46E7B-4C27-4383-8B9E-F89EB9587CEE}</c15:txfldGUID>
                      <c15:f>Diagramm!$J$61</c15:f>
                      <c15:dlblFieldTableCache>
                        <c:ptCount val="1"/>
                      </c15:dlblFieldTableCache>
                    </c15:dlblFTEntry>
                  </c15:dlblFieldTable>
                  <c15:showDataLabelsRange val="0"/>
                </c:ext>
                <c:ext xmlns:c16="http://schemas.microsoft.com/office/drawing/2014/chart" uri="{C3380CC4-5D6E-409C-BE32-E72D297353CC}">
                  <c16:uniqueId val="{0000003D-A5A8-43A0-A7E1-EF7EF8D188A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{97CE6DE7-DCA8-4448-8FDC-64F709B6A685}</c15:txfldGUID>
                      <c15:f>Diagramm!$J$62</c15:f>
                      <c15:dlblFieldTableCache>
                        <c:ptCount val="1"/>
                      </c15:dlblFieldTableCache>
                    </c15:dlblFTEntry>
                  </c15:dlblFieldTable>
                  <c15:showDataLabelsRange val="0"/>
                </c:ext>
                <c:ext xmlns:c16="http://schemas.microsoft.com/office/drawing/2014/chart" uri="{C3380CC4-5D6E-409C-BE32-E72D297353CC}">
                  <c16:uniqueId val="{0000003E-A5A8-43A0-A7E1-EF7EF8D188A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{9884110D-F47C-450E-85AE-A203950D9989}</c15:txfldGUID>
                      <c15:f>Diagramm!$J$63</c15:f>
                      <c15:dlblFieldTableCache>
                        <c:ptCount val="1"/>
                      </c15:dlblFieldTableCache>
                    </c15:dlblFTEntry>
                  </c15:dlblFieldTable>
                  <c15:showDataLabelsRange val="0"/>
                </c:ext>
                <c:ext xmlns:c16="http://schemas.microsoft.com/office/drawing/2014/chart" uri="{C3380CC4-5D6E-409C-BE32-E72D297353CC}">
                  <c16:uniqueId val="{0000003F-A5A8-43A0-A7E1-EF7EF8D188A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{FEB4B01D-5948-43F8-B580-47573FA4624A}</c15:txfldGUID>
                      <c15:f>Diagramm!$J$64</c15:f>
                      <c15:dlblFieldTableCache>
                        <c:ptCount val="1"/>
                      </c15:dlblFieldTableCache>
                    </c15:dlblFTEntry>
                  </c15:dlblFieldTable>
                  <c15:showDataLabelsRange val="0"/>
                </c:ext>
                <c:ext xmlns:c16="http://schemas.microsoft.com/office/drawing/2014/chart" uri="{C3380CC4-5D6E-409C-BE32-E72D297353CC}">
                  <c16:uniqueId val="{00000040-A5A8-43A0-A7E1-EF7EF8D188A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{E45AE187-4F4B-4D9C-9E32-7BDCF263B7CF}</c15:txfldGUID>
                      <c15:f>Diagramm!$J$65</c15:f>
                      <c15:dlblFieldTableCache>
                        <c:ptCount val="1"/>
                      </c15:dlblFieldTableCache>
                    </c15:dlblFTEntry>
                  </c15:dlblFieldTable>
                  <c15:showDataLabelsRange val="0"/>
                </c:ext>
                <c:ext xmlns:c16="http://schemas.microsoft.com/office/drawing/2014/chart" uri="{C3380CC4-5D6E-409C-BE32-E72D297353CC}">
                  <c16:uniqueId val="{00000041-A5A8-43A0-A7E1-EF7EF8D188A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{CA053D0C-7DE5-4159-81EB-A068CC4CA383}</c15:txfldGUID>
                      <c15:f>Diagramm!$J$66</c15:f>
                      <c15:dlblFieldTableCache>
                        <c:ptCount val="1"/>
                      </c15:dlblFieldTableCache>
                    </c15:dlblFTEntry>
                  </c15:dlblFieldTable>
                  <c15:showDataLabelsRange val="0"/>
                </c:ext>
                <c:ext xmlns:c16="http://schemas.microsoft.com/office/drawing/2014/chart" uri="{C3380CC4-5D6E-409C-BE32-E72D297353CC}">
                  <c16:uniqueId val="{00000042-A5A8-43A0-A7E1-EF7EF8D188A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{E250914D-EA0F-496D-8409-ACED6A19CCFE}</c15:txfldGUID>
                      <c15:f>Diagramm!$J$67</c15:f>
                      <c15:dlblFieldTableCache>
                        <c:ptCount val="1"/>
                      </c15:dlblFieldTableCache>
                    </c15:dlblFTEntry>
                  </c15:dlblFieldTable>
                  <c15:showDataLabelsRange val="0"/>
                </c:ext>
                <c:ext xmlns:c16="http://schemas.microsoft.com/office/drawing/2014/chart" uri="{C3380CC4-5D6E-409C-BE32-E72D297353CC}">
                  <c16:uniqueId val="{00000043-A5A8-43A0-A7E1-EF7EF8D188A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5A8-43A0-A7E1-EF7EF8D188A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11A-4128-B26E-AFCA55154CF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11A-4128-B26E-AFCA55154CF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11A-4128-B26E-AFCA55154CF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11A-4128-B26E-AFCA55154CF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11A-4128-B26E-AFCA55154CF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11A-4128-B26E-AFCA55154CF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11A-4128-B26E-AFCA55154CF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11A-4128-B26E-AFCA55154CF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11A-4128-B26E-AFCA55154CF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11A-4128-B26E-AFCA55154CF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11A-4128-B26E-AFCA55154CF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11A-4128-B26E-AFCA55154CF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11A-4128-B26E-AFCA55154CF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11A-4128-B26E-AFCA55154CF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11A-4128-B26E-AFCA55154CF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11A-4128-B26E-AFCA55154CF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11A-4128-B26E-AFCA55154CF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11A-4128-B26E-AFCA55154CF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11A-4128-B26E-AFCA55154CF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11A-4128-B26E-AFCA55154CF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11A-4128-B26E-AFCA55154CF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11A-4128-B26E-AFCA55154CF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11A-4128-B26E-AFCA55154CF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11A-4128-B26E-AFCA55154CF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11A-4128-B26E-AFCA55154CF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11A-4128-B26E-AFCA55154CF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11A-4128-B26E-AFCA55154CF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11A-4128-B26E-AFCA55154CF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11A-4128-B26E-AFCA55154CF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11A-4128-B26E-AFCA55154CF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11A-4128-B26E-AFCA55154CF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11A-4128-B26E-AFCA55154CF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11A-4128-B26E-AFCA55154CF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11A-4128-B26E-AFCA55154CF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11A-4128-B26E-AFCA55154CF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11A-4128-B26E-AFCA55154CF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11A-4128-B26E-AFCA55154CF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11A-4128-B26E-AFCA55154CF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11A-4128-B26E-AFCA55154CF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11A-4128-B26E-AFCA55154CF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11A-4128-B26E-AFCA55154CF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11A-4128-B26E-AFCA55154CF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11A-4128-B26E-AFCA55154CF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11A-4128-B26E-AFCA55154CF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11A-4128-B26E-AFCA55154CF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11A-4128-B26E-AFCA55154CF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11A-4128-B26E-AFCA55154CF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11A-4128-B26E-AFCA55154CF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11A-4128-B26E-AFCA55154CF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11A-4128-B26E-AFCA55154CF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11A-4128-B26E-AFCA55154CF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11A-4128-B26E-AFCA55154CF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11A-4128-B26E-AFCA55154CF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11A-4128-B26E-AFCA55154CF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11A-4128-B26E-AFCA55154CF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11A-4128-B26E-AFCA55154CF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11A-4128-B26E-AFCA55154CF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11A-4128-B26E-AFCA55154CF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11A-4128-B26E-AFCA55154CF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11A-4128-B26E-AFCA55154CF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11A-4128-B26E-AFCA55154CF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11A-4128-B26E-AFCA55154CF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11A-4128-B26E-AFCA55154CF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11A-4128-B26E-AFCA55154CF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11A-4128-B26E-AFCA55154CF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11A-4128-B26E-AFCA55154CF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11A-4128-B26E-AFCA55154CF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11A-4128-B26E-AFCA55154CF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11A-4128-B26E-AFCA55154CF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100.45417147985938</c:v>
                </c:pt>
                <c:pt idx="2">
                  <c:v>102.03151360021275</c:v>
                </c:pt>
                <c:pt idx="3">
                  <c:v>101.81045300800307</c:v>
                </c:pt>
                <c:pt idx="4">
                  <c:v>102.52474465839489</c:v>
                </c:pt>
                <c:pt idx="5">
                  <c:v>103.17005875557845</c:v>
                </c:pt>
                <c:pt idx="6">
                  <c:v>104.3538964007014</c:v>
                </c:pt>
                <c:pt idx="7">
                  <c:v>104.28865859435381</c:v>
                </c:pt>
                <c:pt idx="8">
                  <c:v>104.46318011451936</c:v>
                </c:pt>
                <c:pt idx="9">
                  <c:v>105.34160509935259</c:v>
                </c:pt>
                <c:pt idx="10">
                  <c:v>107.0693681489915</c:v>
                </c:pt>
                <c:pt idx="11">
                  <c:v>107.24929152573361</c:v>
                </c:pt>
                <c:pt idx="12">
                  <c:v>107.40095903730604</c:v>
                </c:pt>
                <c:pt idx="13">
                  <c:v>108.1925387894855</c:v>
                </c:pt>
                <c:pt idx="14">
                  <c:v>109.71710892636023</c:v>
                </c:pt>
                <c:pt idx="15">
                  <c:v>109.84716901162645</c:v>
                </c:pt>
                <c:pt idx="16">
                  <c:v>110.09606994157683</c:v>
                </c:pt>
                <c:pt idx="17">
                  <c:v>110.79706471424177</c:v>
                </c:pt>
                <c:pt idx="18">
                  <c:v>111.08918049680459</c:v>
                </c:pt>
                <c:pt idx="19">
                  <c:v>111.28530944327635</c:v>
                </c:pt>
                <c:pt idx="20">
                  <c:v>111.18392075060875</c:v>
                </c:pt>
                <c:pt idx="21">
                  <c:v>111.51468058406535</c:v>
                </c:pt>
                <c:pt idx="22">
                  <c:v>112.99852903290146</c:v>
                </c:pt>
                <c:pt idx="23">
                  <c:v>112.92414962311663</c:v>
                </c:pt>
                <c:pt idx="24">
                  <c:v>112.97733713402422</c:v>
                </c:pt>
              </c:numCache>
            </c:numRef>
          </c:val>
          <c:smooth val="0"/>
          <c:extLst>
            <c:ext xmlns:c16="http://schemas.microsoft.com/office/drawing/2014/chart" uri="{C3380CC4-5D6E-409C-BE32-E72D297353CC}">
              <c16:uniqueId val="{00000000-63C8-4A6F-986D-78EED33E5CB3}"/>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101.55898070043723</c:v>
                </c:pt>
                <c:pt idx="2">
                  <c:v>105.18482533233228</c:v>
                </c:pt>
                <c:pt idx="3">
                  <c:v>104.41637592191849</c:v>
                </c:pt>
                <c:pt idx="4">
                  <c:v>101.05993022126043</c:v>
                </c:pt>
                <c:pt idx="5">
                  <c:v>102.38484299783596</c:v>
                </c:pt>
                <c:pt idx="6">
                  <c:v>106.13434615554476</c:v>
                </c:pt>
                <c:pt idx="7">
                  <c:v>106.35074857571875</c:v>
                </c:pt>
                <c:pt idx="8">
                  <c:v>105.18924170825422</c:v>
                </c:pt>
                <c:pt idx="9">
                  <c:v>107.25610563971206</c:v>
                </c:pt>
                <c:pt idx="10">
                  <c:v>109.86618380956588</c:v>
                </c:pt>
                <c:pt idx="11">
                  <c:v>109.43779534513978</c:v>
                </c:pt>
                <c:pt idx="12">
                  <c:v>107.77282162257652</c:v>
                </c:pt>
                <c:pt idx="13">
                  <c:v>110.23715938700703</c:v>
                </c:pt>
                <c:pt idx="14">
                  <c:v>113.68634898202534</c:v>
                </c:pt>
                <c:pt idx="15">
                  <c:v>112.57342224970191</c:v>
                </c:pt>
                <c:pt idx="16">
                  <c:v>112.13178465751004</c:v>
                </c:pt>
                <c:pt idx="17">
                  <c:v>115.26299518615023</c:v>
                </c:pt>
                <c:pt idx="18">
                  <c:v>118.06739389656849</c:v>
                </c:pt>
                <c:pt idx="19">
                  <c:v>117.53742878593827</c:v>
                </c:pt>
                <c:pt idx="20">
                  <c:v>117.06487656229298</c:v>
                </c:pt>
                <c:pt idx="21">
                  <c:v>119.03458022346862</c:v>
                </c:pt>
                <c:pt idx="22">
                  <c:v>122.08187960959236</c:v>
                </c:pt>
                <c:pt idx="23">
                  <c:v>122.2541182705472</c:v>
                </c:pt>
                <c:pt idx="24">
                  <c:v>117.93048624298901</c:v>
                </c:pt>
              </c:numCache>
            </c:numRef>
          </c:val>
          <c:smooth val="0"/>
          <c:extLst>
            <c:ext xmlns:c16="http://schemas.microsoft.com/office/drawing/2014/chart" uri="{C3380CC4-5D6E-409C-BE32-E72D297353CC}">
              <c16:uniqueId val="{00000001-63C8-4A6F-986D-78EED33E5CB3}"/>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102.67034990791896</c:v>
                </c:pt>
                <c:pt idx="2">
                  <c:v>100.86161536437778</c:v>
                </c:pt>
                <c:pt idx="3">
                  <c:v>101.33298254845215</c:v>
                </c:pt>
                <c:pt idx="4">
                  <c:v>97.722090677891785</c:v>
                </c:pt>
                <c:pt idx="5">
                  <c:v>99.467245461720594</c:v>
                </c:pt>
                <c:pt idx="6">
                  <c:v>97.215645005700253</c:v>
                </c:pt>
                <c:pt idx="7">
                  <c:v>97.309918442515126</c:v>
                </c:pt>
                <c:pt idx="8">
                  <c:v>95.599842146803468</c:v>
                </c:pt>
                <c:pt idx="9">
                  <c:v>97.785670437604139</c:v>
                </c:pt>
                <c:pt idx="10">
                  <c:v>95.308252214329556</c:v>
                </c:pt>
                <c:pt idx="11">
                  <c:v>95.606419363325443</c:v>
                </c:pt>
                <c:pt idx="12">
                  <c:v>93.834955713408746</c:v>
                </c:pt>
                <c:pt idx="13">
                  <c:v>95.626151012891341</c:v>
                </c:pt>
                <c:pt idx="14">
                  <c:v>92.854950451635531</c:v>
                </c:pt>
                <c:pt idx="15">
                  <c:v>91.664474261159341</c:v>
                </c:pt>
                <c:pt idx="16">
                  <c:v>89.893010611242659</c:v>
                </c:pt>
                <c:pt idx="17">
                  <c:v>92.368236429009912</c:v>
                </c:pt>
                <c:pt idx="18">
                  <c:v>89.162939577304229</c:v>
                </c:pt>
                <c:pt idx="19">
                  <c:v>89.515916863983165</c:v>
                </c:pt>
                <c:pt idx="20">
                  <c:v>87.768569674647026</c:v>
                </c:pt>
                <c:pt idx="21">
                  <c:v>89.553187757607645</c:v>
                </c:pt>
                <c:pt idx="22">
                  <c:v>86.654827676927127</c:v>
                </c:pt>
                <c:pt idx="23">
                  <c:v>87.531789879856177</c:v>
                </c:pt>
                <c:pt idx="24">
                  <c:v>83.866087871612734</c:v>
                </c:pt>
              </c:numCache>
            </c:numRef>
          </c:val>
          <c:smooth val="0"/>
          <c:extLst>
            <c:ext xmlns:c16="http://schemas.microsoft.com/office/drawing/2014/chart" uri="{C3380CC4-5D6E-409C-BE32-E72D297353CC}">
              <c16:uniqueId val="{00000002-63C8-4A6F-986D-78EED33E5CB3}"/>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3C8-4A6F-986D-78EED33E5CB3}"/>
                </c:ext>
              </c:extLst>
            </c:dLbl>
            <c:dLbl>
              <c:idx val="1"/>
              <c:delete val="1"/>
              <c:extLst>
                <c:ext xmlns:c15="http://schemas.microsoft.com/office/drawing/2012/chart" uri="{CE6537A1-D6FC-4f65-9D91-7224C49458BB}"/>
                <c:ext xmlns:c16="http://schemas.microsoft.com/office/drawing/2014/chart" uri="{C3380CC4-5D6E-409C-BE32-E72D297353CC}">
                  <c16:uniqueId val="{00000004-63C8-4A6F-986D-78EED33E5CB3}"/>
                </c:ext>
              </c:extLst>
            </c:dLbl>
            <c:dLbl>
              <c:idx val="2"/>
              <c:delete val="1"/>
              <c:extLst>
                <c:ext xmlns:c15="http://schemas.microsoft.com/office/drawing/2012/chart" uri="{CE6537A1-D6FC-4f65-9D91-7224C49458BB}"/>
                <c:ext xmlns:c16="http://schemas.microsoft.com/office/drawing/2014/chart" uri="{C3380CC4-5D6E-409C-BE32-E72D297353CC}">
                  <c16:uniqueId val="{00000005-63C8-4A6F-986D-78EED33E5CB3}"/>
                </c:ext>
              </c:extLst>
            </c:dLbl>
            <c:dLbl>
              <c:idx val="3"/>
              <c:delete val="1"/>
              <c:extLst>
                <c:ext xmlns:c15="http://schemas.microsoft.com/office/drawing/2012/chart" uri="{CE6537A1-D6FC-4f65-9D91-7224C49458BB}"/>
                <c:ext xmlns:c16="http://schemas.microsoft.com/office/drawing/2014/chart" uri="{C3380CC4-5D6E-409C-BE32-E72D297353CC}">
                  <c16:uniqueId val="{00000006-63C8-4A6F-986D-78EED33E5CB3}"/>
                </c:ext>
              </c:extLst>
            </c:dLbl>
            <c:dLbl>
              <c:idx val="4"/>
              <c:delete val="1"/>
              <c:extLst>
                <c:ext xmlns:c15="http://schemas.microsoft.com/office/drawing/2012/chart" uri="{CE6537A1-D6FC-4f65-9D91-7224C49458BB}"/>
                <c:ext xmlns:c16="http://schemas.microsoft.com/office/drawing/2014/chart" uri="{C3380CC4-5D6E-409C-BE32-E72D297353CC}">
                  <c16:uniqueId val="{00000007-63C8-4A6F-986D-78EED33E5CB3}"/>
                </c:ext>
              </c:extLst>
            </c:dLbl>
            <c:dLbl>
              <c:idx val="5"/>
              <c:delete val="1"/>
              <c:extLst>
                <c:ext xmlns:c15="http://schemas.microsoft.com/office/drawing/2012/chart" uri="{CE6537A1-D6FC-4f65-9D91-7224C49458BB}"/>
                <c:ext xmlns:c16="http://schemas.microsoft.com/office/drawing/2014/chart" uri="{C3380CC4-5D6E-409C-BE32-E72D297353CC}">
                  <c16:uniqueId val="{00000008-63C8-4A6F-986D-78EED33E5CB3}"/>
                </c:ext>
              </c:extLst>
            </c:dLbl>
            <c:dLbl>
              <c:idx val="6"/>
              <c:delete val="1"/>
              <c:extLst>
                <c:ext xmlns:c15="http://schemas.microsoft.com/office/drawing/2012/chart" uri="{CE6537A1-D6FC-4f65-9D91-7224C49458BB}"/>
                <c:ext xmlns:c16="http://schemas.microsoft.com/office/drawing/2014/chart" uri="{C3380CC4-5D6E-409C-BE32-E72D297353CC}">
                  <c16:uniqueId val="{00000009-63C8-4A6F-986D-78EED33E5CB3}"/>
                </c:ext>
              </c:extLst>
            </c:dLbl>
            <c:dLbl>
              <c:idx val="7"/>
              <c:delete val="1"/>
              <c:extLst>
                <c:ext xmlns:c15="http://schemas.microsoft.com/office/drawing/2012/chart" uri="{CE6537A1-D6FC-4f65-9D91-7224C49458BB}"/>
                <c:ext xmlns:c16="http://schemas.microsoft.com/office/drawing/2014/chart" uri="{C3380CC4-5D6E-409C-BE32-E72D297353CC}">
                  <c16:uniqueId val="{0000000A-63C8-4A6F-986D-78EED33E5CB3}"/>
                </c:ext>
              </c:extLst>
            </c:dLbl>
            <c:dLbl>
              <c:idx val="8"/>
              <c:delete val="1"/>
              <c:extLst>
                <c:ext xmlns:c15="http://schemas.microsoft.com/office/drawing/2012/chart" uri="{CE6537A1-D6FC-4f65-9D91-7224C49458BB}"/>
                <c:ext xmlns:c16="http://schemas.microsoft.com/office/drawing/2014/chart" uri="{C3380CC4-5D6E-409C-BE32-E72D297353CC}">
                  <c16:uniqueId val="{0000000B-63C8-4A6F-986D-78EED33E5CB3}"/>
                </c:ext>
              </c:extLst>
            </c:dLbl>
            <c:dLbl>
              <c:idx val="9"/>
              <c:delete val="1"/>
              <c:extLst>
                <c:ext xmlns:c15="http://schemas.microsoft.com/office/drawing/2012/chart" uri="{CE6537A1-D6FC-4f65-9D91-7224C49458BB}"/>
                <c:ext xmlns:c16="http://schemas.microsoft.com/office/drawing/2014/chart" uri="{C3380CC4-5D6E-409C-BE32-E72D297353CC}">
                  <c16:uniqueId val="{0000000C-63C8-4A6F-986D-78EED33E5CB3}"/>
                </c:ext>
              </c:extLst>
            </c:dLbl>
            <c:dLbl>
              <c:idx val="10"/>
              <c:delete val="1"/>
              <c:extLst>
                <c:ext xmlns:c15="http://schemas.microsoft.com/office/drawing/2012/chart" uri="{CE6537A1-D6FC-4f65-9D91-7224C49458BB}"/>
                <c:ext xmlns:c16="http://schemas.microsoft.com/office/drawing/2014/chart" uri="{C3380CC4-5D6E-409C-BE32-E72D297353CC}">
                  <c16:uniqueId val="{0000000D-63C8-4A6F-986D-78EED33E5CB3}"/>
                </c:ext>
              </c:extLst>
            </c:dLbl>
            <c:dLbl>
              <c:idx val="11"/>
              <c:delete val="1"/>
              <c:extLst>
                <c:ext xmlns:c15="http://schemas.microsoft.com/office/drawing/2012/chart" uri="{CE6537A1-D6FC-4f65-9D91-7224C49458BB}"/>
                <c:ext xmlns:c16="http://schemas.microsoft.com/office/drawing/2014/chart" uri="{C3380CC4-5D6E-409C-BE32-E72D297353CC}">
                  <c16:uniqueId val="{0000000E-63C8-4A6F-986D-78EED33E5CB3}"/>
                </c:ext>
              </c:extLst>
            </c:dLbl>
            <c:dLbl>
              <c:idx val="12"/>
              <c:delete val="1"/>
              <c:extLst>
                <c:ext xmlns:c15="http://schemas.microsoft.com/office/drawing/2012/chart" uri="{CE6537A1-D6FC-4f65-9D91-7224C49458BB}"/>
                <c:ext xmlns:c16="http://schemas.microsoft.com/office/drawing/2014/chart" uri="{C3380CC4-5D6E-409C-BE32-E72D297353CC}">
                  <c16:uniqueId val="{0000000F-63C8-4A6F-986D-78EED33E5CB3}"/>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3C8-4A6F-986D-78EED33E5CB3}"/>
                </c:ext>
              </c:extLst>
            </c:dLbl>
            <c:dLbl>
              <c:idx val="14"/>
              <c:delete val="1"/>
              <c:extLst>
                <c:ext xmlns:c15="http://schemas.microsoft.com/office/drawing/2012/chart" uri="{CE6537A1-D6FC-4f65-9D91-7224C49458BB}"/>
                <c:ext xmlns:c16="http://schemas.microsoft.com/office/drawing/2014/chart" uri="{C3380CC4-5D6E-409C-BE32-E72D297353CC}">
                  <c16:uniqueId val="{00000011-63C8-4A6F-986D-78EED33E5CB3}"/>
                </c:ext>
              </c:extLst>
            </c:dLbl>
            <c:dLbl>
              <c:idx val="15"/>
              <c:delete val="1"/>
              <c:extLst>
                <c:ext xmlns:c15="http://schemas.microsoft.com/office/drawing/2012/chart" uri="{CE6537A1-D6FC-4f65-9D91-7224C49458BB}"/>
                <c:ext xmlns:c16="http://schemas.microsoft.com/office/drawing/2014/chart" uri="{C3380CC4-5D6E-409C-BE32-E72D297353CC}">
                  <c16:uniqueId val="{00000012-63C8-4A6F-986D-78EED33E5CB3}"/>
                </c:ext>
              </c:extLst>
            </c:dLbl>
            <c:dLbl>
              <c:idx val="16"/>
              <c:delete val="1"/>
              <c:extLst>
                <c:ext xmlns:c15="http://schemas.microsoft.com/office/drawing/2012/chart" uri="{CE6537A1-D6FC-4f65-9D91-7224C49458BB}"/>
                <c:ext xmlns:c16="http://schemas.microsoft.com/office/drawing/2014/chart" uri="{C3380CC4-5D6E-409C-BE32-E72D297353CC}">
                  <c16:uniqueId val="{00000013-63C8-4A6F-986D-78EED33E5CB3}"/>
                </c:ext>
              </c:extLst>
            </c:dLbl>
            <c:dLbl>
              <c:idx val="17"/>
              <c:delete val="1"/>
              <c:extLst>
                <c:ext xmlns:c15="http://schemas.microsoft.com/office/drawing/2012/chart" uri="{CE6537A1-D6FC-4f65-9D91-7224C49458BB}"/>
                <c:ext xmlns:c16="http://schemas.microsoft.com/office/drawing/2014/chart" uri="{C3380CC4-5D6E-409C-BE32-E72D297353CC}">
                  <c16:uniqueId val="{00000014-63C8-4A6F-986D-78EED33E5CB3}"/>
                </c:ext>
              </c:extLst>
            </c:dLbl>
            <c:dLbl>
              <c:idx val="18"/>
              <c:delete val="1"/>
              <c:extLst>
                <c:ext xmlns:c15="http://schemas.microsoft.com/office/drawing/2012/chart" uri="{CE6537A1-D6FC-4f65-9D91-7224C49458BB}"/>
                <c:ext xmlns:c16="http://schemas.microsoft.com/office/drawing/2014/chart" uri="{C3380CC4-5D6E-409C-BE32-E72D297353CC}">
                  <c16:uniqueId val="{00000015-63C8-4A6F-986D-78EED33E5CB3}"/>
                </c:ext>
              </c:extLst>
            </c:dLbl>
            <c:dLbl>
              <c:idx val="19"/>
              <c:delete val="1"/>
              <c:extLst>
                <c:ext xmlns:c15="http://schemas.microsoft.com/office/drawing/2012/chart" uri="{CE6537A1-D6FC-4f65-9D91-7224C49458BB}"/>
                <c:ext xmlns:c16="http://schemas.microsoft.com/office/drawing/2014/chart" uri="{C3380CC4-5D6E-409C-BE32-E72D297353CC}">
                  <c16:uniqueId val="{00000016-63C8-4A6F-986D-78EED33E5CB3}"/>
                </c:ext>
              </c:extLst>
            </c:dLbl>
            <c:dLbl>
              <c:idx val="20"/>
              <c:delete val="1"/>
              <c:extLst>
                <c:ext xmlns:c15="http://schemas.microsoft.com/office/drawing/2012/chart" uri="{CE6537A1-D6FC-4f65-9D91-7224C49458BB}"/>
                <c:ext xmlns:c16="http://schemas.microsoft.com/office/drawing/2014/chart" uri="{C3380CC4-5D6E-409C-BE32-E72D297353CC}">
                  <c16:uniqueId val="{00000017-63C8-4A6F-986D-78EED33E5CB3}"/>
                </c:ext>
              </c:extLst>
            </c:dLbl>
            <c:dLbl>
              <c:idx val="21"/>
              <c:delete val="1"/>
              <c:extLst>
                <c:ext xmlns:c15="http://schemas.microsoft.com/office/drawing/2012/chart" uri="{CE6537A1-D6FC-4f65-9D91-7224C49458BB}"/>
                <c:ext xmlns:c16="http://schemas.microsoft.com/office/drawing/2014/chart" uri="{C3380CC4-5D6E-409C-BE32-E72D297353CC}">
                  <c16:uniqueId val="{00000018-63C8-4A6F-986D-78EED33E5CB3}"/>
                </c:ext>
              </c:extLst>
            </c:dLbl>
            <c:dLbl>
              <c:idx val="22"/>
              <c:delete val="1"/>
              <c:extLst>
                <c:ext xmlns:c15="http://schemas.microsoft.com/office/drawing/2012/chart" uri="{CE6537A1-D6FC-4f65-9D91-7224C49458BB}"/>
                <c:ext xmlns:c16="http://schemas.microsoft.com/office/drawing/2014/chart" uri="{C3380CC4-5D6E-409C-BE32-E72D297353CC}">
                  <c16:uniqueId val="{00000019-63C8-4A6F-986D-78EED33E5CB3}"/>
                </c:ext>
              </c:extLst>
            </c:dLbl>
            <c:dLbl>
              <c:idx val="23"/>
              <c:delete val="1"/>
              <c:extLst>
                <c:ext xmlns:c15="http://schemas.microsoft.com/office/drawing/2012/chart" uri="{CE6537A1-D6FC-4f65-9D91-7224C49458BB}"/>
                <c:ext xmlns:c16="http://schemas.microsoft.com/office/drawing/2014/chart" uri="{C3380CC4-5D6E-409C-BE32-E72D297353CC}">
                  <c16:uniqueId val="{0000001A-63C8-4A6F-986D-78EED33E5CB3}"/>
                </c:ext>
              </c:extLst>
            </c:dLbl>
            <c:dLbl>
              <c:idx val="24"/>
              <c:delete val="1"/>
              <c:extLst>
                <c:ext xmlns:c15="http://schemas.microsoft.com/office/drawing/2012/chart" uri="{CE6537A1-D6FC-4f65-9D91-7224C49458BB}"/>
                <c:ext xmlns:c16="http://schemas.microsoft.com/office/drawing/2014/chart" uri="{C3380CC4-5D6E-409C-BE32-E72D297353CC}">
                  <c16:uniqueId val="{0000001B-63C8-4A6F-986D-78EED33E5CB3}"/>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3C8-4A6F-986D-78EED33E5CB3}"/>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Heidelberg (624)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271889</v>
      </c>
      <c r="F11" s="238">
        <v>271761</v>
      </c>
      <c r="G11" s="238">
        <v>271940</v>
      </c>
      <c r="H11" s="238">
        <v>268369</v>
      </c>
      <c r="I11" s="265">
        <v>267573</v>
      </c>
      <c r="J11" s="263">
        <v>4316</v>
      </c>
      <c r="K11" s="266">
        <v>1.6130177559021277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13.663664215911641</v>
      </c>
      <c r="E13" s="115">
        <v>37150</v>
      </c>
      <c r="F13" s="114">
        <v>36814</v>
      </c>
      <c r="G13" s="114">
        <v>37415</v>
      </c>
      <c r="H13" s="114">
        <v>37590</v>
      </c>
      <c r="I13" s="140">
        <v>37089</v>
      </c>
      <c r="J13" s="115">
        <v>61</v>
      </c>
      <c r="K13" s="116">
        <v>0.16446924964275123</v>
      </c>
    </row>
    <row r="14" spans="1:255" ht="14.1" customHeight="1" x14ac:dyDescent="0.2">
      <c r="A14" s="306" t="s">
        <v>230</v>
      </c>
      <c r="B14" s="307"/>
      <c r="C14" s="308"/>
      <c r="D14" s="113">
        <v>51.996954639577183</v>
      </c>
      <c r="E14" s="115">
        <v>141374</v>
      </c>
      <c r="F14" s="114">
        <v>142041</v>
      </c>
      <c r="G14" s="114">
        <v>142320</v>
      </c>
      <c r="H14" s="114">
        <v>139910</v>
      </c>
      <c r="I14" s="140">
        <v>139984</v>
      </c>
      <c r="J14" s="115">
        <v>1390</v>
      </c>
      <c r="K14" s="116">
        <v>0.99297062521431023</v>
      </c>
    </row>
    <row r="15" spans="1:255" ht="14.1" customHeight="1" x14ac:dyDescent="0.2">
      <c r="A15" s="306" t="s">
        <v>231</v>
      </c>
      <c r="B15" s="307"/>
      <c r="C15" s="308"/>
      <c r="D15" s="113">
        <v>18.288345611628277</v>
      </c>
      <c r="E15" s="115">
        <v>49724</v>
      </c>
      <c r="F15" s="114">
        <v>49465</v>
      </c>
      <c r="G15" s="114">
        <v>49259</v>
      </c>
      <c r="H15" s="114">
        <v>48463</v>
      </c>
      <c r="I15" s="140">
        <v>48407</v>
      </c>
      <c r="J15" s="115">
        <v>1317</v>
      </c>
      <c r="K15" s="116">
        <v>2.7206808932592392</v>
      </c>
    </row>
    <row r="16" spans="1:255" ht="14.1" customHeight="1" x14ac:dyDescent="0.2">
      <c r="A16" s="306" t="s">
        <v>232</v>
      </c>
      <c r="B16" s="307"/>
      <c r="C16" s="308"/>
      <c r="D16" s="113">
        <v>15.771509696971926</v>
      </c>
      <c r="E16" s="115">
        <v>42881</v>
      </c>
      <c r="F16" s="114">
        <v>42692</v>
      </c>
      <c r="G16" s="114">
        <v>42204</v>
      </c>
      <c r="H16" s="114">
        <v>41653</v>
      </c>
      <c r="I16" s="140">
        <v>41303</v>
      </c>
      <c r="J16" s="115">
        <v>1578</v>
      </c>
      <c r="K16" s="116">
        <v>3.8205457230709632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0.42112773962903977</v>
      </c>
      <c r="E18" s="115">
        <v>1145</v>
      </c>
      <c r="F18" s="114">
        <v>986</v>
      </c>
      <c r="G18" s="114">
        <v>1176</v>
      </c>
      <c r="H18" s="114">
        <v>1182</v>
      </c>
      <c r="I18" s="140">
        <v>1073</v>
      </c>
      <c r="J18" s="115">
        <v>72</v>
      </c>
      <c r="K18" s="116">
        <v>6.7101584342963649</v>
      </c>
    </row>
    <row r="19" spans="1:255" ht="14.1" customHeight="1" x14ac:dyDescent="0.2">
      <c r="A19" s="306" t="s">
        <v>235</v>
      </c>
      <c r="B19" s="307" t="s">
        <v>236</v>
      </c>
      <c r="C19" s="308"/>
      <c r="D19" s="113">
        <v>0.24348171496456275</v>
      </c>
      <c r="E19" s="115">
        <v>662</v>
      </c>
      <c r="F19" s="114">
        <v>479</v>
      </c>
      <c r="G19" s="114">
        <v>664</v>
      </c>
      <c r="H19" s="114">
        <v>688</v>
      </c>
      <c r="I19" s="140">
        <v>577</v>
      </c>
      <c r="J19" s="115">
        <v>85</v>
      </c>
      <c r="K19" s="116">
        <v>14.731369150779896</v>
      </c>
    </row>
    <row r="20" spans="1:255" ht="14.1" customHeight="1" x14ac:dyDescent="0.2">
      <c r="A20" s="306">
        <v>12</v>
      </c>
      <c r="B20" s="307" t="s">
        <v>237</v>
      </c>
      <c r="C20" s="308"/>
      <c r="D20" s="113">
        <v>0.82754359315750181</v>
      </c>
      <c r="E20" s="115">
        <v>2250</v>
      </c>
      <c r="F20" s="114">
        <v>2238</v>
      </c>
      <c r="G20" s="114">
        <v>2294</v>
      </c>
      <c r="H20" s="114">
        <v>2242</v>
      </c>
      <c r="I20" s="140">
        <v>2180</v>
      </c>
      <c r="J20" s="115">
        <v>70</v>
      </c>
      <c r="K20" s="116">
        <v>3.2110091743119265</v>
      </c>
    </row>
    <row r="21" spans="1:255" ht="14.1" customHeight="1" x14ac:dyDescent="0.2">
      <c r="A21" s="306">
        <v>21</v>
      </c>
      <c r="B21" s="307" t="s">
        <v>238</v>
      </c>
      <c r="C21" s="308"/>
      <c r="D21" s="113">
        <v>0.22582745164386939</v>
      </c>
      <c r="E21" s="115">
        <v>614</v>
      </c>
      <c r="F21" s="114">
        <v>604</v>
      </c>
      <c r="G21" s="114">
        <v>603</v>
      </c>
      <c r="H21" s="114">
        <v>624</v>
      </c>
      <c r="I21" s="140">
        <v>616</v>
      </c>
      <c r="J21" s="115">
        <v>-2</v>
      </c>
      <c r="K21" s="116">
        <v>-0.32467532467532467</v>
      </c>
    </row>
    <row r="22" spans="1:255" ht="14.1" customHeight="1" x14ac:dyDescent="0.2">
      <c r="A22" s="306">
        <v>22</v>
      </c>
      <c r="B22" s="307" t="s">
        <v>239</v>
      </c>
      <c r="C22" s="308"/>
      <c r="D22" s="113">
        <v>1.4649360584650353</v>
      </c>
      <c r="E22" s="115">
        <v>3983</v>
      </c>
      <c r="F22" s="114">
        <v>4030</v>
      </c>
      <c r="G22" s="114">
        <v>4129</v>
      </c>
      <c r="H22" s="114">
        <v>4102</v>
      </c>
      <c r="I22" s="140">
        <v>4148</v>
      </c>
      <c r="J22" s="115">
        <v>-165</v>
      </c>
      <c r="K22" s="116">
        <v>-3.9778206364513018</v>
      </c>
    </row>
    <row r="23" spans="1:255" ht="14.1" customHeight="1" x14ac:dyDescent="0.2">
      <c r="A23" s="306">
        <v>23</v>
      </c>
      <c r="B23" s="307" t="s">
        <v>240</v>
      </c>
      <c r="C23" s="308"/>
      <c r="D23" s="113">
        <v>0.78340793485576832</v>
      </c>
      <c r="E23" s="115">
        <v>2130</v>
      </c>
      <c r="F23" s="114">
        <v>2110</v>
      </c>
      <c r="G23" s="114">
        <v>2118</v>
      </c>
      <c r="H23" s="114">
        <v>2084</v>
      </c>
      <c r="I23" s="140">
        <v>2103</v>
      </c>
      <c r="J23" s="115">
        <v>27</v>
      </c>
      <c r="K23" s="116">
        <v>1.2838801711840229</v>
      </c>
    </row>
    <row r="24" spans="1:255" ht="14.1" customHeight="1" x14ac:dyDescent="0.2">
      <c r="A24" s="306">
        <v>24</v>
      </c>
      <c r="B24" s="307" t="s">
        <v>241</v>
      </c>
      <c r="C24" s="308"/>
      <c r="D24" s="113">
        <v>2.4521036158138063</v>
      </c>
      <c r="E24" s="115">
        <v>6667</v>
      </c>
      <c r="F24" s="114">
        <v>6714</v>
      </c>
      <c r="G24" s="114">
        <v>6795</v>
      </c>
      <c r="H24" s="114">
        <v>6702</v>
      </c>
      <c r="I24" s="140">
        <v>6792</v>
      </c>
      <c r="J24" s="115">
        <v>-125</v>
      </c>
      <c r="K24" s="116">
        <v>-1.8404004711425206</v>
      </c>
    </row>
    <row r="25" spans="1:255" ht="14.1" customHeight="1" x14ac:dyDescent="0.2">
      <c r="A25" s="306">
        <v>25</v>
      </c>
      <c r="B25" s="307" t="s">
        <v>242</v>
      </c>
      <c r="C25" s="308"/>
      <c r="D25" s="113">
        <v>3.9762550158336674</v>
      </c>
      <c r="E25" s="115">
        <v>10811</v>
      </c>
      <c r="F25" s="114">
        <v>10881</v>
      </c>
      <c r="G25" s="114">
        <v>10900</v>
      </c>
      <c r="H25" s="114">
        <v>10778</v>
      </c>
      <c r="I25" s="140">
        <v>10770</v>
      </c>
      <c r="J25" s="115">
        <v>41</v>
      </c>
      <c r="K25" s="116">
        <v>0.38068709377901577</v>
      </c>
    </row>
    <row r="26" spans="1:255" ht="14.1" customHeight="1" x14ac:dyDescent="0.2">
      <c r="A26" s="306">
        <v>26</v>
      </c>
      <c r="B26" s="307" t="s">
        <v>243</v>
      </c>
      <c r="C26" s="308"/>
      <c r="D26" s="113">
        <v>2.4399663097808295</v>
      </c>
      <c r="E26" s="115">
        <v>6634</v>
      </c>
      <c r="F26" s="114">
        <v>6762</v>
      </c>
      <c r="G26" s="114">
        <v>6824</v>
      </c>
      <c r="H26" s="114">
        <v>6637</v>
      </c>
      <c r="I26" s="140">
        <v>6710</v>
      </c>
      <c r="J26" s="115">
        <v>-76</v>
      </c>
      <c r="K26" s="116">
        <v>-1.1326378539493294</v>
      </c>
    </row>
    <row r="27" spans="1:255" ht="14.1" customHeight="1" x14ac:dyDescent="0.2">
      <c r="A27" s="306">
        <v>27</v>
      </c>
      <c r="B27" s="307" t="s">
        <v>244</v>
      </c>
      <c r="C27" s="308"/>
      <c r="D27" s="113">
        <v>2.9368602628278451</v>
      </c>
      <c r="E27" s="115">
        <v>7985</v>
      </c>
      <c r="F27" s="114">
        <v>7989</v>
      </c>
      <c r="G27" s="114">
        <v>8012</v>
      </c>
      <c r="H27" s="114">
        <v>7885</v>
      </c>
      <c r="I27" s="140">
        <v>7871</v>
      </c>
      <c r="J27" s="115">
        <v>114</v>
      </c>
      <c r="K27" s="116">
        <v>1.4483547198577056</v>
      </c>
    </row>
    <row r="28" spans="1:255" ht="14.1" customHeight="1" x14ac:dyDescent="0.2">
      <c r="A28" s="306">
        <v>28</v>
      </c>
      <c r="B28" s="307" t="s">
        <v>245</v>
      </c>
      <c r="C28" s="308"/>
      <c r="D28" s="113">
        <v>0.14307309232811918</v>
      </c>
      <c r="E28" s="115">
        <v>389</v>
      </c>
      <c r="F28" s="114">
        <v>394</v>
      </c>
      <c r="G28" s="114">
        <v>401</v>
      </c>
      <c r="H28" s="114">
        <v>407</v>
      </c>
      <c r="I28" s="140">
        <v>416</v>
      </c>
      <c r="J28" s="115">
        <v>-27</v>
      </c>
      <c r="K28" s="116">
        <v>-6.490384615384615</v>
      </c>
    </row>
    <row r="29" spans="1:255" ht="14.1" customHeight="1" x14ac:dyDescent="0.2">
      <c r="A29" s="306">
        <v>29</v>
      </c>
      <c r="B29" s="307" t="s">
        <v>246</v>
      </c>
      <c r="C29" s="308"/>
      <c r="D29" s="113">
        <v>2.4473222528311185</v>
      </c>
      <c r="E29" s="115">
        <v>6654</v>
      </c>
      <c r="F29" s="114">
        <v>6685</v>
      </c>
      <c r="G29" s="114">
        <v>6714</v>
      </c>
      <c r="H29" s="114">
        <v>6708</v>
      </c>
      <c r="I29" s="140">
        <v>6581</v>
      </c>
      <c r="J29" s="115">
        <v>73</v>
      </c>
      <c r="K29" s="116">
        <v>1.1092539127792129</v>
      </c>
    </row>
    <row r="30" spans="1:255" ht="14.1" customHeight="1" x14ac:dyDescent="0.2">
      <c r="A30" s="306" t="s">
        <v>247</v>
      </c>
      <c r="B30" s="307" t="s">
        <v>248</v>
      </c>
      <c r="C30" s="308"/>
      <c r="D30" s="113">
        <v>0.71867563601322604</v>
      </c>
      <c r="E30" s="115">
        <v>1954</v>
      </c>
      <c r="F30" s="114">
        <v>1927</v>
      </c>
      <c r="G30" s="114">
        <v>1946</v>
      </c>
      <c r="H30" s="114">
        <v>1912</v>
      </c>
      <c r="I30" s="140">
        <v>1907</v>
      </c>
      <c r="J30" s="115">
        <v>47</v>
      </c>
      <c r="K30" s="116">
        <v>2.464604090194022</v>
      </c>
    </row>
    <row r="31" spans="1:255" ht="14.1" customHeight="1" x14ac:dyDescent="0.2">
      <c r="A31" s="306" t="s">
        <v>249</v>
      </c>
      <c r="B31" s="307" t="s">
        <v>250</v>
      </c>
      <c r="C31" s="308"/>
      <c r="D31" s="113">
        <v>1.7029008161418815</v>
      </c>
      <c r="E31" s="115">
        <v>4630</v>
      </c>
      <c r="F31" s="114">
        <v>4687</v>
      </c>
      <c r="G31" s="114">
        <v>4696</v>
      </c>
      <c r="H31" s="114">
        <v>4723</v>
      </c>
      <c r="I31" s="140">
        <v>4603</v>
      </c>
      <c r="J31" s="115">
        <v>27</v>
      </c>
      <c r="K31" s="116">
        <v>0.58657397349554641</v>
      </c>
    </row>
    <row r="32" spans="1:255" ht="14.1" customHeight="1" x14ac:dyDescent="0.2">
      <c r="A32" s="306">
        <v>31</v>
      </c>
      <c r="B32" s="307" t="s">
        <v>251</v>
      </c>
      <c r="C32" s="308"/>
      <c r="D32" s="113">
        <v>0.79333845797365832</v>
      </c>
      <c r="E32" s="115">
        <v>2157</v>
      </c>
      <c r="F32" s="114">
        <v>2157</v>
      </c>
      <c r="G32" s="114">
        <v>2140</v>
      </c>
      <c r="H32" s="114">
        <v>2080</v>
      </c>
      <c r="I32" s="140">
        <v>2068</v>
      </c>
      <c r="J32" s="115">
        <v>89</v>
      </c>
      <c r="K32" s="116">
        <v>4.303675048355899</v>
      </c>
    </row>
    <row r="33" spans="1:11" ht="14.1" customHeight="1" x14ac:dyDescent="0.2">
      <c r="A33" s="306">
        <v>32</v>
      </c>
      <c r="B33" s="307" t="s">
        <v>252</v>
      </c>
      <c r="C33" s="308"/>
      <c r="D33" s="113">
        <v>1.3935834108772329</v>
      </c>
      <c r="E33" s="115">
        <v>3789</v>
      </c>
      <c r="F33" s="114">
        <v>3652</v>
      </c>
      <c r="G33" s="114">
        <v>3754</v>
      </c>
      <c r="H33" s="114">
        <v>3729</v>
      </c>
      <c r="I33" s="140">
        <v>3713</v>
      </c>
      <c r="J33" s="115">
        <v>76</v>
      </c>
      <c r="K33" s="116">
        <v>2.0468623754376516</v>
      </c>
    </row>
    <row r="34" spans="1:11" ht="14.1" customHeight="1" x14ac:dyDescent="0.2">
      <c r="A34" s="306">
        <v>33</v>
      </c>
      <c r="B34" s="307" t="s">
        <v>253</v>
      </c>
      <c r="C34" s="308"/>
      <c r="D34" s="113">
        <v>0.95443361077498534</v>
      </c>
      <c r="E34" s="115">
        <v>2595</v>
      </c>
      <c r="F34" s="114">
        <v>2591</v>
      </c>
      <c r="G34" s="114">
        <v>2700</v>
      </c>
      <c r="H34" s="114">
        <v>2659</v>
      </c>
      <c r="I34" s="140">
        <v>2611</v>
      </c>
      <c r="J34" s="115">
        <v>-16</v>
      </c>
      <c r="K34" s="116">
        <v>-0.61279203370356183</v>
      </c>
    </row>
    <row r="35" spans="1:11" ht="14.1" customHeight="1" x14ac:dyDescent="0.2">
      <c r="A35" s="306">
        <v>34</v>
      </c>
      <c r="B35" s="307" t="s">
        <v>254</v>
      </c>
      <c r="C35" s="308"/>
      <c r="D35" s="113">
        <v>2.0033910897461831</v>
      </c>
      <c r="E35" s="115">
        <v>5447</v>
      </c>
      <c r="F35" s="114">
        <v>5445</v>
      </c>
      <c r="G35" s="114">
        <v>5458</v>
      </c>
      <c r="H35" s="114">
        <v>5321</v>
      </c>
      <c r="I35" s="140">
        <v>5321</v>
      </c>
      <c r="J35" s="115">
        <v>126</v>
      </c>
      <c r="K35" s="116">
        <v>2.3679759443713588</v>
      </c>
    </row>
    <row r="36" spans="1:11" ht="14.1" customHeight="1" x14ac:dyDescent="0.2">
      <c r="A36" s="306">
        <v>41</v>
      </c>
      <c r="B36" s="307" t="s">
        <v>255</v>
      </c>
      <c r="C36" s="308"/>
      <c r="D36" s="113">
        <v>2.4859409538451351</v>
      </c>
      <c r="E36" s="115">
        <v>6759</v>
      </c>
      <c r="F36" s="114">
        <v>6755</v>
      </c>
      <c r="G36" s="114">
        <v>6745</v>
      </c>
      <c r="H36" s="114">
        <v>6686</v>
      </c>
      <c r="I36" s="140">
        <v>6697</v>
      </c>
      <c r="J36" s="115">
        <v>62</v>
      </c>
      <c r="K36" s="116">
        <v>0.92578766611915786</v>
      </c>
    </row>
    <row r="37" spans="1:11" ht="14.1" customHeight="1" x14ac:dyDescent="0.2">
      <c r="A37" s="306">
        <v>42</v>
      </c>
      <c r="B37" s="307" t="s">
        <v>256</v>
      </c>
      <c r="C37" s="308"/>
      <c r="D37" s="113">
        <v>0.29791569353670067</v>
      </c>
      <c r="E37" s="115">
        <v>810</v>
      </c>
      <c r="F37" s="114">
        <v>805</v>
      </c>
      <c r="G37" s="114">
        <v>785</v>
      </c>
      <c r="H37" s="114">
        <v>763</v>
      </c>
      <c r="I37" s="140">
        <v>755</v>
      </c>
      <c r="J37" s="115">
        <v>55</v>
      </c>
      <c r="K37" s="116">
        <v>7.2847682119205297</v>
      </c>
    </row>
    <row r="38" spans="1:11" ht="14.1" customHeight="1" x14ac:dyDescent="0.2">
      <c r="A38" s="306">
        <v>43</v>
      </c>
      <c r="B38" s="307" t="s">
        <v>257</v>
      </c>
      <c r="C38" s="308"/>
      <c r="D38" s="113">
        <v>9.1095998734777801</v>
      </c>
      <c r="E38" s="115">
        <v>24768</v>
      </c>
      <c r="F38" s="114">
        <v>24532</v>
      </c>
      <c r="G38" s="114">
        <v>24348</v>
      </c>
      <c r="H38" s="114">
        <v>23796</v>
      </c>
      <c r="I38" s="140">
        <v>23635</v>
      </c>
      <c r="J38" s="115">
        <v>1133</v>
      </c>
      <c r="K38" s="116">
        <v>4.7937381002750161</v>
      </c>
    </row>
    <row r="39" spans="1:11" ht="14.1" customHeight="1" x14ac:dyDescent="0.2">
      <c r="A39" s="306">
        <v>51</v>
      </c>
      <c r="B39" s="307" t="s">
        <v>258</v>
      </c>
      <c r="C39" s="308"/>
      <c r="D39" s="113">
        <v>4.6588865309004781</v>
      </c>
      <c r="E39" s="115">
        <v>12667</v>
      </c>
      <c r="F39" s="114">
        <v>12639</v>
      </c>
      <c r="G39" s="114">
        <v>12769</v>
      </c>
      <c r="H39" s="114">
        <v>12625</v>
      </c>
      <c r="I39" s="140">
        <v>12702</v>
      </c>
      <c r="J39" s="115">
        <v>-35</v>
      </c>
      <c r="K39" s="116">
        <v>-0.27554715792788537</v>
      </c>
    </row>
    <row r="40" spans="1:11" ht="14.1" customHeight="1" x14ac:dyDescent="0.2">
      <c r="A40" s="306" t="s">
        <v>259</v>
      </c>
      <c r="B40" s="307" t="s">
        <v>260</v>
      </c>
      <c r="C40" s="308"/>
      <c r="D40" s="113">
        <v>4.0972602790109196</v>
      </c>
      <c r="E40" s="115">
        <v>11140</v>
      </c>
      <c r="F40" s="114">
        <v>11143</v>
      </c>
      <c r="G40" s="114">
        <v>11287</v>
      </c>
      <c r="H40" s="114">
        <v>11182</v>
      </c>
      <c r="I40" s="140">
        <v>11272</v>
      </c>
      <c r="J40" s="115">
        <v>-132</v>
      </c>
      <c r="K40" s="116">
        <v>-1.1710432931156849</v>
      </c>
    </row>
    <row r="41" spans="1:11" ht="14.1" customHeight="1" x14ac:dyDescent="0.2">
      <c r="A41" s="306"/>
      <c r="B41" s="307" t="s">
        <v>261</v>
      </c>
      <c r="C41" s="308"/>
      <c r="D41" s="113">
        <v>3.4385355788575485</v>
      </c>
      <c r="E41" s="115">
        <v>9349</v>
      </c>
      <c r="F41" s="114">
        <v>9349</v>
      </c>
      <c r="G41" s="114">
        <v>9504</v>
      </c>
      <c r="H41" s="114">
        <v>9466</v>
      </c>
      <c r="I41" s="140">
        <v>9491</v>
      </c>
      <c r="J41" s="115">
        <v>-142</v>
      </c>
      <c r="K41" s="116">
        <v>-1.4961542513960595</v>
      </c>
    </row>
    <row r="42" spans="1:11" ht="14.1" customHeight="1" x14ac:dyDescent="0.2">
      <c r="A42" s="306">
        <v>52</v>
      </c>
      <c r="B42" s="307" t="s">
        <v>262</v>
      </c>
      <c r="C42" s="308"/>
      <c r="D42" s="113">
        <v>2.4289323952053965</v>
      </c>
      <c r="E42" s="115">
        <v>6604</v>
      </c>
      <c r="F42" s="114">
        <v>6548</v>
      </c>
      <c r="G42" s="114">
        <v>6695</v>
      </c>
      <c r="H42" s="114">
        <v>6645</v>
      </c>
      <c r="I42" s="140">
        <v>6687</v>
      </c>
      <c r="J42" s="115">
        <v>-83</v>
      </c>
      <c r="K42" s="116">
        <v>-1.2412142963959922</v>
      </c>
    </row>
    <row r="43" spans="1:11" ht="14.1" customHeight="1" x14ac:dyDescent="0.2">
      <c r="A43" s="306" t="s">
        <v>263</v>
      </c>
      <c r="B43" s="307" t="s">
        <v>264</v>
      </c>
      <c r="C43" s="308"/>
      <c r="D43" s="113">
        <v>2.0335504562523679</v>
      </c>
      <c r="E43" s="115">
        <v>5529</v>
      </c>
      <c r="F43" s="114">
        <v>5488</v>
      </c>
      <c r="G43" s="114">
        <v>5595</v>
      </c>
      <c r="H43" s="114">
        <v>5536</v>
      </c>
      <c r="I43" s="140">
        <v>5576</v>
      </c>
      <c r="J43" s="115">
        <v>-47</v>
      </c>
      <c r="K43" s="116">
        <v>-0.84289813486370158</v>
      </c>
    </row>
    <row r="44" spans="1:11" ht="14.1" customHeight="1" x14ac:dyDescent="0.2">
      <c r="A44" s="306">
        <v>53</v>
      </c>
      <c r="B44" s="307" t="s">
        <v>265</v>
      </c>
      <c r="C44" s="308"/>
      <c r="D44" s="113">
        <v>0.61826701337678247</v>
      </c>
      <c r="E44" s="115">
        <v>1681</v>
      </c>
      <c r="F44" s="114">
        <v>1661</v>
      </c>
      <c r="G44" s="114">
        <v>1680</v>
      </c>
      <c r="H44" s="114">
        <v>1668</v>
      </c>
      <c r="I44" s="140">
        <v>1671</v>
      </c>
      <c r="J44" s="115">
        <v>10</v>
      </c>
      <c r="K44" s="116">
        <v>0.59844404548174746</v>
      </c>
    </row>
    <row r="45" spans="1:11" ht="14.1" customHeight="1" x14ac:dyDescent="0.2">
      <c r="A45" s="306" t="s">
        <v>266</v>
      </c>
      <c r="B45" s="307" t="s">
        <v>267</v>
      </c>
      <c r="C45" s="308"/>
      <c r="D45" s="113">
        <v>0.55243132307669673</v>
      </c>
      <c r="E45" s="115">
        <v>1502</v>
      </c>
      <c r="F45" s="114">
        <v>1489</v>
      </c>
      <c r="G45" s="114">
        <v>1509</v>
      </c>
      <c r="H45" s="114">
        <v>1503</v>
      </c>
      <c r="I45" s="140">
        <v>1506</v>
      </c>
      <c r="J45" s="115">
        <v>-4</v>
      </c>
      <c r="K45" s="116">
        <v>-0.26560424966799467</v>
      </c>
    </row>
    <row r="46" spans="1:11" ht="14.1" customHeight="1" x14ac:dyDescent="0.2">
      <c r="A46" s="306">
        <v>54</v>
      </c>
      <c r="B46" s="307" t="s">
        <v>268</v>
      </c>
      <c r="C46" s="308"/>
      <c r="D46" s="113">
        <v>2.3998764201567551</v>
      </c>
      <c r="E46" s="115">
        <v>6525</v>
      </c>
      <c r="F46" s="114">
        <v>6502</v>
      </c>
      <c r="G46" s="114">
        <v>6472</v>
      </c>
      <c r="H46" s="114">
        <v>6475</v>
      </c>
      <c r="I46" s="140">
        <v>6408</v>
      </c>
      <c r="J46" s="115">
        <v>117</v>
      </c>
      <c r="K46" s="116">
        <v>1.8258426966292134</v>
      </c>
    </row>
    <row r="47" spans="1:11" ht="14.1" customHeight="1" x14ac:dyDescent="0.2">
      <c r="A47" s="306">
        <v>61</v>
      </c>
      <c r="B47" s="307" t="s">
        <v>269</v>
      </c>
      <c r="C47" s="308"/>
      <c r="D47" s="113">
        <v>2.9824671097396362</v>
      </c>
      <c r="E47" s="115">
        <v>8109</v>
      </c>
      <c r="F47" s="114">
        <v>8059</v>
      </c>
      <c r="G47" s="114">
        <v>8021</v>
      </c>
      <c r="H47" s="114">
        <v>7869</v>
      </c>
      <c r="I47" s="140">
        <v>7846</v>
      </c>
      <c r="J47" s="115">
        <v>263</v>
      </c>
      <c r="K47" s="116">
        <v>3.3520265103237317</v>
      </c>
    </row>
    <row r="48" spans="1:11" ht="14.1" customHeight="1" x14ac:dyDescent="0.2">
      <c r="A48" s="306">
        <v>62</v>
      </c>
      <c r="B48" s="307" t="s">
        <v>270</v>
      </c>
      <c r="C48" s="308"/>
      <c r="D48" s="113">
        <v>6.2290125749846448</v>
      </c>
      <c r="E48" s="115">
        <v>16936</v>
      </c>
      <c r="F48" s="114">
        <v>16707</v>
      </c>
      <c r="G48" s="114">
        <v>16844</v>
      </c>
      <c r="H48" s="114">
        <v>16689</v>
      </c>
      <c r="I48" s="140">
        <v>16625</v>
      </c>
      <c r="J48" s="115">
        <v>311</v>
      </c>
      <c r="K48" s="116">
        <v>1.8706766917293234</v>
      </c>
    </row>
    <row r="49" spans="1:11" ht="14.1" customHeight="1" x14ac:dyDescent="0.2">
      <c r="A49" s="306">
        <v>63</v>
      </c>
      <c r="B49" s="307" t="s">
        <v>271</v>
      </c>
      <c r="C49" s="308"/>
      <c r="D49" s="113">
        <v>2.3447068472795882</v>
      </c>
      <c r="E49" s="115">
        <v>6375</v>
      </c>
      <c r="F49" s="114">
        <v>6625</v>
      </c>
      <c r="G49" s="114">
        <v>6648</v>
      </c>
      <c r="H49" s="114">
        <v>6697</v>
      </c>
      <c r="I49" s="140">
        <v>6493</v>
      </c>
      <c r="J49" s="115">
        <v>-118</v>
      </c>
      <c r="K49" s="116">
        <v>-1.8173417526567073</v>
      </c>
    </row>
    <row r="50" spans="1:11" ht="14.1" customHeight="1" x14ac:dyDescent="0.2">
      <c r="A50" s="306" t="s">
        <v>272</v>
      </c>
      <c r="B50" s="307" t="s">
        <v>273</v>
      </c>
      <c r="C50" s="308"/>
      <c r="D50" s="113">
        <v>0.59803816998848791</v>
      </c>
      <c r="E50" s="115">
        <v>1626</v>
      </c>
      <c r="F50" s="114">
        <v>1686</v>
      </c>
      <c r="G50" s="114">
        <v>1688</v>
      </c>
      <c r="H50" s="114">
        <v>1663</v>
      </c>
      <c r="I50" s="140">
        <v>1643</v>
      </c>
      <c r="J50" s="115">
        <v>-17</v>
      </c>
      <c r="K50" s="116">
        <v>-1.0346926354230066</v>
      </c>
    </row>
    <row r="51" spans="1:11" ht="14.1" customHeight="1" x14ac:dyDescent="0.2">
      <c r="A51" s="306" t="s">
        <v>274</v>
      </c>
      <c r="B51" s="307" t="s">
        <v>275</v>
      </c>
      <c r="C51" s="308"/>
      <c r="D51" s="113">
        <v>1.470453015752752</v>
      </c>
      <c r="E51" s="115">
        <v>3998</v>
      </c>
      <c r="F51" s="114">
        <v>4178</v>
      </c>
      <c r="G51" s="114">
        <v>4210</v>
      </c>
      <c r="H51" s="114">
        <v>4272</v>
      </c>
      <c r="I51" s="140">
        <v>4120</v>
      </c>
      <c r="J51" s="115">
        <v>-122</v>
      </c>
      <c r="K51" s="116">
        <v>-2.9611650485436893</v>
      </c>
    </row>
    <row r="52" spans="1:11" ht="14.1" customHeight="1" x14ac:dyDescent="0.2">
      <c r="A52" s="306">
        <v>71</v>
      </c>
      <c r="B52" s="307" t="s">
        <v>276</v>
      </c>
      <c r="C52" s="308"/>
      <c r="D52" s="113">
        <v>12.485609936407872</v>
      </c>
      <c r="E52" s="115">
        <v>33947</v>
      </c>
      <c r="F52" s="114">
        <v>33872</v>
      </c>
      <c r="G52" s="114">
        <v>33825</v>
      </c>
      <c r="H52" s="114">
        <v>33360</v>
      </c>
      <c r="I52" s="140">
        <v>33374</v>
      </c>
      <c r="J52" s="115">
        <v>573</v>
      </c>
      <c r="K52" s="116">
        <v>1.7169053754419608</v>
      </c>
    </row>
    <row r="53" spans="1:11" ht="14.1" customHeight="1" x14ac:dyDescent="0.2">
      <c r="A53" s="306" t="s">
        <v>277</v>
      </c>
      <c r="B53" s="307" t="s">
        <v>278</v>
      </c>
      <c r="C53" s="308"/>
      <c r="D53" s="113">
        <v>4.2778486808955121</v>
      </c>
      <c r="E53" s="115">
        <v>11631</v>
      </c>
      <c r="F53" s="114">
        <v>11576</v>
      </c>
      <c r="G53" s="114">
        <v>11564</v>
      </c>
      <c r="H53" s="114">
        <v>11302</v>
      </c>
      <c r="I53" s="140">
        <v>11328</v>
      </c>
      <c r="J53" s="115">
        <v>303</v>
      </c>
      <c r="K53" s="116">
        <v>2.6747881355932202</v>
      </c>
    </row>
    <row r="54" spans="1:11" ht="14.1" customHeight="1" x14ac:dyDescent="0.2">
      <c r="A54" s="306" t="s">
        <v>279</v>
      </c>
      <c r="B54" s="307" t="s">
        <v>280</v>
      </c>
      <c r="C54" s="308"/>
      <c r="D54" s="113">
        <v>6.8160168303976993</v>
      </c>
      <c r="E54" s="115">
        <v>18532</v>
      </c>
      <c r="F54" s="114">
        <v>18539</v>
      </c>
      <c r="G54" s="114">
        <v>18504</v>
      </c>
      <c r="H54" s="114">
        <v>18335</v>
      </c>
      <c r="I54" s="140">
        <v>18330</v>
      </c>
      <c r="J54" s="115">
        <v>202</v>
      </c>
      <c r="K54" s="116">
        <v>1.1020185488270595</v>
      </c>
    </row>
    <row r="55" spans="1:11" ht="14.1" customHeight="1" x14ac:dyDescent="0.2">
      <c r="A55" s="306">
        <v>72</v>
      </c>
      <c r="B55" s="307" t="s">
        <v>281</v>
      </c>
      <c r="C55" s="308"/>
      <c r="D55" s="113">
        <v>3.7261529521238446</v>
      </c>
      <c r="E55" s="115">
        <v>10131</v>
      </c>
      <c r="F55" s="114">
        <v>10211</v>
      </c>
      <c r="G55" s="114">
        <v>10256</v>
      </c>
      <c r="H55" s="114">
        <v>10034</v>
      </c>
      <c r="I55" s="140">
        <v>10073</v>
      </c>
      <c r="J55" s="115">
        <v>58</v>
      </c>
      <c r="K55" s="116">
        <v>0.57579668420530128</v>
      </c>
    </row>
    <row r="56" spans="1:11" ht="14.1" customHeight="1" x14ac:dyDescent="0.2">
      <c r="A56" s="306" t="s">
        <v>282</v>
      </c>
      <c r="B56" s="307" t="s">
        <v>283</v>
      </c>
      <c r="C56" s="308"/>
      <c r="D56" s="113">
        <v>1.6834075670586159</v>
      </c>
      <c r="E56" s="115">
        <v>4577</v>
      </c>
      <c r="F56" s="114">
        <v>4642</v>
      </c>
      <c r="G56" s="114">
        <v>4679</v>
      </c>
      <c r="H56" s="114">
        <v>4562</v>
      </c>
      <c r="I56" s="140">
        <v>4612</v>
      </c>
      <c r="J56" s="115">
        <v>-35</v>
      </c>
      <c r="K56" s="116">
        <v>-0.75888985255854291</v>
      </c>
    </row>
    <row r="57" spans="1:11" ht="14.1" customHeight="1" x14ac:dyDescent="0.2">
      <c r="A57" s="306" t="s">
        <v>284</v>
      </c>
      <c r="B57" s="307" t="s">
        <v>285</v>
      </c>
      <c r="C57" s="308"/>
      <c r="D57" s="113">
        <v>1.4881072790734453</v>
      </c>
      <c r="E57" s="115">
        <v>4046</v>
      </c>
      <c r="F57" s="114">
        <v>4051</v>
      </c>
      <c r="G57" s="114">
        <v>4045</v>
      </c>
      <c r="H57" s="114">
        <v>3995</v>
      </c>
      <c r="I57" s="140">
        <v>3983</v>
      </c>
      <c r="J57" s="115">
        <v>63</v>
      </c>
      <c r="K57" s="116">
        <v>1.5817223198594024</v>
      </c>
    </row>
    <row r="58" spans="1:11" ht="14.1" customHeight="1" x14ac:dyDescent="0.2">
      <c r="A58" s="306">
        <v>73</v>
      </c>
      <c r="B58" s="307" t="s">
        <v>286</v>
      </c>
      <c r="C58" s="308"/>
      <c r="D58" s="113">
        <v>2.915160230829493</v>
      </c>
      <c r="E58" s="115">
        <v>7926</v>
      </c>
      <c r="F58" s="114">
        <v>7919</v>
      </c>
      <c r="G58" s="114">
        <v>7859</v>
      </c>
      <c r="H58" s="114">
        <v>7670</v>
      </c>
      <c r="I58" s="140">
        <v>7662</v>
      </c>
      <c r="J58" s="115">
        <v>264</v>
      </c>
      <c r="K58" s="116">
        <v>3.4455755677368831</v>
      </c>
    </row>
    <row r="59" spans="1:11" ht="14.1" customHeight="1" x14ac:dyDescent="0.2">
      <c r="A59" s="306" t="s">
        <v>287</v>
      </c>
      <c r="B59" s="307" t="s">
        <v>288</v>
      </c>
      <c r="C59" s="308"/>
      <c r="D59" s="113">
        <v>2.0412741964551708</v>
      </c>
      <c r="E59" s="115">
        <v>5550</v>
      </c>
      <c r="F59" s="114">
        <v>5552</v>
      </c>
      <c r="G59" s="114">
        <v>5499</v>
      </c>
      <c r="H59" s="114">
        <v>5378</v>
      </c>
      <c r="I59" s="140">
        <v>5355</v>
      </c>
      <c r="J59" s="115">
        <v>195</v>
      </c>
      <c r="K59" s="116">
        <v>3.6414565826330532</v>
      </c>
    </row>
    <row r="60" spans="1:11" ht="14.1" customHeight="1" x14ac:dyDescent="0.2">
      <c r="A60" s="306">
        <v>81</v>
      </c>
      <c r="B60" s="307" t="s">
        <v>289</v>
      </c>
      <c r="C60" s="308"/>
      <c r="D60" s="113">
        <v>9.9941520252750209</v>
      </c>
      <c r="E60" s="115">
        <v>27173</v>
      </c>
      <c r="F60" s="114">
        <v>27382</v>
      </c>
      <c r="G60" s="114">
        <v>27165</v>
      </c>
      <c r="H60" s="114">
        <v>26936</v>
      </c>
      <c r="I60" s="140">
        <v>26853</v>
      </c>
      <c r="J60" s="115">
        <v>320</v>
      </c>
      <c r="K60" s="116">
        <v>1.1916731836293897</v>
      </c>
    </row>
    <row r="61" spans="1:11" ht="14.1" customHeight="1" x14ac:dyDescent="0.2">
      <c r="A61" s="306" t="s">
        <v>290</v>
      </c>
      <c r="B61" s="307" t="s">
        <v>291</v>
      </c>
      <c r="C61" s="308"/>
      <c r="D61" s="113">
        <v>2.4679188933719276</v>
      </c>
      <c r="E61" s="115">
        <v>6710</v>
      </c>
      <c r="F61" s="114">
        <v>6725</v>
      </c>
      <c r="G61" s="114">
        <v>6776</v>
      </c>
      <c r="H61" s="114">
        <v>6580</v>
      </c>
      <c r="I61" s="140">
        <v>6624</v>
      </c>
      <c r="J61" s="115">
        <v>86</v>
      </c>
      <c r="K61" s="116">
        <v>1.2983091787439613</v>
      </c>
    </row>
    <row r="62" spans="1:11" ht="14.1" customHeight="1" x14ac:dyDescent="0.2">
      <c r="A62" s="306" t="s">
        <v>292</v>
      </c>
      <c r="B62" s="307" t="s">
        <v>293</v>
      </c>
      <c r="C62" s="308"/>
      <c r="D62" s="113">
        <v>3.8861447134676284</v>
      </c>
      <c r="E62" s="115">
        <v>10566</v>
      </c>
      <c r="F62" s="114">
        <v>10657</v>
      </c>
      <c r="G62" s="114">
        <v>10451</v>
      </c>
      <c r="H62" s="114">
        <v>10375</v>
      </c>
      <c r="I62" s="140">
        <v>10266</v>
      </c>
      <c r="J62" s="115">
        <v>300</v>
      </c>
      <c r="K62" s="116">
        <v>2.9222676797194622</v>
      </c>
    </row>
    <row r="63" spans="1:11" ht="14.1" customHeight="1" x14ac:dyDescent="0.2">
      <c r="A63" s="306"/>
      <c r="B63" s="307" t="s">
        <v>294</v>
      </c>
      <c r="C63" s="308"/>
      <c r="D63" s="113">
        <v>3.4973831232598598</v>
      </c>
      <c r="E63" s="115">
        <v>9509</v>
      </c>
      <c r="F63" s="114">
        <v>9607</v>
      </c>
      <c r="G63" s="114">
        <v>9420</v>
      </c>
      <c r="H63" s="114">
        <v>9379</v>
      </c>
      <c r="I63" s="140">
        <v>9299</v>
      </c>
      <c r="J63" s="115">
        <v>210</v>
      </c>
      <c r="K63" s="116">
        <v>2.2583073448757931</v>
      </c>
    </row>
    <row r="64" spans="1:11" ht="14.1" customHeight="1" x14ac:dyDescent="0.2">
      <c r="A64" s="306" t="s">
        <v>295</v>
      </c>
      <c r="B64" s="307" t="s">
        <v>296</v>
      </c>
      <c r="C64" s="308"/>
      <c r="D64" s="113">
        <v>1.4024105425375797</v>
      </c>
      <c r="E64" s="115">
        <v>3813</v>
      </c>
      <c r="F64" s="114">
        <v>3823</v>
      </c>
      <c r="G64" s="114">
        <v>3797</v>
      </c>
      <c r="H64" s="114">
        <v>3729</v>
      </c>
      <c r="I64" s="140">
        <v>3698</v>
      </c>
      <c r="J64" s="115">
        <v>115</v>
      </c>
      <c r="K64" s="116">
        <v>3.1097890751757706</v>
      </c>
    </row>
    <row r="65" spans="1:11" ht="14.1" customHeight="1" x14ac:dyDescent="0.2">
      <c r="A65" s="306" t="s">
        <v>297</v>
      </c>
      <c r="B65" s="307" t="s">
        <v>298</v>
      </c>
      <c r="C65" s="308"/>
      <c r="D65" s="113">
        <v>0.75324856834958387</v>
      </c>
      <c r="E65" s="115">
        <v>2048</v>
      </c>
      <c r="F65" s="114">
        <v>2045</v>
      </c>
      <c r="G65" s="114">
        <v>2035</v>
      </c>
      <c r="H65" s="114">
        <v>2124</v>
      </c>
      <c r="I65" s="140">
        <v>2108</v>
      </c>
      <c r="J65" s="115">
        <v>-60</v>
      </c>
      <c r="K65" s="116">
        <v>-2.8462998102466792</v>
      </c>
    </row>
    <row r="66" spans="1:11" ht="14.1" customHeight="1" x14ac:dyDescent="0.2">
      <c r="A66" s="306">
        <v>82</v>
      </c>
      <c r="B66" s="307" t="s">
        <v>299</v>
      </c>
      <c r="C66" s="308"/>
      <c r="D66" s="113">
        <v>2.6426225408162889</v>
      </c>
      <c r="E66" s="115">
        <v>7185</v>
      </c>
      <c r="F66" s="114">
        <v>7265</v>
      </c>
      <c r="G66" s="114">
        <v>7165</v>
      </c>
      <c r="H66" s="114">
        <v>7104</v>
      </c>
      <c r="I66" s="140">
        <v>7070</v>
      </c>
      <c r="J66" s="115">
        <v>115</v>
      </c>
      <c r="K66" s="116">
        <v>1.6265912305516266</v>
      </c>
    </row>
    <row r="67" spans="1:11" ht="14.1" customHeight="1" x14ac:dyDescent="0.2">
      <c r="A67" s="306" t="s">
        <v>300</v>
      </c>
      <c r="B67" s="307" t="s">
        <v>301</v>
      </c>
      <c r="C67" s="308"/>
      <c r="D67" s="113">
        <v>1.6190430653685879</v>
      </c>
      <c r="E67" s="115">
        <v>4402</v>
      </c>
      <c r="F67" s="114">
        <v>4431</v>
      </c>
      <c r="G67" s="114">
        <v>4332</v>
      </c>
      <c r="H67" s="114">
        <v>4330</v>
      </c>
      <c r="I67" s="140">
        <v>4309</v>
      </c>
      <c r="J67" s="115">
        <v>93</v>
      </c>
      <c r="K67" s="116">
        <v>2.1582733812949639</v>
      </c>
    </row>
    <row r="68" spans="1:11" ht="14.1" customHeight="1" x14ac:dyDescent="0.2">
      <c r="A68" s="306" t="s">
        <v>302</v>
      </c>
      <c r="B68" s="307" t="s">
        <v>303</v>
      </c>
      <c r="C68" s="308"/>
      <c r="D68" s="113">
        <v>0.50608888185987666</v>
      </c>
      <c r="E68" s="115">
        <v>1376</v>
      </c>
      <c r="F68" s="114">
        <v>1412</v>
      </c>
      <c r="G68" s="114">
        <v>1400</v>
      </c>
      <c r="H68" s="114">
        <v>1353</v>
      </c>
      <c r="I68" s="140">
        <v>1346</v>
      </c>
      <c r="J68" s="115">
        <v>30</v>
      </c>
      <c r="K68" s="116">
        <v>2.2288261515601784</v>
      </c>
    </row>
    <row r="69" spans="1:11" ht="14.1" customHeight="1" x14ac:dyDescent="0.2">
      <c r="A69" s="306">
        <v>83</v>
      </c>
      <c r="B69" s="307" t="s">
        <v>304</v>
      </c>
      <c r="C69" s="308"/>
      <c r="D69" s="113">
        <v>5.6861439778733232</v>
      </c>
      <c r="E69" s="115">
        <v>15460</v>
      </c>
      <c r="F69" s="114">
        <v>15468</v>
      </c>
      <c r="G69" s="114">
        <v>15301</v>
      </c>
      <c r="H69" s="114">
        <v>14907</v>
      </c>
      <c r="I69" s="140">
        <v>14875</v>
      </c>
      <c r="J69" s="115">
        <v>585</v>
      </c>
      <c r="K69" s="116">
        <v>3.9327731092436973</v>
      </c>
    </row>
    <row r="70" spans="1:11" ht="14.1" customHeight="1" x14ac:dyDescent="0.2">
      <c r="A70" s="306" t="s">
        <v>305</v>
      </c>
      <c r="B70" s="307" t="s">
        <v>306</v>
      </c>
      <c r="C70" s="308"/>
      <c r="D70" s="113">
        <v>4.7383307158435981</v>
      </c>
      <c r="E70" s="115">
        <v>12883</v>
      </c>
      <c r="F70" s="114">
        <v>12888</v>
      </c>
      <c r="G70" s="114">
        <v>12692</v>
      </c>
      <c r="H70" s="114">
        <v>12313</v>
      </c>
      <c r="I70" s="140">
        <v>12292</v>
      </c>
      <c r="J70" s="115">
        <v>591</v>
      </c>
      <c r="K70" s="116">
        <v>4.8080052066384642</v>
      </c>
    </row>
    <row r="71" spans="1:11" ht="14.1" customHeight="1" x14ac:dyDescent="0.2">
      <c r="A71" s="306"/>
      <c r="B71" s="307" t="s">
        <v>307</v>
      </c>
      <c r="C71" s="308"/>
      <c r="D71" s="113">
        <v>3.0769909779358486</v>
      </c>
      <c r="E71" s="115">
        <v>8366</v>
      </c>
      <c r="F71" s="114">
        <v>8376</v>
      </c>
      <c r="G71" s="114">
        <v>8275</v>
      </c>
      <c r="H71" s="114">
        <v>8016</v>
      </c>
      <c r="I71" s="140">
        <v>8026</v>
      </c>
      <c r="J71" s="115">
        <v>340</v>
      </c>
      <c r="K71" s="116">
        <v>4.2362322452030901</v>
      </c>
    </row>
    <row r="72" spans="1:11" ht="14.1" customHeight="1" x14ac:dyDescent="0.2">
      <c r="A72" s="306">
        <v>84</v>
      </c>
      <c r="B72" s="307" t="s">
        <v>308</v>
      </c>
      <c r="C72" s="308"/>
      <c r="D72" s="113">
        <v>2.933550088455215</v>
      </c>
      <c r="E72" s="115">
        <v>7976</v>
      </c>
      <c r="F72" s="114">
        <v>8015</v>
      </c>
      <c r="G72" s="114">
        <v>7840</v>
      </c>
      <c r="H72" s="114">
        <v>7870</v>
      </c>
      <c r="I72" s="140">
        <v>7766</v>
      </c>
      <c r="J72" s="115">
        <v>210</v>
      </c>
      <c r="K72" s="116">
        <v>2.7040947720834407</v>
      </c>
    </row>
    <row r="73" spans="1:11" ht="14.1" customHeight="1" x14ac:dyDescent="0.2">
      <c r="A73" s="306" t="s">
        <v>309</v>
      </c>
      <c r="B73" s="307" t="s">
        <v>310</v>
      </c>
      <c r="C73" s="308"/>
      <c r="D73" s="113">
        <v>0.35713103509152633</v>
      </c>
      <c r="E73" s="115">
        <v>971</v>
      </c>
      <c r="F73" s="114">
        <v>954</v>
      </c>
      <c r="G73" s="114">
        <v>940</v>
      </c>
      <c r="H73" s="114">
        <v>1001</v>
      </c>
      <c r="I73" s="140">
        <v>995</v>
      </c>
      <c r="J73" s="115">
        <v>-24</v>
      </c>
      <c r="K73" s="116">
        <v>-2.4120603015075375</v>
      </c>
    </row>
    <row r="74" spans="1:11" ht="14.1" customHeight="1" x14ac:dyDescent="0.2">
      <c r="A74" s="306" t="s">
        <v>311</v>
      </c>
      <c r="B74" s="307" t="s">
        <v>312</v>
      </c>
      <c r="C74" s="308"/>
      <c r="D74" s="113">
        <v>0.29460551916407063</v>
      </c>
      <c r="E74" s="115">
        <v>801</v>
      </c>
      <c r="F74" s="114">
        <v>804</v>
      </c>
      <c r="G74" s="114">
        <v>781</v>
      </c>
      <c r="H74" s="114">
        <v>795</v>
      </c>
      <c r="I74" s="140">
        <v>789</v>
      </c>
      <c r="J74" s="115">
        <v>12</v>
      </c>
      <c r="K74" s="116">
        <v>1.520912547528517</v>
      </c>
    </row>
    <row r="75" spans="1:11" ht="14.1" customHeight="1" x14ac:dyDescent="0.2">
      <c r="A75" s="306" t="s">
        <v>313</v>
      </c>
      <c r="B75" s="307" t="s">
        <v>314</v>
      </c>
      <c r="C75" s="308"/>
      <c r="D75" s="113">
        <v>1.7834483925425448</v>
      </c>
      <c r="E75" s="115">
        <v>4849</v>
      </c>
      <c r="F75" s="114">
        <v>4909</v>
      </c>
      <c r="G75" s="114">
        <v>4795</v>
      </c>
      <c r="H75" s="114">
        <v>4753</v>
      </c>
      <c r="I75" s="140">
        <v>4679</v>
      </c>
      <c r="J75" s="115">
        <v>170</v>
      </c>
      <c r="K75" s="116">
        <v>3.6332549690104723</v>
      </c>
    </row>
    <row r="76" spans="1:11" ht="14.1" customHeight="1" x14ac:dyDescent="0.2">
      <c r="A76" s="306">
        <v>91</v>
      </c>
      <c r="B76" s="307" t="s">
        <v>315</v>
      </c>
      <c r="C76" s="308"/>
      <c r="D76" s="113">
        <v>0.33064964011048625</v>
      </c>
      <c r="E76" s="115">
        <v>899</v>
      </c>
      <c r="F76" s="114">
        <v>890</v>
      </c>
      <c r="G76" s="114">
        <v>875</v>
      </c>
      <c r="H76" s="114">
        <v>867</v>
      </c>
      <c r="I76" s="140">
        <v>850</v>
      </c>
      <c r="J76" s="115">
        <v>49</v>
      </c>
      <c r="K76" s="116">
        <v>5.7647058823529411</v>
      </c>
    </row>
    <row r="77" spans="1:11" ht="14.1" customHeight="1" x14ac:dyDescent="0.2">
      <c r="A77" s="306">
        <v>92</v>
      </c>
      <c r="B77" s="307" t="s">
        <v>316</v>
      </c>
      <c r="C77" s="308"/>
      <c r="D77" s="113">
        <v>1.7481398659011582</v>
      </c>
      <c r="E77" s="115">
        <v>4753</v>
      </c>
      <c r="F77" s="114">
        <v>4698</v>
      </c>
      <c r="G77" s="114">
        <v>4675</v>
      </c>
      <c r="H77" s="114">
        <v>4629</v>
      </c>
      <c r="I77" s="140">
        <v>4583</v>
      </c>
      <c r="J77" s="115">
        <v>170</v>
      </c>
      <c r="K77" s="116">
        <v>3.7093606807767836</v>
      </c>
    </row>
    <row r="78" spans="1:11" ht="14.1" customHeight="1" x14ac:dyDescent="0.2">
      <c r="A78" s="306">
        <v>93</v>
      </c>
      <c r="B78" s="307" t="s">
        <v>317</v>
      </c>
      <c r="C78" s="308"/>
      <c r="D78" s="113">
        <v>0.15815277558121146</v>
      </c>
      <c r="E78" s="115">
        <v>430</v>
      </c>
      <c r="F78" s="114">
        <v>437</v>
      </c>
      <c r="G78" s="114">
        <v>441</v>
      </c>
      <c r="H78" s="114">
        <v>435</v>
      </c>
      <c r="I78" s="140">
        <v>440</v>
      </c>
      <c r="J78" s="115">
        <v>-10</v>
      </c>
      <c r="K78" s="116">
        <v>-2.2727272727272729</v>
      </c>
    </row>
    <row r="79" spans="1:11" ht="14.1" customHeight="1" x14ac:dyDescent="0.2">
      <c r="A79" s="306">
        <v>94</v>
      </c>
      <c r="B79" s="307" t="s">
        <v>318</v>
      </c>
      <c r="C79" s="308"/>
      <c r="D79" s="113">
        <v>0.27437667577577612</v>
      </c>
      <c r="E79" s="115">
        <v>746</v>
      </c>
      <c r="F79" s="114">
        <v>768</v>
      </c>
      <c r="G79" s="114">
        <v>753</v>
      </c>
      <c r="H79" s="114">
        <v>732</v>
      </c>
      <c r="I79" s="140">
        <v>728</v>
      </c>
      <c r="J79" s="115">
        <v>18</v>
      </c>
      <c r="K79" s="116">
        <v>2.4725274725274726</v>
      </c>
    </row>
    <row r="80" spans="1:11" ht="14.1" customHeight="1" x14ac:dyDescent="0.2">
      <c r="A80" s="306" t="s">
        <v>319</v>
      </c>
      <c r="B80" s="307" t="s">
        <v>320</v>
      </c>
      <c r="C80" s="308"/>
      <c r="D80" s="113">
        <v>6.9881458977744592E-3</v>
      </c>
      <c r="E80" s="115">
        <v>19</v>
      </c>
      <c r="F80" s="114">
        <v>16</v>
      </c>
      <c r="G80" s="114">
        <v>18</v>
      </c>
      <c r="H80" s="114">
        <v>19</v>
      </c>
      <c r="I80" s="140">
        <v>17</v>
      </c>
      <c r="J80" s="115">
        <v>2</v>
      </c>
      <c r="K80" s="116">
        <v>11.764705882352942</v>
      </c>
    </row>
    <row r="81" spans="1:11" ht="14.1" customHeight="1" x14ac:dyDescent="0.2">
      <c r="A81" s="310" t="s">
        <v>321</v>
      </c>
      <c r="B81" s="311" t="s">
        <v>224</v>
      </c>
      <c r="C81" s="312"/>
      <c r="D81" s="125">
        <v>0.2795258359109784</v>
      </c>
      <c r="E81" s="143">
        <v>760</v>
      </c>
      <c r="F81" s="144">
        <v>749</v>
      </c>
      <c r="G81" s="144">
        <v>742</v>
      </c>
      <c r="H81" s="144">
        <v>753</v>
      </c>
      <c r="I81" s="145">
        <v>790</v>
      </c>
      <c r="J81" s="143">
        <v>-30</v>
      </c>
      <c r="K81" s="146">
        <v>-3.7974683544303796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64956</v>
      </c>
      <c r="E12" s="114">
        <v>67607</v>
      </c>
      <c r="F12" s="114">
        <v>67168</v>
      </c>
      <c r="G12" s="114">
        <v>67800</v>
      </c>
      <c r="H12" s="140">
        <v>66540</v>
      </c>
      <c r="I12" s="115">
        <v>-1584</v>
      </c>
      <c r="J12" s="116">
        <v>-2.380522993688007</v>
      </c>
      <c r="K12"/>
      <c r="L12"/>
      <c r="M12"/>
      <c r="N12"/>
      <c r="O12"/>
      <c r="P12"/>
    </row>
    <row r="13" spans="1:16" s="110" customFormat="1" ht="14.45" customHeight="1" x14ac:dyDescent="0.2">
      <c r="A13" s="120" t="s">
        <v>105</v>
      </c>
      <c r="B13" s="119" t="s">
        <v>106</v>
      </c>
      <c r="C13" s="113">
        <v>39.773077159923638</v>
      </c>
      <c r="D13" s="115">
        <v>25835</v>
      </c>
      <c r="E13" s="114">
        <v>26723</v>
      </c>
      <c r="F13" s="114">
        <v>26496</v>
      </c>
      <c r="G13" s="114">
        <v>26493</v>
      </c>
      <c r="H13" s="140">
        <v>25959</v>
      </c>
      <c r="I13" s="115">
        <v>-124</v>
      </c>
      <c r="J13" s="116">
        <v>-0.47767633576023733</v>
      </c>
      <c r="K13"/>
      <c r="L13"/>
      <c r="M13"/>
      <c r="N13"/>
      <c r="O13"/>
      <c r="P13"/>
    </row>
    <row r="14" spans="1:16" s="110" customFormat="1" ht="14.45" customHeight="1" x14ac:dyDescent="0.2">
      <c r="A14" s="120"/>
      <c r="B14" s="119" t="s">
        <v>107</v>
      </c>
      <c r="C14" s="113">
        <v>60.226922840076362</v>
      </c>
      <c r="D14" s="115">
        <v>39121</v>
      </c>
      <c r="E14" s="114">
        <v>40884</v>
      </c>
      <c r="F14" s="114">
        <v>40672</v>
      </c>
      <c r="G14" s="114">
        <v>41307</v>
      </c>
      <c r="H14" s="140">
        <v>40581</v>
      </c>
      <c r="I14" s="115">
        <v>-1460</v>
      </c>
      <c r="J14" s="116">
        <v>-3.5977427860328723</v>
      </c>
      <c r="K14"/>
      <c r="L14"/>
      <c r="M14"/>
      <c r="N14"/>
      <c r="O14"/>
      <c r="P14"/>
    </row>
    <row r="15" spans="1:16" s="110" customFormat="1" ht="14.45" customHeight="1" x14ac:dyDescent="0.2">
      <c r="A15" s="118" t="s">
        <v>105</v>
      </c>
      <c r="B15" s="121" t="s">
        <v>108</v>
      </c>
      <c r="C15" s="113">
        <v>19.103700966808301</v>
      </c>
      <c r="D15" s="115">
        <v>12409</v>
      </c>
      <c r="E15" s="114">
        <v>13302</v>
      </c>
      <c r="F15" s="114">
        <v>13097</v>
      </c>
      <c r="G15" s="114">
        <v>13632</v>
      </c>
      <c r="H15" s="140">
        <v>12823</v>
      </c>
      <c r="I15" s="115">
        <v>-414</v>
      </c>
      <c r="J15" s="116">
        <v>-3.2285736567105983</v>
      </c>
      <c r="K15"/>
      <c r="L15"/>
      <c r="M15"/>
      <c r="N15"/>
      <c r="O15"/>
      <c r="P15"/>
    </row>
    <row r="16" spans="1:16" s="110" customFormat="1" ht="14.45" customHeight="1" x14ac:dyDescent="0.2">
      <c r="A16" s="118"/>
      <c r="B16" s="121" t="s">
        <v>109</v>
      </c>
      <c r="C16" s="113">
        <v>48.572880103454644</v>
      </c>
      <c r="D16" s="115">
        <v>31551</v>
      </c>
      <c r="E16" s="114">
        <v>32997</v>
      </c>
      <c r="F16" s="114">
        <v>32807</v>
      </c>
      <c r="G16" s="114">
        <v>33218</v>
      </c>
      <c r="H16" s="140">
        <v>33013</v>
      </c>
      <c r="I16" s="115">
        <v>-1462</v>
      </c>
      <c r="J16" s="116">
        <v>-4.4285584466725227</v>
      </c>
      <c r="K16"/>
      <c r="L16"/>
      <c r="M16"/>
      <c r="N16"/>
      <c r="O16"/>
      <c r="P16"/>
    </row>
    <row r="17" spans="1:16" s="110" customFormat="1" ht="14.45" customHeight="1" x14ac:dyDescent="0.2">
      <c r="A17" s="118"/>
      <c r="B17" s="121" t="s">
        <v>110</v>
      </c>
      <c r="C17" s="113">
        <v>17.653488515302666</v>
      </c>
      <c r="D17" s="115">
        <v>11467</v>
      </c>
      <c r="E17" s="114">
        <v>11685</v>
      </c>
      <c r="F17" s="114">
        <v>11762</v>
      </c>
      <c r="G17" s="114">
        <v>11631</v>
      </c>
      <c r="H17" s="140">
        <v>11595</v>
      </c>
      <c r="I17" s="115">
        <v>-128</v>
      </c>
      <c r="J17" s="116">
        <v>-1.1039241052177662</v>
      </c>
      <c r="K17"/>
      <c r="L17"/>
      <c r="M17"/>
      <c r="N17"/>
      <c r="O17"/>
      <c r="P17"/>
    </row>
    <row r="18" spans="1:16" s="110" customFormat="1" ht="14.45" customHeight="1" x14ac:dyDescent="0.2">
      <c r="A18" s="120"/>
      <c r="B18" s="121" t="s">
        <v>111</v>
      </c>
      <c r="C18" s="113">
        <v>14.666851407106348</v>
      </c>
      <c r="D18" s="115">
        <v>9527</v>
      </c>
      <c r="E18" s="114">
        <v>9622</v>
      </c>
      <c r="F18" s="114">
        <v>9501</v>
      </c>
      <c r="G18" s="114">
        <v>9317</v>
      </c>
      <c r="H18" s="140">
        <v>9107</v>
      </c>
      <c r="I18" s="115">
        <v>420</v>
      </c>
      <c r="J18" s="116">
        <v>4.611837048424289</v>
      </c>
      <c r="K18"/>
      <c r="L18"/>
      <c r="M18"/>
      <c r="N18"/>
      <c r="O18"/>
      <c r="P18"/>
    </row>
    <row r="19" spans="1:16" s="110" customFormat="1" ht="14.45" customHeight="1" x14ac:dyDescent="0.2">
      <c r="A19" s="120"/>
      <c r="B19" s="121" t="s">
        <v>112</v>
      </c>
      <c r="C19" s="113">
        <v>1.327052158384137</v>
      </c>
      <c r="D19" s="115">
        <v>862</v>
      </c>
      <c r="E19" s="114">
        <v>897</v>
      </c>
      <c r="F19" s="114">
        <v>936</v>
      </c>
      <c r="G19" s="114">
        <v>814</v>
      </c>
      <c r="H19" s="140">
        <v>755</v>
      </c>
      <c r="I19" s="115">
        <v>107</v>
      </c>
      <c r="J19" s="116">
        <v>14.172185430463577</v>
      </c>
      <c r="K19"/>
      <c r="L19"/>
      <c r="M19"/>
      <c r="N19"/>
      <c r="O19"/>
      <c r="P19"/>
    </row>
    <row r="20" spans="1:16" s="110" customFormat="1" ht="14.45" customHeight="1" x14ac:dyDescent="0.2">
      <c r="A20" s="120" t="s">
        <v>113</v>
      </c>
      <c r="B20" s="119" t="s">
        <v>116</v>
      </c>
      <c r="C20" s="113">
        <v>84.170823326559514</v>
      </c>
      <c r="D20" s="115">
        <v>54674</v>
      </c>
      <c r="E20" s="114">
        <v>56888</v>
      </c>
      <c r="F20" s="114">
        <v>56552</v>
      </c>
      <c r="G20" s="114">
        <v>57122</v>
      </c>
      <c r="H20" s="140">
        <v>56129</v>
      </c>
      <c r="I20" s="115">
        <v>-1455</v>
      </c>
      <c r="J20" s="116">
        <v>-2.5922428691050974</v>
      </c>
      <c r="K20"/>
      <c r="L20"/>
      <c r="M20"/>
      <c r="N20"/>
      <c r="O20"/>
      <c r="P20"/>
    </row>
    <row r="21" spans="1:16" s="110" customFormat="1" ht="14.45" customHeight="1" x14ac:dyDescent="0.2">
      <c r="A21" s="123"/>
      <c r="B21" s="124" t="s">
        <v>117</v>
      </c>
      <c r="C21" s="125">
        <v>15.516657429644683</v>
      </c>
      <c r="D21" s="143">
        <v>10079</v>
      </c>
      <c r="E21" s="144">
        <v>10503</v>
      </c>
      <c r="F21" s="144">
        <v>10418</v>
      </c>
      <c r="G21" s="144">
        <v>10501</v>
      </c>
      <c r="H21" s="145">
        <v>10237</v>
      </c>
      <c r="I21" s="143">
        <v>-158</v>
      </c>
      <c r="J21" s="146">
        <v>-1.543420924098857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64192</v>
      </c>
      <c r="E56" s="114">
        <v>66865</v>
      </c>
      <c r="F56" s="114">
        <v>66322</v>
      </c>
      <c r="G56" s="114">
        <v>67006</v>
      </c>
      <c r="H56" s="140">
        <v>65844</v>
      </c>
      <c r="I56" s="115">
        <v>-1652</v>
      </c>
      <c r="J56" s="116">
        <v>-2.5089605734767026</v>
      </c>
      <c r="K56"/>
      <c r="L56"/>
      <c r="M56"/>
      <c r="N56"/>
      <c r="O56"/>
      <c r="P56"/>
    </row>
    <row r="57" spans="1:16" s="110" customFormat="1" ht="14.45" customHeight="1" x14ac:dyDescent="0.2">
      <c r="A57" s="120" t="s">
        <v>105</v>
      </c>
      <c r="B57" s="119" t="s">
        <v>106</v>
      </c>
      <c r="C57" s="113">
        <v>40.600074775672979</v>
      </c>
      <c r="D57" s="115">
        <v>26062</v>
      </c>
      <c r="E57" s="114">
        <v>26922</v>
      </c>
      <c r="F57" s="114">
        <v>26736</v>
      </c>
      <c r="G57" s="114">
        <v>26821</v>
      </c>
      <c r="H57" s="140">
        <v>26322</v>
      </c>
      <c r="I57" s="115">
        <v>-260</v>
      </c>
      <c r="J57" s="116">
        <v>-0.98776688701466453</v>
      </c>
    </row>
    <row r="58" spans="1:16" s="110" customFormat="1" ht="14.45" customHeight="1" x14ac:dyDescent="0.2">
      <c r="A58" s="120"/>
      <c r="B58" s="119" t="s">
        <v>107</v>
      </c>
      <c r="C58" s="113">
        <v>59.399925224327021</v>
      </c>
      <c r="D58" s="115">
        <v>38130</v>
      </c>
      <c r="E58" s="114">
        <v>39943</v>
      </c>
      <c r="F58" s="114">
        <v>39586</v>
      </c>
      <c r="G58" s="114">
        <v>40185</v>
      </c>
      <c r="H58" s="140">
        <v>39522</v>
      </c>
      <c r="I58" s="115">
        <v>-1392</v>
      </c>
      <c r="J58" s="116">
        <v>-3.5220889631091543</v>
      </c>
    </row>
    <row r="59" spans="1:16" s="110" customFormat="1" ht="14.45" customHeight="1" x14ac:dyDescent="0.2">
      <c r="A59" s="118" t="s">
        <v>105</v>
      </c>
      <c r="B59" s="121" t="s">
        <v>108</v>
      </c>
      <c r="C59" s="113">
        <v>20.164506480558327</v>
      </c>
      <c r="D59" s="115">
        <v>12944</v>
      </c>
      <c r="E59" s="114">
        <v>13830</v>
      </c>
      <c r="F59" s="114">
        <v>13514</v>
      </c>
      <c r="G59" s="114">
        <v>14076</v>
      </c>
      <c r="H59" s="140">
        <v>13443</v>
      </c>
      <c r="I59" s="115">
        <v>-499</v>
      </c>
      <c r="J59" s="116">
        <v>-3.7119690545265196</v>
      </c>
    </row>
    <row r="60" spans="1:16" s="110" customFormat="1" ht="14.45" customHeight="1" x14ac:dyDescent="0.2">
      <c r="A60" s="118"/>
      <c r="B60" s="121" t="s">
        <v>109</v>
      </c>
      <c r="C60" s="113">
        <v>48.088546859421733</v>
      </c>
      <c r="D60" s="115">
        <v>30869</v>
      </c>
      <c r="E60" s="114">
        <v>32338</v>
      </c>
      <c r="F60" s="114">
        <v>32216</v>
      </c>
      <c r="G60" s="114">
        <v>32631</v>
      </c>
      <c r="H60" s="140">
        <v>32301</v>
      </c>
      <c r="I60" s="115">
        <v>-1432</v>
      </c>
      <c r="J60" s="116">
        <v>-4.4332992786601038</v>
      </c>
    </row>
    <row r="61" spans="1:16" s="110" customFormat="1" ht="14.45" customHeight="1" x14ac:dyDescent="0.2">
      <c r="A61" s="118"/>
      <c r="B61" s="121" t="s">
        <v>110</v>
      </c>
      <c r="C61" s="113">
        <v>17.204636091724826</v>
      </c>
      <c r="D61" s="115">
        <v>11044</v>
      </c>
      <c r="E61" s="114">
        <v>11243</v>
      </c>
      <c r="F61" s="114">
        <v>11194</v>
      </c>
      <c r="G61" s="114">
        <v>11066</v>
      </c>
      <c r="H61" s="140">
        <v>11043</v>
      </c>
      <c r="I61" s="115">
        <v>1</v>
      </c>
      <c r="J61" s="116">
        <v>9.0555102780041658E-3</v>
      </c>
    </row>
    <row r="62" spans="1:16" s="110" customFormat="1" ht="14.45" customHeight="1" x14ac:dyDescent="0.2">
      <c r="A62" s="120"/>
      <c r="B62" s="121" t="s">
        <v>111</v>
      </c>
      <c r="C62" s="113">
        <v>14.539194915254237</v>
      </c>
      <c r="D62" s="115">
        <v>9333</v>
      </c>
      <c r="E62" s="114">
        <v>9453</v>
      </c>
      <c r="F62" s="114">
        <v>9397</v>
      </c>
      <c r="G62" s="114">
        <v>9232</v>
      </c>
      <c r="H62" s="140">
        <v>9056</v>
      </c>
      <c r="I62" s="115">
        <v>277</v>
      </c>
      <c r="J62" s="116">
        <v>3.0587455830388692</v>
      </c>
    </row>
    <row r="63" spans="1:16" s="110" customFormat="1" ht="14.45" customHeight="1" x14ac:dyDescent="0.2">
      <c r="A63" s="120"/>
      <c r="B63" s="121" t="s">
        <v>112</v>
      </c>
      <c r="C63" s="113">
        <v>1.2805333998005981</v>
      </c>
      <c r="D63" s="115">
        <v>822</v>
      </c>
      <c r="E63" s="114">
        <v>848</v>
      </c>
      <c r="F63" s="114">
        <v>898</v>
      </c>
      <c r="G63" s="114">
        <v>778</v>
      </c>
      <c r="H63" s="140">
        <v>729</v>
      </c>
      <c r="I63" s="115">
        <v>93</v>
      </c>
      <c r="J63" s="116">
        <v>12.757201646090534</v>
      </c>
    </row>
    <row r="64" spans="1:16" s="110" customFormat="1" ht="14.45" customHeight="1" x14ac:dyDescent="0.2">
      <c r="A64" s="120" t="s">
        <v>113</v>
      </c>
      <c r="B64" s="119" t="s">
        <v>116</v>
      </c>
      <c r="C64" s="113">
        <v>84.491836989032905</v>
      </c>
      <c r="D64" s="115">
        <v>54237</v>
      </c>
      <c r="E64" s="114">
        <v>56505</v>
      </c>
      <c r="F64" s="114">
        <v>56085</v>
      </c>
      <c r="G64" s="114">
        <v>56679</v>
      </c>
      <c r="H64" s="140">
        <v>55680</v>
      </c>
      <c r="I64" s="115">
        <v>-1443</v>
      </c>
      <c r="J64" s="116">
        <v>-2.5915948275862069</v>
      </c>
    </row>
    <row r="65" spans="1:10" s="110" customFormat="1" ht="14.45" customHeight="1" x14ac:dyDescent="0.2">
      <c r="A65" s="123"/>
      <c r="B65" s="124" t="s">
        <v>117</v>
      </c>
      <c r="C65" s="125">
        <v>15.229312063808575</v>
      </c>
      <c r="D65" s="143">
        <v>9776</v>
      </c>
      <c r="E65" s="144">
        <v>10187</v>
      </c>
      <c r="F65" s="144">
        <v>10068</v>
      </c>
      <c r="G65" s="144">
        <v>10169</v>
      </c>
      <c r="H65" s="145">
        <v>10002</v>
      </c>
      <c r="I65" s="143">
        <v>-226</v>
      </c>
      <c r="J65" s="146">
        <v>-2.2595480903819238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64956</v>
      </c>
      <c r="G11" s="114">
        <v>67607</v>
      </c>
      <c r="H11" s="114">
        <v>67168</v>
      </c>
      <c r="I11" s="114">
        <v>67800</v>
      </c>
      <c r="J11" s="140">
        <v>66540</v>
      </c>
      <c r="K11" s="114">
        <v>-1584</v>
      </c>
      <c r="L11" s="116">
        <v>-2.380522993688007</v>
      </c>
    </row>
    <row r="12" spans="1:17" s="110" customFormat="1" ht="24" customHeight="1" x14ac:dyDescent="0.2">
      <c r="A12" s="604" t="s">
        <v>185</v>
      </c>
      <c r="B12" s="605"/>
      <c r="C12" s="605"/>
      <c r="D12" s="606"/>
      <c r="E12" s="113">
        <v>39.773077159923638</v>
      </c>
      <c r="F12" s="115">
        <v>25835</v>
      </c>
      <c r="G12" s="114">
        <v>26723</v>
      </c>
      <c r="H12" s="114">
        <v>26496</v>
      </c>
      <c r="I12" s="114">
        <v>26493</v>
      </c>
      <c r="J12" s="140">
        <v>25959</v>
      </c>
      <c r="K12" s="114">
        <v>-124</v>
      </c>
      <c r="L12" s="116">
        <v>-0.47767633576023733</v>
      </c>
    </row>
    <row r="13" spans="1:17" s="110" customFormat="1" ht="15" customHeight="1" x14ac:dyDescent="0.2">
      <c r="A13" s="120"/>
      <c r="B13" s="612" t="s">
        <v>107</v>
      </c>
      <c r="C13" s="612"/>
      <c r="E13" s="113">
        <v>60.226922840076362</v>
      </c>
      <c r="F13" s="115">
        <v>39121</v>
      </c>
      <c r="G13" s="114">
        <v>40884</v>
      </c>
      <c r="H13" s="114">
        <v>40672</v>
      </c>
      <c r="I13" s="114">
        <v>41307</v>
      </c>
      <c r="J13" s="140">
        <v>40581</v>
      </c>
      <c r="K13" s="114">
        <v>-1460</v>
      </c>
      <c r="L13" s="116">
        <v>-3.5977427860328723</v>
      </c>
    </row>
    <row r="14" spans="1:17" s="110" customFormat="1" ht="22.5" customHeight="1" x14ac:dyDescent="0.2">
      <c r="A14" s="604" t="s">
        <v>186</v>
      </c>
      <c r="B14" s="605"/>
      <c r="C14" s="605"/>
      <c r="D14" s="606"/>
      <c r="E14" s="113">
        <v>19.103700966808301</v>
      </c>
      <c r="F14" s="115">
        <v>12409</v>
      </c>
      <c r="G14" s="114">
        <v>13302</v>
      </c>
      <c r="H14" s="114">
        <v>13097</v>
      </c>
      <c r="I14" s="114">
        <v>13632</v>
      </c>
      <c r="J14" s="140">
        <v>12823</v>
      </c>
      <c r="K14" s="114">
        <v>-414</v>
      </c>
      <c r="L14" s="116">
        <v>-3.2285736567105983</v>
      </c>
    </row>
    <row r="15" spans="1:17" s="110" customFormat="1" ht="15" customHeight="1" x14ac:dyDescent="0.2">
      <c r="A15" s="120"/>
      <c r="B15" s="119"/>
      <c r="C15" s="258" t="s">
        <v>106</v>
      </c>
      <c r="E15" s="113">
        <v>44.894834394391168</v>
      </c>
      <c r="F15" s="115">
        <v>5571</v>
      </c>
      <c r="G15" s="114">
        <v>5820</v>
      </c>
      <c r="H15" s="114">
        <v>5713</v>
      </c>
      <c r="I15" s="114">
        <v>5869</v>
      </c>
      <c r="J15" s="140">
        <v>5550</v>
      </c>
      <c r="K15" s="114">
        <v>21</v>
      </c>
      <c r="L15" s="116">
        <v>0.3783783783783784</v>
      </c>
    </row>
    <row r="16" spans="1:17" s="110" customFormat="1" ht="15" customHeight="1" x14ac:dyDescent="0.2">
      <c r="A16" s="120"/>
      <c r="B16" s="119"/>
      <c r="C16" s="258" t="s">
        <v>107</v>
      </c>
      <c r="E16" s="113">
        <v>55.105165605608832</v>
      </c>
      <c r="F16" s="115">
        <v>6838</v>
      </c>
      <c r="G16" s="114">
        <v>7482</v>
      </c>
      <c r="H16" s="114">
        <v>7384</v>
      </c>
      <c r="I16" s="114">
        <v>7763</v>
      </c>
      <c r="J16" s="140">
        <v>7273</v>
      </c>
      <c r="K16" s="114">
        <v>-435</v>
      </c>
      <c r="L16" s="116">
        <v>-5.9810257115358176</v>
      </c>
    </row>
    <row r="17" spans="1:12" s="110" customFormat="1" ht="15" customHeight="1" x14ac:dyDescent="0.2">
      <c r="A17" s="120"/>
      <c r="B17" s="121" t="s">
        <v>109</v>
      </c>
      <c r="C17" s="258"/>
      <c r="E17" s="113">
        <v>48.572880103454644</v>
      </c>
      <c r="F17" s="115">
        <v>31551</v>
      </c>
      <c r="G17" s="114">
        <v>32997</v>
      </c>
      <c r="H17" s="114">
        <v>32807</v>
      </c>
      <c r="I17" s="114">
        <v>33218</v>
      </c>
      <c r="J17" s="140">
        <v>33013</v>
      </c>
      <c r="K17" s="114">
        <v>-1462</v>
      </c>
      <c r="L17" s="116">
        <v>-4.4285584466725227</v>
      </c>
    </row>
    <row r="18" spans="1:12" s="110" customFormat="1" ht="15" customHeight="1" x14ac:dyDescent="0.2">
      <c r="A18" s="120"/>
      <c r="B18" s="119"/>
      <c r="C18" s="258" t="s">
        <v>106</v>
      </c>
      <c r="E18" s="113">
        <v>37.003581502963456</v>
      </c>
      <c r="F18" s="115">
        <v>11675</v>
      </c>
      <c r="G18" s="114">
        <v>12202</v>
      </c>
      <c r="H18" s="114">
        <v>12098</v>
      </c>
      <c r="I18" s="114">
        <v>12150</v>
      </c>
      <c r="J18" s="140">
        <v>12019</v>
      </c>
      <c r="K18" s="114">
        <v>-344</v>
      </c>
      <c r="L18" s="116">
        <v>-2.8621349529910973</v>
      </c>
    </row>
    <row r="19" spans="1:12" s="110" customFormat="1" ht="15" customHeight="1" x14ac:dyDescent="0.2">
      <c r="A19" s="120"/>
      <c r="B19" s="119"/>
      <c r="C19" s="258" t="s">
        <v>107</v>
      </c>
      <c r="E19" s="113">
        <v>62.996418497036544</v>
      </c>
      <c r="F19" s="115">
        <v>19876</v>
      </c>
      <c r="G19" s="114">
        <v>20795</v>
      </c>
      <c r="H19" s="114">
        <v>20709</v>
      </c>
      <c r="I19" s="114">
        <v>21068</v>
      </c>
      <c r="J19" s="140">
        <v>20994</v>
      </c>
      <c r="K19" s="114">
        <v>-1118</v>
      </c>
      <c r="L19" s="116">
        <v>-5.3253310469657995</v>
      </c>
    </row>
    <row r="20" spans="1:12" s="110" customFormat="1" ht="15" customHeight="1" x14ac:dyDescent="0.2">
      <c r="A20" s="120"/>
      <c r="B20" s="121" t="s">
        <v>110</v>
      </c>
      <c r="C20" s="258"/>
      <c r="E20" s="113">
        <v>17.653488515302666</v>
      </c>
      <c r="F20" s="115">
        <v>11467</v>
      </c>
      <c r="G20" s="114">
        <v>11685</v>
      </c>
      <c r="H20" s="114">
        <v>11762</v>
      </c>
      <c r="I20" s="114">
        <v>11631</v>
      </c>
      <c r="J20" s="140">
        <v>11595</v>
      </c>
      <c r="K20" s="114">
        <v>-128</v>
      </c>
      <c r="L20" s="116">
        <v>-1.1039241052177662</v>
      </c>
    </row>
    <row r="21" spans="1:12" s="110" customFormat="1" ht="15" customHeight="1" x14ac:dyDescent="0.2">
      <c r="A21" s="120"/>
      <c r="B21" s="119"/>
      <c r="C21" s="258" t="s">
        <v>106</v>
      </c>
      <c r="E21" s="113">
        <v>33.871108398011685</v>
      </c>
      <c r="F21" s="115">
        <v>3884</v>
      </c>
      <c r="G21" s="114">
        <v>3960</v>
      </c>
      <c r="H21" s="114">
        <v>3980</v>
      </c>
      <c r="I21" s="114">
        <v>3888</v>
      </c>
      <c r="J21" s="140">
        <v>3923</v>
      </c>
      <c r="K21" s="114">
        <v>-39</v>
      </c>
      <c r="L21" s="116">
        <v>-0.9941371399439205</v>
      </c>
    </row>
    <row r="22" spans="1:12" s="110" customFormat="1" ht="15" customHeight="1" x14ac:dyDescent="0.2">
      <c r="A22" s="120"/>
      <c r="B22" s="119"/>
      <c r="C22" s="258" t="s">
        <v>107</v>
      </c>
      <c r="E22" s="113">
        <v>66.128891601988315</v>
      </c>
      <c r="F22" s="115">
        <v>7583</v>
      </c>
      <c r="G22" s="114">
        <v>7725</v>
      </c>
      <c r="H22" s="114">
        <v>7782</v>
      </c>
      <c r="I22" s="114">
        <v>7743</v>
      </c>
      <c r="J22" s="140">
        <v>7672</v>
      </c>
      <c r="K22" s="114">
        <v>-89</v>
      </c>
      <c r="L22" s="116">
        <v>-1.1600625651720542</v>
      </c>
    </row>
    <row r="23" spans="1:12" s="110" customFormat="1" ht="15" customHeight="1" x14ac:dyDescent="0.2">
      <c r="A23" s="120"/>
      <c r="B23" s="121" t="s">
        <v>111</v>
      </c>
      <c r="C23" s="258"/>
      <c r="E23" s="113">
        <v>14.666851407106348</v>
      </c>
      <c r="F23" s="115">
        <v>9527</v>
      </c>
      <c r="G23" s="114">
        <v>9622</v>
      </c>
      <c r="H23" s="114">
        <v>9501</v>
      </c>
      <c r="I23" s="114">
        <v>9317</v>
      </c>
      <c r="J23" s="140">
        <v>9107</v>
      </c>
      <c r="K23" s="114">
        <v>420</v>
      </c>
      <c r="L23" s="116">
        <v>4.611837048424289</v>
      </c>
    </row>
    <row r="24" spans="1:12" s="110" customFormat="1" ht="15" customHeight="1" x14ac:dyDescent="0.2">
      <c r="A24" s="120"/>
      <c r="B24" s="119"/>
      <c r="C24" s="258" t="s">
        <v>106</v>
      </c>
      <c r="E24" s="113">
        <v>49.364962737482941</v>
      </c>
      <c r="F24" s="115">
        <v>4703</v>
      </c>
      <c r="G24" s="114">
        <v>4740</v>
      </c>
      <c r="H24" s="114">
        <v>4704</v>
      </c>
      <c r="I24" s="114">
        <v>4584</v>
      </c>
      <c r="J24" s="140">
        <v>4465</v>
      </c>
      <c r="K24" s="114">
        <v>238</v>
      </c>
      <c r="L24" s="116">
        <v>5.3303471444568871</v>
      </c>
    </row>
    <row r="25" spans="1:12" s="110" customFormat="1" ht="15" customHeight="1" x14ac:dyDescent="0.2">
      <c r="A25" s="120"/>
      <c r="B25" s="119"/>
      <c r="C25" s="258" t="s">
        <v>107</v>
      </c>
      <c r="E25" s="113">
        <v>50.635037262517059</v>
      </c>
      <c r="F25" s="115">
        <v>4824</v>
      </c>
      <c r="G25" s="114">
        <v>4882</v>
      </c>
      <c r="H25" s="114">
        <v>4797</v>
      </c>
      <c r="I25" s="114">
        <v>4733</v>
      </c>
      <c r="J25" s="140">
        <v>4642</v>
      </c>
      <c r="K25" s="114">
        <v>182</v>
      </c>
      <c r="L25" s="116">
        <v>3.9207238259370962</v>
      </c>
    </row>
    <row r="26" spans="1:12" s="110" customFormat="1" ht="15" customHeight="1" x14ac:dyDescent="0.2">
      <c r="A26" s="120"/>
      <c r="C26" s="121" t="s">
        <v>187</v>
      </c>
      <c r="D26" s="110" t="s">
        <v>188</v>
      </c>
      <c r="E26" s="113">
        <v>1.327052158384137</v>
      </c>
      <c r="F26" s="115">
        <v>862</v>
      </c>
      <c r="G26" s="114">
        <v>897</v>
      </c>
      <c r="H26" s="114">
        <v>936</v>
      </c>
      <c r="I26" s="114">
        <v>814</v>
      </c>
      <c r="J26" s="140">
        <v>755</v>
      </c>
      <c r="K26" s="114">
        <v>107</v>
      </c>
      <c r="L26" s="116">
        <v>14.172185430463577</v>
      </c>
    </row>
    <row r="27" spans="1:12" s="110" customFormat="1" ht="15" customHeight="1" x14ac:dyDescent="0.2">
      <c r="A27" s="120"/>
      <c r="B27" s="119"/>
      <c r="D27" s="259" t="s">
        <v>106</v>
      </c>
      <c r="E27" s="113">
        <v>42.923433874709978</v>
      </c>
      <c r="F27" s="115">
        <v>370</v>
      </c>
      <c r="G27" s="114">
        <v>400</v>
      </c>
      <c r="H27" s="114">
        <v>407</v>
      </c>
      <c r="I27" s="114">
        <v>352</v>
      </c>
      <c r="J27" s="140">
        <v>323</v>
      </c>
      <c r="K27" s="114">
        <v>47</v>
      </c>
      <c r="L27" s="116">
        <v>14.551083591331269</v>
      </c>
    </row>
    <row r="28" spans="1:12" s="110" customFormat="1" ht="15" customHeight="1" x14ac:dyDescent="0.2">
      <c r="A28" s="120"/>
      <c r="B28" s="119"/>
      <c r="D28" s="259" t="s">
        <v>107</v>
      </c>
      <c r="E28" s="113">
        <v>57.076566125290022</v>
      </c>
      <c r="F28" s="115">
        <v>492</v>
      </c>
      <c r="G28" s="114">
        <v>497</v>
      </c>
      <c r="H28" s="114">
        <v>529</v>
      </c>
      <c r="I28" s="114">
        <v>462</v>
      </c>
      <c r="J28" s="140">
        <v>432</v>
      </c>
      <c r="K28" s="114">
        <v>60</v>
      </c>
      <c r="L28" s="116">
        <v>13.888888888888889</v>
      </c>
    </row>
    <row r="29" spans="1:12" s="110" customFormat="1" ht="24" customHeight="1" x14ac:dyDescent="0.2">
      <c r="A29" s="604" t="s">
        <v>189</v>
      </c>
      <c r="B29" s="605"/>
      <c r="C29" s="605"/>
      <c r="D29" s="606"/>
      <c r="E29" s="113">
        <v>84.170823326559514</v>
      </c>
      <c r="F29" s="115">
        <v>54674</v>
      </c>
      <c r="G29" s="114">
        <v>56888</v>
      </c>
      <c r="H29" s="114">
        <v>56552</v>
      </c>
      <c r="I29" s="114">
        <v>57122</v>
      </c>
      <c r="J29" s="140">
        <v>56129</v>
      </c>
      <c r="K29" s="114">
        <v>-1455</v>
      </c>
      <c r="L29" s="116">
        <v>-2.5922428691050974</v>
      </c>
    </row>
    <row r="30" spans="1:12" s="110" customFormat="1" ht="15" customHeight="1" x14ac:dyDescent="0.2">
      <c r="A30" s="120"/>
      <c r="B30" s="119"/>
      <c r="C30" s="258" t="s">
        <v>106</v>
      </c>
      <c r="E30" s="113">
        <v>39.865383911914257</v>
      </c>
      <c r="F30" s="115">
        <v>21796</v>
      </c>
      <c r="G30" s="114">
        <v>22485</v>
      </c>
      <c r="H30" s="114">
        <v>22294</v>
      </c>
      <c r="I30" s="114">
        <v>22289</v>
      </c>
      <c r="J30" s="140">
        <v>21917</v>
      </c>
      <c r="K30" s="114">
        <v>-121</v>
      </c>
      <c r="L30" s="116">
        <v>-0.55208285805539081</v>
      </c>
    </row>
    <row r="31" spans="1:12" s="110" customFormat="1" ht="15" customHeight="1" x14ac:dyDescent="0.2">
      <c r="A31" s="120"/>
      <c r="B31" s="119"/>
      <c r="C31" s="258" t="s">
        <v>107</v>
      </c>
      <c r="E31" s="113">
        <v>60.134616088085743</v>
      </c>
      <c r="F31" s="115">
        <v>32878</v>
      </c>
      <c r="G31" s="114">
        <v>34403</v>
      </c>
      <c r="H31" s="114">
        <v>34258</v>
      </c>
      <c r="I31" s="114">
        <v>34833</v>
      </c>
      <c r="J31" s="140">
        <v>34212</v>
      </c>
      <c r="K31" s="114">
        <v>-1334</v>
      </c>
      <c r="L31" s="116">
        <v>-3.8992166491289604</v>
      </c>
    </row>
    <row r="32" spans="1:12" s="110" customFormat="1" ht="15" customHeight="1" x14ac:dyDescent="0.2">
      <c r="A32" s="120"/>
      <c r="B32" s="119" t="s">
        <v>117</v>
      </c>
      <c r="C32" s="258"/>
      <c r="E32" s="113">
        <v>15.516657429644683</v>
      </c>
      <c r="F32" s="114">
        <v>10079</v>
      </c>
      <c r="G32" s="114">
        <v>10503</v>
      </c>
      <c r="H32" s="114">
        <v>10418</v>
      </c>
      <c r="I32" s="114">
        <v>10501</v>
      </c>
      <c r="J32" s="140">
        <v>10237</v>
      </c>
      <c r="K32" s="114">
        <v>-158</v>
      </c>
      <c r="L32" s="116">
        <v>-1.543420924098857</v>
      </c>
    </row>
    <row r="33" spans="1:12" s="110" customFormat="1" ht="15" customHeight="1" x14ac:dyDescent="0.2">
      <c r="A33" s="120"/>
      <c r="B33" s="119"/>
      <c r="C33" s="258" t="s">
        <v>106</v>
      </c>
      <c r="E33" s="113">
        <v>39.587260640936599</v>
      </c>
      <c r="F33" s="114">
        <v>3990</v>
      </c>
      <c r="G33" s="114">
        <v>4187</v>
      </c>
      <c r="H33" s="114">
        <v>4162</v>
      </c>
      <c r="I33" s="114">
        <v>4174</v>
      </c>
      <c r="J33" s="140">
        <v>4012</v>
      </c>
      <c r="K33" s="114">
        <v>-22</v>
      </c>
      <c r="L33" s="116">
        <v>-0.5483549351944168</v>
      </c>
    </row>
    <row r="34" spans="1:12" s="110" customFormat="1" ht="15" customHeight="1" x14ac:dyDescent="0.2">
      <c r="A34" s="120"/>
      <c r="B34" s="119"/>
      <c r="C34" s="258" t="s">
        <v>107</v>
      </c>
      <c r="E34" s="113">
        <v>60.412739359063401</v>
      </c>
      <c r="F34" s="114">
        <v>6089</v>
      </c>
      <c r="G34" s="114">
        <v>6316</v>
      </c>
      <c r="H34" s="114">
        <v>6256</v>
      </c>
      <c r="I34" s="114">
        <v>6327</v>
      </c>
      <c r="J34" s="140">
        <v>6225</v>
      </c>
      <c r="K34" s="114">
        <v>-136</v>
      </c>
      <c r="L34" s="116">
        <v>-2.1847389558232932</v>
      </c>
    </row>
    <row r="35" spans="1:12" s="110" customFormat="1" ht="24" customHeight="1" x14ac:dyDescent="0.2">
      <c r="A35" s="604" t="s">
        <v>192</v>
      </c>
      <c r="B35" s="605"/>
      <c r="C35" s="605"/>
      <c r="D35" s="606"/>
      <c r="E35" s="113">
        <v>22.937065090214915</v>
      </c>
      <c r="F35" s="114">
        <v>14899</v>
      </c>
      <c r="G35" s="114">
        <v>15743</v>
      </c>
      <c r="H35" s="114">
        <v>15602</v>
      </c>
      <c r="I35" s="114">
        <v>16242</v>
      </c>
      <c r="J35" s="114">
        <v>15511</v>
      </c>
      <c r="K35" s="318">
        <v>-612</v>
      </c>
      <c r="L35" s="319">
        <v>-3.9455870027722262</v>
      </c>
    </row>
    <row r="36" spans="1:12" s="110" customFormat="1" ht="15" customHeight="1" x14ac:dyDescent="0.2">
      <c r="A36" s="120"/>
      <c r="B36" s="119"/>
      <c r="C36" s="258" t="s">
        <v>106</v>
      </c>
      <c r="E36" s="113">
        <v>40.85509094570105</v>
      </c>
      <c r="F36" s="114">
        <v>6087</v>
      </c>
      <c r="G36" s="114">
        <v>6359</v>
      </c>
      <c r="H36" s="114">
        <v>6262</v>
      </c>
      <c r="I36" s="114">
        <v>6489</v>
      </c>
      <c r="J36" s="114">
        <v>6174</v>
      </c>
      <c r="K36" s="318">
        <v>-87</v>
      </c>
      <c r="L36" s="116">
        <v>-1.4091350826044704</v>
      </c>
    </row>
    <row r="37" spans="1:12" s="110" customFormat="1" ht="15" customHeight="1" x14ac:dyDescent="0.2">
      <c r="A37" s="120"/>
      <c r="B37" s="119"/>
      <c r="C37" s="258" t="s">
        <v>107</v>
      </c>
      <c r="E37" s="113">
        <v>59.14490905429895</v>
      </c>
      <c r="F37" s="114">
        <v>8812</v>
      </c>
      <c r="G37" s="114">
        <v>9384</v>
      </c>
      <c r="H37" s="114">
        <v>9340</v>
      </c>
      <c r="I37" s="114">
        <v>9753</v>
      </c>
      <c r="J37" s="140">
        <v>9337</v>
      </c>
      <c r="K37" s="114">
        <v>-525</v>
      </c>
      <c r="L37" s="116">
        <v>-5.6227910463746387</v>
      </c>
    </row>
    <row r="38" spans="1:12" s="110" customFormat="1" ht="15" customHeight="1" x14ac:dyDescent="0.2">
      <c r="A38" s="120"/>
      <c r="B38" s="119" t="s">
        <v>329</v>
      </c>
      <c r="C38" s="258"/>
      <c r="E38" s="113">
        <v>48.954677012131292</v>
      </c>
      <c r="F38" s="114">
        <v>31799</v>
      </c>
      <c r="G38" s="114">
        <v>32695</v>
      </c>
      <c r="H38" s="114">
        <v>32665</v>
      </c>
      <c r="I38" s="114">
        <v>32493</v>
      </c>
      <c r="J38" s="140">
        <v>32237</v>
      </c>
      <c r="K38" s="114">
        <v>-438</v>
      </c>
      <c r="L38" s="116">
        <v>-1.3586872227564599</v>
      </c>
    </row>
    <row r="39" spans="1:12" s="110" customFormat="1" ht="15" customHeight="1" x14ac:dyDescent="0.2">
      <c r="A39" s="120"/>
      <c r="B39" s="119"/>
      <c r="C39" s="258" t="s">
        <v>106</v>
      </c>
      <c r="E39" s="113">
        <v>39.928928582659829</v>
      </c>
      <c r="F39" s="115">
        <v>12697</v>
      </c>
      <c r="G39" s="114">
        <v>13000</v>
      </c>
      <c r="H39" s="114">
        <v>12945</v>
      </c>
      <c r="I39" s="114">
        <v>12733</v>
      </c>
      <c r="J39" s="140">
        <v>12633</v>
      </c>
      <c r="K39" s="114">
        <v>64</v>
      </c>
      <c r="L39" s="116">
        <v>0.50660967307844529</v>
      </c>
    </row>
    <row r="40" spans="1:12" s="110" customFormat="1" ht="15" customHeight="1" x14ac:dyDescent="0.2">
      <c r="A40" s="120"/>
      <c r="B40" s="119"/>
      <c r="C40" s="258" t="s">
        <v>107</v>
      </c>
      <c r="E40" s="113">
        <v>60.071071417340171</v>
      </c>
      <c r="F40" s="115">
        <v>19102</v>
      </c>
      <c r="G40" s="114">
        <v>19695</v>
      </c>
      <c r="H40" s="114">
        <v>19720</v>
      </c>
      <c r="I40" s="114">
        <v>19760</v>
      </c>
      <c r="J40" s="140">
        <v>19604</v>
      </c>
      <c r="K40" s="114">
        <v>-502</v>
      </c>
      <c r="L40" s="116">
        <v>-2.5607018975719242</v>
      </c>
    </row>
    <row r="41" spans="1:12" s="110" customFormat="1" ht="15" customHeight="1" x14ac:dyDescent="0.2">
      <c r="A41" s="120"/>
      <c r="B41" s="320" t="s">
        <v>516</v>
      </c>
      <c r="C41" s="258"/>
      <c r="E41" s="113">
        <v>11.3569185294661</v>
      </c>
      <c r="F41" s="115">
        <v>7377</v>
      </c>
      <c r="G41" s="114">
        <v>7686</v>
      </c>
      <c r="H41" s="114">
        <v>7404</v>
      </c>
      <c r="I41" s="114">
        <v>7573</v>
      </c>
      <c r="J41" s="140">
        <v>7134</v>
      </c>
      <c r="K41" s="114">
        <v>243</v>
      </c>
      <c r="L41" s="116">
        <v>3.406223717409588</v>
      </c>
    </row>
    <row r="42" spans="1:12" s="110" customFormat="1" ht="15" customHeight="1" x14ac:dyDescent="0.2">
      <c r="A42" s="120"/>
      <c r="B42" s="119"/>
      <c r="C42" s="268" t="s">
        <v>106</v>
      </c>
      <c r="D42" s="182"/>
      <c r="E42" s="113">
        <v>43.29673308933171</v>
      </c>
      <c r="F42" s="115">
        <v>3194</v>
      </c>
      <c r="G42" s="114">
        <v>3310</v>
      </c>
      <c r="H42" s="114">
        <v>3177</v>
      </c>
      <c r="I42" s="114">
        <v>3257</v>
      </c>
      <c r="J42" s="140">
        <v>3054</v>
      </c>
      <c r="K42" s="114">
        <v>140</v>
      </c>
      <c r="L42" s="116">
        <v>4.5841519318925998</v>
      </c>
    </row>
    <row r="43" spans="1:12" s="110" customFormat="1" ht="15" customHeight="1" x14ac:dyDescent="0.2">
      <c r="A43" s="120"/>
      <c r="B43" s="119"/>
      <c r="C43" s="268" t="s">
        <v>107</v>
      </c>
      <c r="D43" s="182"/>
      <c r="E43" s="113">
        <v>56.70326691066829</v>
      </c>
      <c r="F43" s="115">
        <v>4183</v>
      </c>
      <c r="G43" s="114">
        <v>4376</v>
      </c>
      <c r="H43" s="114">
        <v>4227</v>
      </c>
      <c r="I43" s="114">
        <v>4316</v>
      </c>
      <c r="J43" s="140">
        <v>4080</v>
      </c>
      <c r="K43" s="114">
        <v>103</v>
      </c>
      <c r="L43" s="116">
        <v>2.5245098039215685</v>
      </c>
    </row>
    <row r="44" spans="1:12" s="110" customFormat="1" ht="15" customHeight="1" x14ac:dyDescent="0.2">
      <c r="A44" s="120"/>
      <c r="B44" s="119" t="s">
        <v>205</v>
      </c>
      <c r="C44" s="268"/>
      <c r="D44" s="182"/>
      <c r="E44" s="113">
        <v>16.751339368187697</v>
      </c>
      <c r="F44" s="115">
        <v>10881</v>
      </c>
      <c r="G44" s="114">
        <v>11483</v>
      </c>
      <c r="H44" s="114">
        <v>11497</v>
      </c>
      <c r="I44" s="114">
        <v>11492</v>
      </c>
      <c r="J44" s="140">
        <v>11658</v>
      </c>
      <c r="K44" s="114">
        <v>-777</v>
      </c>
      <c r="L44" s="116">
        <v>-6.6649511065362841</v>
      </c>
    </row>
    <row r="45" spans="1:12" s="110" customFormat="1" ht="15" customHeight="1" x14ac:dyDescent="0.2">
      <c r="A45" s="120"/>
      <c r="B45" s="119"/>
      <c r="C45" s="268" t="s">
        <v>106</v>
      </c>
      <c r="D45" s="182"/>
      <c r="E45" s="113">
        <v>35.447109640658027</v>
      </c>
      <c r="F45" s="115">
        <v>3857</v>
      </c>
      <c r="G45" s="114">
        <v>4054</v>
      </c>
      <c r="H45" s="114">
        <v>4112</v>
      </c>
      <c r="I45" s="114">
        <v>4014</v>
      </c>
      <c r="J45" s="140">
        <v>4098</v>
      </c>
      <c r="K45" s="114">
        <v>-241</v>
      </c>
      <c r="L45" s="116">
        <v>-5.8809175207418249</v>
      </c>
    </row>
    <row r="46" spans="1:12" s="110" customFormat="1" ht="15" customHeight="1" x14ac:dyDescent="0.2">
      <c r="A46" s="123"/>
      <c r="B46" s="124"/>
      <c r="C46" s="260" t="s">
        <v>107</v>
      </c>
      <c r="D46" s="261"/>
      <c r="E46" s="125">
        <v>64.552890359341973</v>
      </c>
      <c r="F46" s="143">
        <v>7024</v>
      </c>
      <c r="G46" s="144">
        <v>7429</v>
      </c>
      <c r="H46" s="144">
        <v>7385</v>
      </c>
      <c r="I46" s="144">
        <v>7478</v>
      </c>
      <c r="J46" s="145">
        <v>7560</v>
      </c>
      <c r="K46" s="144">
        <v>-536</v>
      </c>
      <c r="L46" s="146">
        <v>-7.0899470899470902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64956</v>
      </c>
      <c r="E11" s="114">
        <v>67607</v>
      </c>
      <c r="F11" s="114">
        <v>67168</v>
      </c>
      <c r="G11" s="114">
        <v>67800</v>
      </c>
      <c r="H11" s="140">
        <v>66540</v>
      </c>
      <c r="I11" s="115">
        <v>-1584</v>
      </c>
      <c r="J11" s="116">
        <v>-2.380522993688007</v>
      </c>
    </row>
    <row r="12" spans="1:15" s="110" customFormat="1" ht="24.95" customHeight="1" x14ac:dyDescent="0.2">
      <c r="A12" s="193" t="s">
        <v>132</v>
      </c>
      <c r="B12" s="194" t="s">
        <v>133</v>
      </c>
      <c r="C12" s="113">
        <v>0.55114231171870187</v>
      </c>
      <c r="D12" s="115">
        <v>358</v>
      </c>
      <c r="E12" s="114">
        <v>352</v>
      </c>
      <c r="F12" s="114">
        <v>372</v>
      </c>
      <c r="G12" s="114">
        <v>360</v>
      </c>
      <c r="H12" s="140">
        <v>351</v>
      </c>
      <c r="I12" s="115">
        <v>7</v>
      </c>
      <c r="J12" s="116">
        <v>1.9943019943019944</v>
      </c>
    </row>
    <row r="13" spans="1:15" s="110" customFormat="1" ht="24.95" customHeight="1" x14ac:dyDescent="0.2">
      <c r="A13" s="193" t="s">
        <v>134</v>
      </c>
      <c r="B13" s="199" t="s">
        <v>214</v>
      </c>
      <c r="C13" s="113">
        <v>0.5049572017981403</v>
      </c>
      <c r="D13" s="115">
        <v>328</v>
      </c>
      <c r="E13" s="114">
        <v>327</v>
      </c>
      <c r="F13" s="114">
        <v>321</v>
      </c>
      <c r="G13" s="114">
        <v>314</v>
      </c>
      <c r="H13" s="140">
        <v>314</v>
      </c>
      <c r="I13" s="115">
        <v>14</v>
      </c>
      <c r="J13" s="116">
        <v>4.4585987261146496</v>
      </c>
    </row>
    <row r="14" spans="1:15" s="287" customFormat="1" ht="24.95" customHeight="1" x14ac:dyDescent="0.2">
      <c r="A14" s="193" t="s">
        <v>215</v>
      </c>
      <c r="B14" s="199" t="s">
        <v>137</v>
      </c>
      <c r="C14" s="113">
        <v>6.6876039164973209</v>
      </c>
      <c r="D14" s="115">
        <v>4344</v>
      </c>
      <c r="E14" s="114">
        <v>4473</v>
      </c>
      <c r="F14" s="114">
        <v>4528</v>
      </c>
      <c r="G14" s="114">
        <v>4552</v>
      </c>
      <c r="H14" s="140">
        <v>4610</v>
      </c>
      <c r="I14" s="115">
        <v>-266</v>
      </c>
      <c r="J14" s="116">
        <v>-5.7700650759219085</v>
      </c>
      <c r="K14" s="110"/>
      <c r="L14" s="110"/>
      <c r="M14" s="110"/>
      <c r="N14" s="110"/>
      <c r="O14" s="110"/>
    </row>
    <row r="15" spans="1:15" s="110" customFormat="1" ht="24.95" customHeight="1" x14ac:dyDescent="0.2">
      <c r="A15" s="193" t="s">
        <v>216</v>
      </c>
      <c r="B15" s="199" t="s">
        <v>217</v>
      </c>
      <c r="C15" s="113">
        <v>3.0389802327729538</v>
      </c>
      <c r="D15" s="115">
        <v>1974</v>
      </c>
      <c r="E15" s="114">
        <v>2046</v>
      </c>
      <c r="F15" s="114">
        <v>2043</v>
      </c>
      <c r="G15" s="114">
        <v>2043</v>
      </c>
      <c r="H15" s="140">
        <v>2041</v>
      </c>
      <c r="I15" s="115">
        <v>-67</v>
      </c>
      <c r="J15" s="116">
        <v>-3.2827045565899069</v>
      </c>
    </row>
    <row r="16" spans="1:15" s="287" customFormat="1" ht="24.95" customHeight="1" x14ac:dyDescent="0.2">
      <c r="A16" s="193" t="s">
        <v>218</v>
      </c>
      <c r="B16" s="199" t="s">
        <v>141</v>
      </c>
      <c r="C16" s="113">
        <v>2.769567091569678</v>
      </c>
      <c r="D16" s="115">
        <v>1799</v>
      </c>
      <c r="E16" s="114">
        <v>1816</v>
      </c>
      <c r="F16" s="114">
        <v>1847</v>
      </c>
      <c r="G16" s="114">
        <v>1861</v>
      </c>
      <c r="H16" s="140">
        <v>1907</v>
      </c>
      <c r="I16" s="115">
        <v>-108</v>
      </c>
      <c r="J16" s="116">
        <v>-5.6633455689564762</v>
      </c>
      <c r="K16" s="110"/>
      <c r="L16" s="110"/>
      <c r="M16" s="110"/>
      <c r="N16" s="110"/>
      <c r="O16" s="110"/>
    </row>
    <row r="17" spans="1:15" s="110" customFormat="1" ht="24.95" customHeight="1" x14ac:dyDescent="0.2">
      <c r="A17" s="193" t="s">
        <v>142</v>
      </c>
      <c r="B17" s="199" t="s">
        <v>220</v>
      </c>
      <c r="C17" s="113">
        <v>0.87905659215468934</v>
      </c>
      <c r="D17" s="115">
        <v>571</v>
      </c>
      <c r="E17" s="114">
        <v>611</v>
      </c>
      <c r="F17" s="114">
        <v>638</v>
      </c>
      <c r="G17" s="114">
        <v>648</v>
      </c>
      <c r="H17" s="140">
        <v>662</v>
      </c>
      <c r="I17" s="115">
        <v>-91</v>
      </c>
      <c r="J17" s="116">
        <v>-13.746223564954683</v>
      </c>
    </row>
    <row r="18" spans="1:15" s="287" customFormat="1" ht="24.95" customHeight="1" x14ac:dyDescent="0.2">
      <c r="A18" s="201" t="s">
        <v>144</v>
      </c>
      <c r="B18" s="202" t="s">
        <v>145</v>
      </c>
      <c r="C18" s="113">
        <v>3.8472196563827823</v>
      </c>
      <c r="D18" s="115">
        <v>2499</v>
      </c>
      <c r="E18" s="114">
        <v>2483</v>
      </c>
      <c r="F18" s="114">
        <v>2496</v>
      </c>
      <c r="G18" s="114">
        <v>2516</v>
      </c>
      <c r="H18" s="140">
        <v>2498</v>
      </c>
      <c r="I18" s="115">
        <v>1</v>
      </c>
      <c r="J18" s="116">
        <v>4.0032025620496396E-2</v>
      </c>
      <c r="K18" s="110"/>
      <c r="L18" s="110"/>
      <c r="M18" s="110"/>
      <c r="N18" s="110"/>
      <c r="O18" s="110"/>
    </row>
    <row r="19" spans="1:15" s="110" customFormat="1" ht="24.95" customHeight="1" x14ac:dyDescent="0.2">
      <c r="A19" s="193" t="s">
        <v>146</v>
      </c>
      <c r="B19" s="199" t="s">
        <v>147</v>
      </c>
      <c r="C19" s="113">
        <v>15.265718332409632</v>
      </c>
      <c r="D19" s="115">
        <v>9916</v>
      </c>
      <c r="E19" s="114">
        <v>10157</v>
      </c>
      <c r="F19" s="114">
        <v>9975</v>
      </c>
      <c r="G19" s="114">
        <v>10137</v>
      </c>
      <c r="H19" s="140">
        <v>9934</v>
      </c>
      <c r="I19" s="115">
        <v>-18</v>
      </c>
      <c r="J19" s="116">
        <v>-0.18119589289309443</v>
      </c>
    </row>
    <row r="20" spans="1:15" s="287" customFormat="1" ht="24.95" customHeight="1" x14ac:dyDescent="0.2">
      <c r="A20" s="193" t="s">
        <v>148</v>
      </c>
      <c r="B20" s="199" t="s">
        <v>149</v>
      </c>
      <c r="C20" s="113">
        <v>4.3644928874930722</v>
      </c>
      <c r="D20" s="115">
        <v>2835</v>
      </c>
      <c r="E20" s="114">
        <v>2946</v>
      </c>
      <c r="F20" s="114">
        <v>2900</v>
      </c>
      <c r="G20" s="114">
        <v>2840</v>
      </c>
      <c r="H20" s="140">
        <v>2817</v>
      </c>
      <c r="I20" s="115">
        <v>18</v>
      </c>
      <c r="J20" s="116">
        <v>0.63897763578274758</v>
      </c>
      <c r="K20" s="110"/>
      <c r="L20" s="110"/>
      <c r="M20" s="110"/>
      <c r="N20" s="110"/>
      <c r="O20" s="110"/>
    </row>
    <row r="21" spans="1:15" s="110" customFormat="1" ht="24.95" customHeight="1" x14ac:dyDescent="0.2">
      <c r="A21" s="201" t="s">
        <v>150</v>
      </c>
      <c r="B21" s="202" t="s">
        <v>151</v>
      </c>
      <c r="C21" s="113">
        <v>12.429952583287148</v>
      </c>
      <c r="D21" s="115">
        <v>8074</v>
      </c>
      <c r="E21" s="114">
        <v>9292</v>
      </c>
      <c r="F21" s="114">
        <v>9601</v>
      </c>
      <c r="G21" s="114">
        <v>9684</v>
      </c>
      <c r="H21" s="140">
        <v>9216</v>
      </c>
      <c r="I21" s="115">
        <v>-1142</v>
      </c>
      <c r="J21" s="116">
        <v>-12.391493055555555</v>
      </c>
    </row>
    <row r="22" spans="1:15" s="110" customFormat="1" ht="24.95" customHeight="1" x14ac:dyDescent="0.2">
      <c r="A22" s="201" t="s">
        <v>152</v>
      </c>
      <c r="B22" s="199" t="s">
        <v>153</v>
      </c>
      <c r="C22" s="113">
        <v>1.464067984481803</v>
      </c>
      <c r="D22" s="115">
        <v>951</v>
      </c>
      <c r="E22" s="114">
        <v>935</v>
      </c>
      <c r="F22" s="114">
        <v>928</v>
      </c>
      <c r="G22" s="114">
        <v>937</v>
      </c>
      <c r="H22" s="140">
        <v>920</v>
      </c>
      <c r="I22" s="115">
        <v>31</v>
      </c>
      <c r="J22" s="116">
        <v>3.3695652173913042</v>
      </c>
    </row>
    <row r="23" spans="1:15" s="110" customFormat="1" ht="24.95" customHeight="1" x14ac:dyDescent="0.2">
      <c r="A23" s="193" t="s">
        <v>154</v>
      </c>
      <c r="B23" s="199" t="s">
        <v>155</v>
      </c>
      <c r="C23" s="113">
        <v>1.0853500831331979</v>
      </c>
      <c r="D23" s="115">
        <v>705</v>
      </c>
      <c r="E23" s="114">
        <v>669</v>
      </c>
      <c r="F23" s="114">
        <v>675</v>
      </c>
      <c r="G23" s="114">
        <v>677</v>
      </c>
      <c r="H23" s="140">
        <v>683</v>
      </c>
      <c r="I23" s="115">
        <v>22</v>
      </c>
      <c r="J23" s="116">
        <v>3.2210834553440701</v>
      </c>
    </row>
    <row r="24" spans="1:15" s="110" customFormat="1" ht="24.95" customHeight="1" x14ac:dyDescent="0.2">
      <c r="A24" s="193" t="s">
        <v>156</v>
      </c>
      <c r="B24" s="199" t="s">
        <v>221</v>
      </c>
      <c r="C24" s="113">
        <v>9.7019520906459764</v>
      </c>
      <c r="D24" s="115">
        <v>6302</v>
      </c>
      <c r="E24" s="114">
        <v>6356</v>
      </c>
      <c r="F24" s="114">
        <v>6335</v>
      </c>
      <c r="G24" s="114">
        <v>6371</v>
      </c>
      <c r="H24" s="140">
        <v>6284</v>
      </c>
      <c r="I24" s="115">
        <v>18</v>
      </c>
      <c r="J24" s="116">
        <v>0.28644175684277529</v>
      </c>
    </row>
    <row r="25" spans="1:15" s="110" customFormat="1" ht="24.95" customHeight="1" x14ac:dyDescent="0.2">
      <c r="A25" s="193" t="s">
        <v>222</v>
      </c>
      <c r="B25" s="204" t="s">
        <v>159</v>
      </c>
      <c r="C25" s="113">
        <v>12.071248229570786</v>
      </c>
      <c r="D25" s="115">
        <v>7841</v>
      </c>
      <c r="E25" s="114">
        <v>8044</v>
      </c>
      <c r="F25" s="114">
        <v>8102</v>
      </c>
      <c r="G25" s="114">
        <v>8069</v>
      </c>
      <c r="H25" s="140">
        <v>8028</v>
      </c>
      <c r="I25" s="115">
        <v>-187</v>
      </c>
      <c r="J25" s="116">
        <v>-2.3293472845042351</v>
      </c>
    </row>
    <row r="26" spans="1:15" s="110" customFormat="1" ht="24.95" customHeight="1" x14ac:dyDescent="0.2">
      <c r="A26" s="201">
        <v>782.78300000000002</v>
      </c>
      <c r="B26" s="203" t="s">
        <v>160</v>
      </c>
      <c r="C26" s="113">
        <v>0.30174271814766918</v>
      </c>
      <c r="D26" s="115">
        <v>196</v>
      </c>
      <c r="E26" s="114">
        <v>207</v>
      </c>
      <c r="F26" s="114">
        <v>209</v>
      </c>
      <c r="G26" s="114">
        <v>207</v>
      </c>
      <c r="H26" s="140">
        <v>202</v>
      </c>
      <c r="I26" s="115">
        <v>-6</v>
      </c>
      <c r="J26" s="116">
        <v>-2.9702970297029703</v>
      </c>
    </row>
    <row r="27" spans="1:15" s="110" customFormat="1" ht="24.95" customHeight="1" x14ac:dyDescent="0.2">
      <c r="A27" s="193" t="s">
        <v>161</v>
      </c>
      <c r="B27" s="199" t="s">
        <v>162</v>
      </c>
      <c r="C27" s="113">
        <v>1.2146683909107703</v>
      </c>
      <c r="D27" s="115">
        <v>789</v>
      </c>
      <c r="E27" s="114">
        <v>798</v>
      </c>
      <c r="F27" s="114">
        <v>812</v>
      </c>
      <c r="G27" s="114">
        <v>816</v>
      </c>
      <c r="H27" s="140">
        <v>816</v>
      </c>
      <c r="I27" s="115">
        <v>-27</v>
      </c>
      <c r="J27" s="116">
        <v>-3.3088235294117645</v>
      </c>
    </row>
    <row r="28" spans="1:15" s="110" customFormat="1" ht="24.95" customHeight="1" x14ac:dyDescent="0.2">
      <c r="A28" s="193" t="s">
        <v>163</v>
      </c>
      <c r="B28" s="199" t="s">
        <v>164</v>
      </c>
      <c r="C28" s="113">
        <v>5.6515179506127229</v>
      </c>
      <c r="D28" s="115">
        <v>3671</v>
      </c>
      <c r="E28" s="114">
        <v>4017</v>
      </c>
      <c r="F28" s="114">
        <v>3594</v>
      </c>
      <c r="G28" s="114">
        <v>3992</v>
      </c>
      <c r="H28" s="140">
        <v>3687</v>
      </c>
      <c r="I28" s="115">
        <v>-16</v>
      </c>
      <c r="J28" s="116">
        <v>-0.43395714673176022</v>
      </c>
    </row>
    <row r="29" spans="1:15" s="110" customFormat="1" ht="24.95" customHeight="1" x14ac:dyDescent="0.2">
      <c r="A29" s="193">
        <v>86</v>
      </c>
      <c r="B29" s="199" t="s">
        <v>165</v>
      </c>
      <c r="C29" s="113">
        <v>7.6713467578052832</v>
      </c>
      <c r="D29" s="115">
        <v>4983</v>
      </c>
      <c r="E29" s="114">
        <v>4969</v>
      </c>
      <c r="F29" s="114">
        <v>4899</v>
      </c>
      <c r="G29" s="114">
        <v>4980</v>
      </c>
      <c r="H29" s="140">
        <v>4941</v>
      </c>
      <c r="I29" s="115">
        <v>42</v>
      </c>
      <c r="J29" s="116">
        <v>0.85003035822707951</v>
      </c>
    </row>
    <row r="30" spans="1:15" s="110" customFormat="1" ht="24.95" customHeight="1" x14ac:dyDescent="0.2">
      <c r="A30" s="193">
        <v>87.88</v>
      </c>
      <c r="B30" s="204" t="s">
        <v>166</v>
      </c>
      <c r="C30" s="113">
        <v>3.9011022846234376</v>
      </c>
      <c r="D30" s="115">
        <v>2534</v>
      </c>
      <c r="E30" s="114">
        <v>2622</v>
      </c>
      <c r="F30" s="114">
        <v>2575</v>
      </c>
      <c r="G30" s="114">
        <v>2595</v>
      </c>
      <c r="H30" s="140">
        <v>2582</v>
      </c>
      <c r="I30" s="115">
        <v>-48</v>
      </c>
      <c r="J30" s="116">
        <v>-1.8590240123934934</v>
      </c>
    </row>
    <row r="31" spans="1:15" s="110" customFormat="1" ht="24.95" customHeight="1" x14ac:dyDescent="0.2">
      <c r="A31" s="193" t="s">
        <v>167</v>
      </c>
      <c r="B31" s="199" t="s">
        <v>168</v>
      </c>
      <c r="C31" s="113">
        <v>13.285916620481556</v>
      </c>
      <c r="D31" s="115">
        <v>8630</v>
      </c>
      <c r="E31" s="114">
        <v>8960</v>
      </c>
      <c r="F31" s="114">
        <v>8845</v>
      </c>
      <c r="G31" s="114">
        <v>8752</v>
      </c>
      <c r="H31" s="140">
        <v>8657</v>
      </c>
      <c r="I31" s="115">
        <v>-27</v>
      </c>
      <c r="J31" s="116">
        <v>-0.31188633475799932</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0.55114231171870187</v>
      </c>
      <c r="D34" s="115">
        <v>358</v>
      </c>
      <c r="E34" s="114">
        <v>352</v>
      </c>
      <c r="F34" s="114">
        <v>372</v>
      </c>
      <c r="G34" s="114">
        <v>360</v>
      </c>
      <c r="H34" s="140">
        <v>351</v>
      </c>
      <c r="I34" s="115">
        <v>7</v>
      </c>
      <c r="J34" s="116">
        <v>1.9943019943019944</v>
      </c>
    </row>
    <row r="35" spans="1:10" s="110" customFormat="1" ht="24.95" customHeight="1" x14ac:dyDescent="0.2">
      <c r="A35" s="292" t="s">
        <v>171</v>
      </c>
      <c r="B35" s="293" t="s">
        <v>172</v>
      </c>
      <c r="C35" s="113">
        <v>11.039780774678244</v>
      </c>
      <c r="D35" s="115">
        <v>7171</v>
      </c>
      <c r="E35" s="114">
        <v>7283</v>
      </c>
      <c r="F35" s="114">
        <v>7345</v>
      </c>
      <c r="G35" s="114">
        <v>7382</v>
      </c>
      <c r="H35" s="140">
        <v>7422</v>
      </c>
      <c r="I35" s="115">
        <v>-251</v>
      </c>
      <c r="J35" s="116">
        <v>-3.3818377795742389</v>
      </c>
    </row>
    <row r="36" spans="1:10" s="110" customFormat="1" ht="24.95" customHeight="1" x14ac:dyDescent="0.2">
      <c r="A36" s="294" t="s">
        <v>173</v>
      </c>
      <c r="B36" s="295" t="s">
        <v>174</v>
      </c>
      <c r="C36" s="125">
        <v>88.409076913603059</v>
      </c>
      <c r="D36" s="143">
        <v>57427</v>
      </c>
      <c r="E36" s="144">
        <v>59972</v>
      </c>
      <c r="F36" s="144">
        <v>59450</v>
      </c>
      <c r="G36" s="144">
        <v>60057</v>
      </c>
      <c r="H36" s="145">
        <v>58767</v>
      </c>
      <c r="I36" s="143">
        <v>-1340</v>
      </c>
      <c r="J36" s="146">
        <v>-2.2801912638045163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64956</v>
      </c>
      <c r="F11" s="264">
        <v>67607</v>
      </c>
      <c r="G11" s="264">
        <v>67168</v>
      </c>
      <c r="H11" s="264">
        <v>67800</v>
      </c>
      <c r="I11" s="265">
        <v>66540</v>
      </c>
      <c r="J11" s="263">
        <v>-1584</v>
      </c>
      <c r="K11" s="266">
        <v>-2.380522993688007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41.871420653981154</v>
      </c>
      <c r="E13" s="115">
        <v>27198</v>
      </c>
      <c r="F13" s="114">
        <v>27998</v>
      </c>
      <c r="G13" s="114">
        <v>28137</v>
      </c>
      <c r="H13" s="114">
        <v>28274</v>
      </c>
      <c r="I13" s="140">
        <v>27902</v>
      </c>
      <c r="J13" s="115">
        <v>-704</v>
      </c>
      <c r="K13" s="116">
        <v>-2.5231166224643395</v>
      </c>
    </row>
    <row r="14" spans="1:15" ht="15.95" customHeight="1" x14ac:dyDescent="0.2">
      <c r="A14" s="306" t="s">
        <v>230</v>
      </c>
      <c r="B14" s="307"/>
      <c r="C14" s="308"/>
      <c r="D14" s="113">
        <v>41.711312272923209</v>
      </c>
      <c r="E14" s="115">
        <v>27094</v>
      </c>
      <c r="F14" s="114">
        <v>28475</v>
      </c>
      <c r="G14" s="114">
        <v>28449</v>
      </c>
      <c r="H14" s="114">
        <v>28447</v>
      </c>
      <c r="I14" s="140">
        <v>28028</v>
      </c>
      <c r="J14" s="115">
        <v>-934</v>
      </c>
      <c r="K14" s="116">
        <v>-3.3323819038104752</v>
      </c>
    </row>
    <row r="15" spans="1:15" ht="15.95" customHeight="1" x14ac:dyDescent="0.2">
      <c r="A15" s="306" t="s">
        <v>231</v>
      </c>
      <c r="B15" s="307"/>
      <c r="C15" s="308"/>
      <c r="D15" s="113">
        <v>5.8993780405197365</v>
      </c>
      <c r="E15" s="115">
        <v>3832</v>
      </c>
      <c r="F15" s="114">
        <v>3969</v>
      </c>
      <c r="G15" s="114">
        <v>3907</v>
      </c>
      <c r="H15" s="114">
        <v>3880</v>
      </c>
      <c r="I15" s="140">
        <v>3851</v>
      </c>
      <c r="J15" s="115">
        <v>-19</v>
      </c>
      <c r="K15" s="116">
        <v>-0.49337834328745778</v>
      </c>
    </row>
    <row r="16" spans="1:15" ht="15.95" customHeight="1" x14ac:dyDescent="0.2">
      <c r="A16" s="306" t="s">
        <v>232</v>
      </c>
      <c r="B16" s="307"/>
      <c r="C16" s="308"/>
      <c r="D16" s="113">
        <v>6.2534638832440423</v>
      </c>
      <c r="E16" s="115">
        <v>4062</v>
      </c>
      <c r="F16" s="114">
        <v>4296</v>
      </c>
      <c r="G16" s="114">
        <v>3869</v>
      </c>
      <c r="H16" s="114">
        <v>4333</v>
      </c>
      <c r="I16" s="140">
        <v>4016</v>
      </c>
      <c r="J16" s="115">
        <v>46</v>
      </c>
      <c r="K16" s="116">
        <v>1.1454183266932272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0.51727323111029</v>
      </c>
      <c r="E18" s="115">
        <v>336</v>
      </c>
      <c r="F18" s="114">
        <v>329</v>
      </c>
      <c r="G18" s="114">
        <v>333</v>
      </c>
      <c r="H18" s="114">
        <v>319</v>
      </c>
      <c r="I18" s="140">
        <v>309</v>
      </c>
      <c r="J18" s="115">
        <v>27</v>
      </c>
      <c r="K18" s="116">
        <v>8.7378640776699026</v>
      </c>
    </row>
    <row r="19" spans="1:11" ht="14.1" customHeight="1" x14ac:dyDescent="0.2">
      <c r="A19" s="306" t="s">
        <v>235</v>
      </c>
      <c r="B19" s="307" t="s">
        <v>236</v>
      </c>
      <c r="C19" s="308"/>
      <c r="D19" s="113">
        <v>0.26787363753925736</v>
      </c>
      <c r="E19" s="115">
        <v>174</v>
      </c>
      <c r="F19" s="114">
        <v>169</v>
      </c>
      <c r="G19" s="114">
        <v>170</v>
      </c>
      <c r="H19" s="114">
        <v>173</v>
      </c>
      <c r="I19" s="140">
        <v>165</v>
      </c>
      <c r="J19" s="115">
        <v>9</v>
      </c>
      <c r="K19" s="116">
        <v>5.4545454545454541</v>
      </c>
    </row>
    <row r="20" spans="1:11" ht="14.1" customHeight="1" x14ac:dyDescent="0.2">
      <c r="A20" s="306">
        <v>12</v>
      </c>
      <c r="B20" s="307" t="s">
        <v>237</v>
      </c>
      <c r="C20" s="308"/>
      <c r="D20" s="113">
        <v>0.99913787794814957</v>
      </c>
      <c r="E20" s="115">
        <v>649</v>
      </c>
      <c r="F20" s="114">
        <v>642</v>
      </c>
      <c r="G20" s="114">
        <v>678</v>
      </c>
      <c r="H20" s="114">
        <v>703</v>
      </c>
      <c r="I20" s="140">
        <v>650</v>
      </c>
      <c r="J20" s="115">
        <v>-1</v>
      </c>
      <c r="K20" s="116">
        <v>-0.15384615384615385</v>
      </c>
    </row>
    <row r="21" spans="1:11" ht="14.1" customHeight="1" x14ac:dyDescent="0.2">
      <c r="A21" s="306">
        <v>21</v>
      </c>
      <c r="B21" s="307" t="s">
        <v>238</v>
      </c>
      <c r="C21" s="308"/>
      <c r="D21" s="113">
        <v>8.1593694192992186E-2</v>
      </c>
      <c r="E21" s="115">
        <v>53</v>
      </c>
      <c r="F21" s="114">
        <v>55</v>
      </c>
      <c r="G21" s="114">
        <v>55</v>
      </c>
      <c r="H21" s="114">
        <v>51</v>
      </c>
      <c r="I21" s="140">
        <v>47</v>
      </c>
      <c r="J21" s="115">
        <v>6</v>
      </c>
      <c r="K21" s="116">
        <v>12.76595744680851</v>
      </c>
    </row>
    <row r="22" spans="1:11" ht="14.1" customHeight="1" x14ac:dyDescent="0.2">
      <c r="A22" s="306">
        <v>22</v>
      </c>
      <c r="B22" s="307" t="s">
        <v>239</v>
      </c>
      <c r="C22" s="308"/>
      <c r="D22" s="113">
        <v>0.66352607919206852</v>
      </c>
      <c r="E22" s="115">
        <v>431</v>
      </c>
      <c r="F22" s="114">
        <v>457</v>
      </c>
      <c r="G22" s="114">
        <v>461</v>
      </c>
      <c r="H22" s="114">
        <v>449</v>
      </c>
      <c r="I22" s="140">
        <v>450</v>
      </c>
      <c r="J22" s="115">
        <v>-19</v>
      </c>
      <c r="K22" s="116">
        <v>-4.2222222222222223</v>
      </c>
    </row>
    <row r="23" spans="1:11" ht="14.1" customHeight="1" x14ac:dyDescent="0.2">
      <c r="A23" s="306">
        <v>23</v>
      </c>
      <c r="B23" s="307" t="s">
        <v>240</v>
      </c>
      <c r="C23" s="308"/>
      <c r="D23" s="113">
        <v>0.56961635568692659</v>
      </c>
      <c r="E23" s="115">
        <v>370</v>
      </c>
      <c r="F23" s="114">
        <v>354</v>
      </c>
      <c r="G23" s="114">
        <v>348</v>
      </c>
      <c r="H23" s="114">
        <v>333</v>
      </c>
      <c r="I23" s="140">
        <v>361</v>
      </c>
      <c r="J23" s="115">
        <v>9</v>
      </c>
      <c r="K23" s="116">
        <v>2.4930747922437675</v>
      </c>
    </row>
    <row r="24" spans="1:11" ht="14.1" customHeight="1" x14ac:dyDescent="0.2">
      <c r="A24" s="306">
        <v>24</v>
      </c>
      <c r="B24" s="307" t="s">
        <v>241</v>
      </c>
      <c r="C24" s="308"/>
      <c r="D24" s="113">
        <v>0.88983311780282037</v>
      </c>
      <c r="E24" s="115">
        <v>578</v>
      </c>
      <c r="F24" s="114">
        <v>605</v>
      </c>
      <c r="G24" s="114">
        <v>637</v>
      </c>
      <c r="H24" s="114">
        <v>645</v>
      </c>
      <c r="I24" s="140">
        <v>665</v>
      </c>
      <c r="J24" s="115">
        <v>-87</v>
      </c>
      <c r="K24" s="116">
        <v>-13.082706766917294</v>
      </c>
    </row>
    <row r="25" spans="1:11" ht="14.1" customHeight="1" x14ac:dyDescent="0.2">
      <c r="A25" s="306">
        <v>25</v>
      </c>
      <c r="B25" s="307" t="s">
        <v>242</v>
      </c>
      <c r="C25" s="308"/>
      <c r="D25" s="113">
        <v>1.0899685941252539</v>
      </c>
      <c r="E25" s="115">
        <v>708</v>
      </c>
      <c r="F25" s="114">
        <v>701</v>
      </c>
      <c r="G25" s="114">
        <v>702</v>
      </c>
      <c r="H25" s="114">
        <v>695</v>
      </c>
      <c r="I25" s="140">
        <v>696</v>
      </c>
      <c r="J25" s="115">
        <v>12</v>
      </c>
      <c r="K25" s="116">
        <v>1.7241379310344827</v>
      </c>
    </row>
    <row r="26" spans="1:11" ht="14.1" customHeight="1" x14ac:dyDescent="0.2">
      <c r="A26" s="306">
        <v>26</v>
      </c>
      <c r="B26" s="307" t="s">
        <v>243</v>
      </c>
      <c r="C26" s="308"/>
      <c r="D26" s="113">
        <v>0.65736806453599361</v>
      </c>
      <c r="E26" s="115">
        <v>427</v>
      </c>
      <c r="F26" s="114">
        <v>427</v>
      </c>
      <c r="G26" s="114">
        <v>426</v>
      </c>
      <c r="H26" s="114">
        <v>445</v>
      </c>
      <c r="I26" s="140">
        <v>447</v>
      </c>
      <c r="J26" s="115">
        <v>-20</v>
      </c>
      <c r="K26" s="116">
        <v>-4.4742729306487696</v>
      </c>
    </row>
    <row r="27" spans="1:11" ht="14.1" customHeight="1" x14ac:dyDescent="0.2">
      <c r="A27" s="306">
        <v>27</v>
      </c>
      <c r="B27" s="307" t="s">
        <v>244</v>
      </c>
      <c r="C27" s="308"/>
      <c r="D27" s="113">
        <v>0.40027095264486728</v>
      </c>
      <c r="E27" s="115">
        <v>260</v>
      </c>
      <c r="F27" s="114">
        <v>267</v>
      </c>
      <c r="G27" s="114">
        <v>268</v>
      </c>
      <c r="H27" s="114">
        <v>270</v>
      </c>
      <c r="I27" s="140">
        <v>263</v>
      </c>
      <c r="J27" s="115">
        <v>-3</v>
      </c>
      <c r="K27" s="116">
        <v>-1.1406844106463878</v>
      </c>
    </row>
    <row r="28" spans="1:11" ht="14.1" customHeight="1" x14ac:dyDescent="0.2">
      <c r="A28" s="306">
        <v>28</v>
      </c>
      <c r="B28" s="307" t="s">
        <v>245</v>
      </c>
      <c r="C28" s="308"/>
      <c r="D28" s="113">
        <v>0.2124515056345834</v>
      </c>
      <c r="E28" s="115">
        <v>138</v>
      </c>
      <c r="F28" s="114">
        <v>144</v>
      </c>
      <c r="G28" s="114">
        <v>147</v>
      </c>
      <c r="H28" s="114">
        <v>140</v>
      </c>
      <c r="I28" s="140">
        <v>139</v>
      </c>
      <c r="J28" s="115">
        <v>-1</v>
      </c>
      <c r="K28" s="116">
        <v>-0.71942446043165464</v>
      </c>
    </row>
    <row r="29" spans="1:11" ht="14.1" customHeight="1" x14ac:dyDescent="0.2">
      <c r="A29" s="306">
        <v>29</v>
      </c>
      <c r="B29" s="307" t="s">
        <v>246</v>
      </c>
      <c r="C29" s="308"/>
      <c r="D29" s="113">
        <v>3.5839645298355811</v>
      </c>
      <c r="E29" s="115">
        <v>2328</v>
      </c>
      <c r="F29" s="114">
        <v>2634</v>
      </c>
      <c r="G29" s="114">
        <v>2605</v>
      </c>
      <c r="H29" s="114">
        <v>2682</v>
      </c>
      <c r="I29" s="140">
        <v>2645</v>
      </c>
      <c r="J29" s="115">
        <v>-317</v>
      </c>
      <c r="K29" s="116">
        <v>-11.984877126654064</v>
      </c>
    </row>
    <row r="30" spans="1:11" ht="14.1" customHeight="1" x14ac:dyDescent="0.2">
      <c r="A30" s="306" t="s">
        <v>247</v>
      </c>
      <c r="B30" s="307" t="s">
        <v>248</v>
      </c>
      <c r="C30" s="308"/>
      <c r="D30" s="113">
        <v>0.61888047293552562</v>
      </c>
      <c r="E30" s="115">
        <v>402</v>
      </c>
      <c r="F30" s="114">
        <v>393</v>
      </c>
      <c r="G30" s="114">
        <v>390</v>
      </c>
      <c r="H30" s="114">
        <v>388</v>
      </c>
      <c r="I30" s="140">
        <v>376</v>
      </c>
      <c r="J30" s="115">
        <v>26</v>
      </c>
      <c r="K30" s="116">
        <v>6.9148936170212769</v>
      </c>
    </row>
    <row r="31" spans="1:11" ht="14.1" customHeight="1" x14ac:dyDescent="0.2">
      <c r="A31" s="306" t="s">
        <v>249</v>
      </c>
      <c r="B31" s="307" t="s">
        <v>250</v>
      </c>
      <c r="C31" s="308"/>
      <c r="D31" s="113">
        <v>2.957386538579962</v>
      </c>
      <c r="E31" s="115">
        <v>1921</v>
      </c>
      <c r="F31" s="114">
        <v>2235</v>
      </c>
      <c r="G31" s="114">
        <v>2208</v>
      </c>
      <c r="H31" s="114">
        <v>2288</v>
      </c>
      <c r="I31" s="140">
        <v>2263</v>
      </c>
      <c r="J31" s="115">
        <v>-342</v>
      </c>
      <c r="K31" s="116">
        <v>-15.112682280159081</v>
      </c>
    </row>
    <row r="32" spans="1:11" ht="14.1" customHeight="1" x14ac:dyDescent="0.2">
      <c r="A32" s="306">
        <v>31</v>
      </c>
      <c r="B32" s="307" t="s">
        <v>251</v>
      </c>
      <c r="C32" s="308"/>
      <c r="D32" s="113">
        <v>0.14317384075374098</v>
      </c>
      <c r="E32" s="115">
        <v>93</v>
      </c>
      <c r="F32" s="114">
        <v>98</v>
      </c>
      <c r="G32" s="114">
        <v>104</v>
      </c>
      <c r="H32" s="114">
        <v>108</v>
      </c>
      <c r="I32" s="140">
        <v>103</v>
      </c>
      <c r="J32" s="115">
        <v>-10</v>
      </c>
      <c r="K32" s="116">
        <v>-9.7087378640776691</v>
      </c>
    </row>
    <row r="33" spans="1:11" ht="14.1" customHeight="1" x14ac:dyDescent="0.2">
      <c r="A33" s="306">
        <v>32</v>
      </c>
      <c r="B33" s="307" t="s">
        <v>252</v>
      </c>
      <c r="C33" s="308"/>
      <c r="D33" s="113">
        <v>0.61734096927150683</v>
      </c>
      <c r="E33" s="115">
        <v>401</v>
      </c>
      <c r="F33" s="114">
        <v>392</v>
      </c>
      <c r="G33" s="114">
        <v>388</v>
      </c>
      <c r="H33" s="114">
        <v>378</v>
      </c>
      <c r="I33" s="140">
        <v>380</v>
      </c>
      <c r="J33" s="115">
        <v>21</v>
      </c>
      <c r="K33" s="116">
        <v>5.5263157894736841</v>
      </c>
    </row>
    <row r="34" spans="1:11" ht="14.1" customHeight="1" x14ac:dyDescent="0.2">
      <c r="A34" s="306">
        <v>33</v>
      </c>
      <c r="B34" s="307" t="s">
        <v>253</v>
      </c>
      <c r="C34" s="308"/>
      <c r="D34" s="113">
        <v>0.46646961019767225</v>
      </c>
      <c r="E34" s="115">
        <v>303</v>
      </c>
      <c r="F34" s="114">
        <v>301</v>
      </c>
      <c r="G34" s="114">
        <v>325</v>
      </c>
      <c r="H34" s="114">
        <v>319</v>
      </c>
      <c r="I34" s="140">
        <v>321</v>
      </c>
      <c r="J34" s="115">
        <v>-18</v>
      </c>
      <c r="K34" s="116">
        <v>-5.6074766355140184</v>
      </c>
    </row>
    <row r="35" spans="1:11" ht="14.1" customHeight="1" x14ac:dyDescent="0.2">
      <c r="A35" s="306">
        <v>34</v>
      </c>
      <c r="B35" s="307" t="s">
        <v>254</v>
      </c>
      <c r="C35" s="308"/>
      <c r="D35" s="113">
        <v>4.0966192499538145</v>
      </c>
      <c r="E35" s="115">
        <v>2661</v>
      </c>
      <c r="F35" s="114">
        <v>2688</v>
      </c>
      <c r="G35" s="114">
        <v>2687</v>
      </c>
      <c r="H35" s="114">
        <v>2674</v>
      </c>
      <c r="I35" s="140">
        <v>2666</v>
      </c>
      <c r="J35" s="115">
        <v>-5</v>
      </c>
      <c r="K35" s="116">
        <v>-0.18754688672168043</v>
      </c>
    </row>
    <row r="36" spans="1:11" ht="14.1" customHeight="1" x14ac:dyDescent="0.2">
      <c r="A36" s="306">
        <v>41</v>
      </c>
      <c r="B36" s="307" t="s">
        <v>255</v>
      </c>
      <c r="C36" s="308"/>
      <c r="D36" s="113">
        <v>0.44183755157337273</v>
      </c>
      <c r="E36" s="115">
        <v>287</v>
      </c>
      <c r="F36" s="114">
        <v>285</v>
      </c>
      <c r="G36" s="114">
        <v>290</v>
      </c>
      <c r="H36" s="114">
        <v>313</v>
      </c>
      <c r="I36" s="140">
        <v>292</v>
      </c>
      <c r="J36" s="115">
        <v>-5</v>
      </c>
      <c r="K36" s="116">
        <v>-1.7123287671232876</v>
      </c>
    </row>
    <row r="37" spans="1:11" ht="14.1" customHeight="1" x14ac:dyDescent="0.2">
      <c r="A37" s="306">
        <v>42</v>
      </c>
      <c r="B37" s="307" t="s">
        <v>256</v>
      </c>
      <c r="C37" s="308"/>
      <c r="D37" s="113">
        <v>4.4645606256542889E-2</v>
      </c>
      <c r="E37" s="115">
        <v>29</v>
      </c>
      <c r="F37" s="114">
        <v>27</v>
      </c>
      <c r="G37" s="114">
        <v>28</v>
      </c>
      <c r="H37" s="114">
        <v>28</v>
      </c>
      <c r="I37" s="140">
        <v>27</v>
      </c>
      <c r="J37" s="115">
        <v>2</v>
      </c>
      <c r="K37" s="116">
        <v>7.4074074074074074</v>
      </c>
    </row>
    <row r="38" spans="1:11" ht="14.1" customHeight="1" x14ac:dyDescent="0.2">
      <c r="A38" s="306">
        <v>43</v>
      </c>
      <c r="B38" s="307" t="s">
        <v>257</v>
      </c>
      <c r="C38" s="308"/>
      <c r="D38" s="113">
        <v>0.65121004987991871</v>
      </c>
      <c r="E38" s="115">
        <v>423</v>
      </c>
      <c r="F38" s="114">
        <v>421</v>
      </c>
      <c r="G38" s="114">
        <v>403</v>
      </c>
      <c r="H38" s="114">
        <v>409</v>
      </c>
      <c r="I38" s="140">
        <v>383</v>
      </c>
      <c r="J38" s="115">
        <v>40</v>
      </c>
      <c r="K38" s="116">
        <v>10.443864229765014</v>
      </c>
    </row>
    <row r="39" spans="1:11" ht="14.1" customHeight="1" x14ac:dyDescent="0.2">
      <c r="A39" s="306">
        <v>51</v>
      </c>
      <c r="B39" s="307" t="s">
        <v>258</v>
      </c>
      <c r="C39" s="308"/>
      <c r="D39" s="113">
        <v>5.1588767781267322</v>
      </c>
      <c r="E39" s="115">
        <v>3351</v>
      </c>
      <c r="F39" s="114">
        <v>3403</v>
      </c>
      <c r="G39" s="114">
        <v>3395</v>
      </c>
      <c r="H39" s="114">
        <v>3398</v>
      </c>
      <c r="I39" s="140">
        <v>3447</v>
      </c>
      <c r="J39" s="115">
        <v>-96</v>
      </c>
      <c r="K39" s="116">
        <v>-2.78503046127067</v>
      </c>
    </row>
    <row r="40" spans="1:11" ht="14.1" customHeight="1" x14ac:dyDescent="0.2">
      <c r="A40" s="306" t="s">
        <v>259</v>
      </c>
      <c r="B40" s="307" t="s">
        <v>260</v>
      </c>
      <c r="C40" s="308"/>
      <c r="D40" s="113">
        <v>4.9264117248599053</v>
      </c>
      <c r="E40" s="115">
        <v>3200</v>
      </c>
      <c r="F40" s="114">
        <v>3252</v>
      </c>
      <c r="G40" s="114">
        <v>3250</v>
      </c>
      <c r="H40" s="114">
        <v>3249</v>
      </c>
      <c r="I40" s="140">
        <v>3294</v>
      </c>
      <c r="J40" s="115">
        <v>-94</v>
      </c>
      <c r="K40" s="116">
        <v>-2.8536733454766243</v>
      </c>
    </row>
    <row r="41" spans="1:11" ht="14.1" customHeight="1" x14ac:dyDescent="0.2">
      <c r="A41" s="306"/>
      <c r="B41" s="307" t="s">
        <v>261</v>
      </c>
      <c r="C41" s="308"/>
      <c r="D41" s="113">
        <v>2.6710388570724799</v>
      </c>
      <c r="E41" s="115">
        <v>1735</v>
      </c>
      <c r="F41" s="114">
        <v>1788</v>
      </c>
      <c r="G41" s="114">
        <v>1770</v>
      </c>
      <c r="H41" s="114">
        <v>1807</v>
      </c>
      <c r="I41" s="140">
        <v>1831</v>
      </c>
      <c r="J41" s="115">
        <v>-96</v>
      </c>
      <c r="K41" s="116">
        <v>-5.2430365920262147</v>
      </c>
    </row>
    <row r="42" spans="1:11" ht="14.1" customHeight="1" x14ac:dyDescent="0.2">
      <c r="A42" s="306">
        <v>52</v>
      </c>
      <c r="B42" s="307" t="s">
        <v>262</v>
      </c>
      <c r="C42" s="308"/>
      <c r="D42" s="113">
        <v>4.2890572079561551</v>
      </c>
      <c r="E42" s="115">
        <v>2786</v>
      </c>
      <c r="F42" s="114">
        <v>2906</v>
      </c>
      <c r="G42" s="114">
        <v>2890</v>
      </c>
      <c r="H42" s="114">
        <v>2824</v>
      </c>
      <c r="I42" s="140">
        <v>2833</v>
      </c>
      <c r="J42" s="115">
        <v>-47</v>
      </c>
      <c r="K42" s="116">
        <v>-1.6590187080833039</v>
      </c>
    </row>
    <row r="43" spans="1:11" ht="14.1" customHeight="1" x14ac:dyDescent="0.2">
      <c r="A43" s="306" t="s">
        <v>263</v>
      </c>
      <c r="B43" s="307" t="s">
        <v>264</v>
      </c>
      <c r="C43" s="308"/>
      <c r="D43" s="113">
        <v>4.165896914834657</v>
      </c>
      <c r="E43" s="115">
        <v>2706</v>
      </c>
      <c r="F43" s="114">
        <v>2825</v>
      </c>
      <c r="G43" s="114">
        <v>2804</v>
      </c>
      <c r="H43" s="114">
        <v>2744</v>
      </c>
      <c r="I43" s="140">
        <v>2756</v>
      </c>
      <c r="J43" s="115">
        <v>-50</v>
      </c>
      <c r="K43" s="116">
        <v>-1.8142235123367199</v>
      </c>
    </row>
    <row r="44" spans="1:11" ht="14.1" customHeight="1" x14ac:dyDescent="0.2">
      <c r="A44" s="306">
        <v>53</v>
      </c>
      <c r="B44" s="307" t="s">
        <v>265</v>
      </c>
      <c r="C44" s="308"/>
      <c r="D44" s="113">
        <v>1.2546954861752571</v>
      </c>
      <c r="E44" s="115">
        <v>815</v>
      </c>
      <c r="F44" s="114">
        <v>842</v>
      </c>
      <c r="G44" s="114">
        <v>899</v>
      </c>
      <c r="H44" s="114">
        <v>882</v>
      </c>
      <c r="I44" s="140">
        <v>878</v>
      </c>
      <c r="J44" s="115">
        <v>-63</v>
      </c>
      <c r="K44" s="116">
        <v>-7.1753986332574033</v>
      </c>
    </row>
    <row r="45" spans="1:11" ht="14.1" customHeight="1" x14ac:dyDescent="0.2">
      <c r="A45" s="306" t="s">
        <v>266</v>
      </c>
      <c r="B45" s="307" t="s">
        <v>267</v>
      </c>
      <c r="C45" s="308"/>
      <c r="D45" s="113">
        <v>1.2239054128948827</v>
      </c>
      <c r="E45" s="115">
        <v>795</v>
      </c>
      <c r="F45" s="114">
        <v>820</v>
      </c>
      <c r="G45" s="114">
        <v>880</v>
      </c>
      <c r="H45" s="114">
        <v>865</v>
      </c>
      <c r="I45" s="140">
        <v>865</v>
      </c>
      <c r="J45" s="115">
        <v>-70</v>
      </c>
      <c r="K45" s="116">
        <v>-8.0924855491329488</v>
      </c>
    </row>
    <row r="46" spans="1:11" ht="14.1" customHeight="1" x14ac:dyDescent="0.2">
      <c r="A46" s="306">
        <v>54</v>
      </c>
      <c r="B46" s="307" t="s">
        <v>268</v>
      </c>
      <c r="C46" s="308"/>
      <c r="D46" s="113">
        <v>14.774616663587659</v>
      </c>
      <c r="E46" s="115">
        <v>9597</v>
      </c>
      <c r="F46" s="114">
        <v>9737</v>
      </c>
      <c r="G46" s="114">
        <v>9761</v>
      </c>
      <c r="H46" s="114">
        <v>9654</v>
      </c>
      <c r="I46" s="140">
        <v>9629</v>
      </c>
      <c r="J46" s="115">
        <v>-32</v>
      </c>
      <c r="K46" s="116">
        <v>-0.33232942153910061</v>
      </c>
    </row>
    <row r="47" spans="1:11" ht="14.1" customHeight="1" x14ac:dyDescent="0.2">
      <c r="A47" s="306">
        <v>61</v>
      </c>
      <c r="B47" s="307" t="s">
        <v>269</v>
      </c>
      <c r="C47" s="308"/>
      <c r="D47" s="113">
        <v>0.69431615247244294</v>
      </c>
      <c r="E47" s="115">
        <v>451</v>
      </c>
      <c r="F47" s="114">
        <v>464</v>
      </c>
      <c r="G47" s="114">
        <v>458</v>
      </c>
      <c r="H47" s="114">
        <v>483</v>
      </c>
      <c r="I47" s="140">
        <v>480</v>
      </c>
      <c r="J47" s="115">
        <v>-29</v>
      </c>
      <c r="K47" s="116">
        <v>-6.041666666666667</v>
      </c>
    </row>
    <row r="48" spans="1:11" ht="14.1" customHeight="1" x14ac:dyDescent="0.2">
      <c r="A48" s="306">
        <v>62</v>
      </c>
      <c r="B48" s="307" t="s">
        <v>270</v>
      </c>
      <c r="C48" s="308"/>
      <c r="D48" s="113">
        <v>10.26079192068477</v>
      </c>
      <c r="E48" s="115">
        <v>6665</v>
      </c>
      <c r="F48" s="114">
        <v>6886</v>
      </c>
      <c r="G48" s="114">
        <v>6826</v>
      </c>
      <c r="H48" s="114">
        <v>6937</v>
      </c>
      <c r="I48" s="140">
        <v>6689</v>
      </c>
      <c r="J48" s="115">
        <v>-24</v>
      </c>
      <c r="K48" s="116">
        <v>-0.35879802661085364</v>
      </c>
    </row>
    <row r="49" spans="1:11" ht="14.1" customHeight="1" x14ac:dyDescent="0.2">
      <c r="A49" s="306">
        <v>63</v>
      </c>
      <c r="B49" s="307" t="s">
        <v>271</v>
      </c>
      <c r="C49" s="308"/>
      <c r="D49" s="113">
        <v>11.299956893897408</v>
      </c>
      <c r="E49" s="115">
        <v>7340</v>
      </c>
      <c r="F49" s="114">
        <v>8450</v>
      </c>
      <c r="G49" s="114">
        <v>8685</v>
      </c>
      <c r="H49" s="114">
        <v>8682</v>
      </c>
      <c r="I49" s="140">
        <v>8254</v>
      </c>
      <c r="J49" s="115">
        <v>-914</v>
      </c>
      <c r="K49" s="116">
        <v>-11.07341894838866</v>
      </c>
    </row>
    <row r="50" spans="1:11" ht="14.1" customHeight="1" x14ac:dyDescent="0.2">
      <c r="A50" s="306" t="s">
        <v>272</v>
      </c>
      <c r="B50" s="307" t="s">
        <v>273</v>
      </c>
      <c r="C50" s="308"/>
      <c r="D50" s="113">
        <v>0.84826651887431492</v>
      </c>
      <c r="E50" s="115">
        <v>551</v>
      </c>
      <c r="F50" s="114">
        <v>592</v>
      </c>
      <c r="G50" s="114">
        <v>632</v>
      </c>
      <c r="H50" s="114">
        <v>632</v>
      </c>
      <c r="I50" s="140">
        <v>623</v>
      </c>
      <c r="J50" s="115">
        <v>-72</v>
      </c>
      <c r="K50" s="116">
        <v>-11.556982343499197</v>
      </c>
    </row>
    <row r="51" spans="1:11" ht="14.1" customHeight="1" x14ac:dyDescent="0.2">
      <c r="A51" s="306" t="s">
        <v>274</v>
      </c>
      <c r="B51" s="307" t="s">
        <v>275</v>
      </c>
      <c r="C51" s="308"/>
      <c r="D51" s="113">
        <v>9.7866247921670055</v>
      </c>
      <c r="E51" s="115">
        <v>6357</v>
      </c>
      <c r="F51" s="114">
        <v>7339</v>
      </c>
      <c r="G51" s="114">
        <v>7553</v>
      </c>
      <c r="H51" s="114">
        <v>7577</v>
      </c>
      <c r="I51" s="140">
        <v>7187</v>
      </c>
      <c r="J51" s="115">
        <v>-830</v>
      </c>
      <c r="K51" s="116">
        <v>-11.548629469876165</v>
      </c>
    </row>
    <row r="52" spans="1:11" ht="14.1" customHeight="1" x14ac:dyDescent="0.2">
      <c r="A52" s="306">
        <v>71</v>
      </c>
      <c r="B52" s="307" t="s">
        <v>276</v>
      </c>
      <c r="C52" s="308"/>
      <c r="D52" s="113">
        <v>13.272061087505389</v>
      </c>
      <c r="E52" s="115">
        <v>8621</v>
      </c>
      <c r="F52" s="114">
        <v>8697</v>
      </c>
      <c r="G52" s="114">
        <v>8628</v>
      </c>
      <c r="H52" s="114">
        <v>8666</v>
      </c>
      <c r="I52" s="140">
        <v>8657</v>
      </c>
      <c r="J52" s="115">
        <v>-36</v>
      </c>
      <c r="K52" s="116">
        <v>-0.41584844634399909</v>
      </c>
    </row>
    <row r="53" spans="1:11" ht="14.1" customHeight="1" x14ac:dyDescent="0.2">
      <c r="A53" s="306" t="s">
        <v>277</v>
      </c>
      <c r="B53" s="307" t="s">
        <v>278</v>
      </c>
      <c r="C53" s="308"/>
      <c r="D53" s="113">
        <v>1.0822710758051604</v>
      </c>
      <c r="E53" s="115">
        <v>703</v>
      </c>
      <c r="F53" s="114">
        <v>684</v>
      </c>
      <c r="G53" s="114">
        <v>679</v>
      </c>
      <c r="H53" s="114">
        <v>698</v>
      </c>
      <c r="I53" s="140">
        <v>698</v>
      </c>
      <c r="J53" s="115">
        <v>5</v>
      </c>
      <c r="K53" s="116">
        <v>0.71633237822349571</v>
      </c>
    </row>
    <row r="54" spans="1:11" ht="14.1" customHeight="1" x14ac:dyDescent="0.2">
      <c r="A54" s="306" t="s">
        <v>279</v>
      </c>
      <c r="B54" s="307" t="s">
        <v>280</v>
      </c>
      <c r="C54" s="308"/>
      <c r="D54" s="113">
        <v>11.780282037071249</v>
      </c>
      <c r="E54" s="115">
        <v>7652</v>
      </c>
      <c r="F54" s="114">
        <v>7751</v>
      </c>
      <c r="G54" s="114">
        <v>7706</v>
      </c>
      <c r="H54" s="114">
        <v>7724</v>
      </c>
      <c r="I54" s="140">
        <v>7715</v>
      </c>
      <c r="J54" s="115">
        <v>-63</v>
      </c>
      <c r="K54" s="116">
        <v>-0.81659105638366813</v>
      </c>
    </row>
    <row r="55" spans="1:11" ht="14.1" customHeight="1" x14ac:dyDescent="0.2">
      <c r="A55" s="306">
        <v>72</v>
      </c>
      <c r="B55" s="307" t="s">
        <v>281</v>
      </c>
      <c r="C55" s="308"/>
      <c r="D55" s="113">
        <v>1.2439189605271261</v>
      </c>
      <c r="E55" s="115">
        <v>808</v>
      </c>
      <c r="F55" s="114">
        <v>802</v>
      </c>
      <c r="G55" s="114">
        <v>808</v>
      </c>
      <c r="H55" s="114">
        <v>807</v>
      </c>
      <c r="I55" s="140">
        <v>797</v>
      </c>
      <c r="J55" s="115">
        <v>11</v>
      </c>
      <c r="K55" s="116">
        <v>1.3801756587202008</v>
      </c>
    </row>
    <row r="56" spans="1:11" ht="14.1" customHeight="1" x14ac:dyDescent="0.2">
      <c r="A56" s="306" t="s">
        <v>282</v>
      </c>
      <c r="B56" s="307" t="s">
        <v>283</v>
      </c>
      <c r="C56" s="308"/>
      <c r="D56" s="113">
        <v>0.16010838105794692</v>
      </c>
      <c r="E56" s="115">
        <v>104</v>
      </c>
      <c r="F56" s="114">
        <v>99</v>
      </c>
      <c r="G56" s="114">
        <v>100</v>
      </c>
      <c r="H56" s="114">
        <v>94</v>
      </c>
      <c r="I56" s="140">
        <v>91</v>
      </c>
      <c r="J56" s="115">
        <v>13</v>
      </c>
      <c r="K56" s="116">
        <v>14.285714285714286</v>
      </c>
    </row>
    <row r="57" spans="1:11" ht="14.1" customHeight="1" x14ac:dyDescent="0.2">
      <c r="A57" s="306" t="s">
        <v>284</v>
      </c>
      <c r="B57" s="307" t="s">
        <v>285</v>
      </c>
      <c r="C57" s="308"/>
      <c r="D57" s="113">
        <v>0.77744935032945384</v>
      </c>
      <c r="E57" s="115">
        <v>505</v>
      </c>
      <c r="F57" s="114">
        <v>506</v>
      </c>
      <c r="G57" s="114">
        <v>508</v>
      </c>
      <c r="H57" s="114">
        <v>507</v>
      </c>
      <c r="I57" s="140">
        <v>503</v>
      </c>
      <c r="J57" s="115">
        <v>2</v>
      </c>
      <c r="K57" s="116">
        <v>0.39761431411530818</v>
      </c>
    </row>
    <row r="58" spans="1:11" ht="14.1" customHeight="1" x14ac:dyDescent="0.2">
      <c r="A58" s="306">
        <v>73</v>
      </c>
      <c r="B58" s="307" t="s">
        <v>286</v>
      </c>
      <c r="C58" s="308"/>
      <c r="D58" s="113">
        <v>1.1731017919822648</v>
      </c>
      <c r="E58" s="115">
        <v>762</v>
      </c>
      <c r="F58" s="114">
        <v>762</v>
      </c>
      <c r="G58" s="114">
        <v>746</v>
      </c>
      <c r="H58" s="114">
        <v>749</v>
      </c>
      <c r="I58" s="140">
        <v>754</v>
      </c>
      <c r="J58" s="115">
        <v>8</v>
      </c>
      <c r="K58" s="116">
        <v>1.0610079575596818</v>
      </c>
    </row>
    <row r="59" spans="1:11" ht="14.1" customHeight="1" x14ac:dyDescent="0.2">
      <c r="A59" s="306" t="s">
        <v>287</v>
      </c>
      <c r="B59" s="307" t="s">
        <v>288</v>
      </c>
      <c r="C59" s="308"/>
      <c r="D59" s="113">
        <v>0.72048771476076112</v>
      </c>
      <c r="E59" s="115">
        <v>468</v>
      </c>
      <c r="F59" s="114">
        <v>468</v>
      </c>
      <c r="G59" s="114">
        <v>453</v>
      </c>
      <c r="H59" s="114">
        <v>458</v>
      </c>
      <c r="I59" s="140">
        <v>463</v>
      </c>
      <c r="J59" s="115">
        <v>5</v>
      </c>
      <c r="K59" s="116">
        <v>1.079913606911447</v>
      </c>
    </row>
    <row r="60" spans="1:11" ht="14.1" customHeight="1" x14ac:dyDescent="0.2">
      <c r="A60" s="306">
        <v>81</v>
      </c>
      <c r="B60" s="307" t="s">
        <v>289</v>
      </c>
      <c r="C60" s="308"/>
      <c r="D60" s="113">
        <v>4.9094771845556995</v>
      </c>
      <c r="E60" s="115">
        <v>3189</v>
      </c>
      <c r="F60" s="114">
        <v>3197</v>
      </c>
      <c r="G60" s="114">
        <v>3115</v>
      </c>
      <c r="H60" s="114">
        <v>3133</v>
      </c>
      <c r="I60" s="140">
        <v>3098</v>
      </c>
      <c r="J60" s="115">
        <v>91</v>
      </c>
      <c r="K60" s="116">
        <v>2.9373789541639765</v>
      </c>
    </row>
    <row r="61" spans="1:11" ht="14.1" customHeight="1" x14ac:dyDescent="0.2">
      <c r="A61" s="306" t="s">
        <v>290</v>
      </c>
      <c r="B61" s="307" t="s">
        <v>291</v>
      </c>
      <c r="C61" s="308"/>
      <c r="D61" s="113">
        <v>1.557977707986945</v>
      </c>
      <c r="E61" s="115">
        <v>1012</v>
      </c>
      <c r="F61" s="114">
        <v>1023</v>
      </c>
      <c r="G61" s="114">
        <v>1023</v>
      </c>
      <c r="H61" s="114">
        <v>1020</v>
      </c>
      <c r="I61" s="140">
        <v>1019</v>
      </c>
      <c r="J61" s="115">
        <v>-7</v>
      </c>
      <c r="K61" s="116">
        <v>-0.68694798822374881</v>
      </c>
    </row>
    <row r="62" spans="1:11" ht="14.1" customHeight="1" x14ac:dyDescent="0.2">
      <c r="A62" s="306" t="s">
        <v>292</v>
      </c>
      <c r="B62" s="307" t="s">
        <v>293</v>
      </c>
      <c r="C62" s="308"/>
      <c r="D62" s="113">
        <v>1.7011515487406861</v>
      </c>
      <c r="E62" s="115">
        <v>1105</v>
      </c>
      <c r="F62" s="114">
        <v>1090</v>
      </c>
      <c r="G62" s="114">
        <v>1041</v>
      </c>
      <c r="H62" s="114">
        <v>1055</v>
      </c>
      <c r="I62" s="140">
        <v>1018</v>
      </c>
      <c r="J62" s="115">
        <v>87</v>
      </c>
      <c r="K62" s="116">
        <v>8.5461689587426335</v>
      </c>
    </row>
    <row r="63" spans="1:11" ht="14.1" customHeight="1" x14ac:dyDescent="0.2">
      <c r="A63" s="306"/>
      <c r="B63" s="307" t="s">
        <v>294</v>
      </c>
      <c r="C63" s="308"/>
      <c r="D63" s="113">
        <v>1.5194901163864769</v>
      </c>
      <c r="E63" s="115">
        <v>987</v>
      </c>
      <c r="F63" s="114">
        <v>965</v>
      </c>
      <c r="G63" s="114">
        <v>918</v>
      </c>
      <c r="H63" s="114">
        <v>938</v>
      </c>
      <c r="I63" s="140">
        <v>904</v>
      </c>
      <c r="J63" s="115">
        <v>83</v>
      </c>
      <c r="K63" s="116">
        <v>9.1814159292035402</v>
      </c>
    </row>
    <row r="64" spans="1:11" ht="14.1" customHeight="1" x14ac:dyDescent="0.2">
      <c r="A64" s="306" t="s">
        <v>295</v>
      </c>
      <c r="B64" s="307" t="s">
        <v>296</v>
      </c>
      <c r="C64" s="308"/>
      <c r="D64" s="113">
        <v>0.27095264486729481</v>
      </c>
      <c r="E64" s="115">
        <v>176</v>
      </c>
      <c r="F64" s="114">
        <v>172</v>
      </c>
      <c r="G64" s="114">
        <v>171</v>
      </c>
      <c r="H64" s="114">
        <v>173</v>
      </c>
      <c r="I64" s="140">
        <v>160</v>
      </c>
      <c r="J64" s="115">
        <v>16</v>
      </c>
      <c r="K64" s="116">
        <v>10</v>
      </c>
    </row>
    <row r="65" spans="1:11" ht="14.1" customHeight="1" x14ac:dyDescent="0.2">
      <c r="A65" s="306" t="s">
        <v>297</v>
      </c>
      <c r="B65" s="307" t="s">
        <v>298</v>
      </c>
      <c r="C65" s="308"/>
      <c r="D65" s="113">
        <v>0.84826651887431492</v>
      </c>
      <c r="E65" s="115">
        <v>551</v>
      </c>
      <c r="F65" s="114">
        <v>571</v>
      </c>
      <c r="G65" s="114">
        <v>550</v>
      </c>
      <c r="H65" s="114">
        <v>548</v>
      </c>
      <c r="I65" s="140">
        <v>562</v>
      </c>
      <c r="J65" s="115">
        <v>-11</v>
      </c>
      <c r="K65" s="116">
        <v>-1.9572953736654803</v>
      </c>
    </row>
    <row r="66" spans="1:11" ht="14.1" customHeight="1" x14ac:dyDescent="0.2">
      <c r="A66" s="306">
        <v>82</v>
      </c>
      <c r="B66" s="307" t="s">
        <v>299</v>
      </c>
      <c r="C66" s="308"/>
      <c r="D66" s="113">
        <v>1.81661432354209</v>
      </c>
      <c r="E66" s="115">
        <v>1180</v>
      </c>
      <c r="F66" s="114">
        <v>1255</v>
      </c>
      <c r="G66" s="114">
        <v>1224</v>
      </c>
      <c r="H66" s="114">
        <v>1237</v>
      </c>
      <c r="I66" s="140">
        <v>1221</v>
      </c>
      <c r="J66" s="115">
        <v>-41</v>
      </c>
      <c r="K66" s="116">
        <v>-3.3579033579033579</v>
      </c>
    </row>
    <row r="67" spans="1:11" ht="14.1" customHeight="1" x14ac:dyDescent="0.2">
      <c r="A67" s="306" t="s">
        <v>300</v>
      </c>
      <c r="B67" s="307" t="s">
        <v>301</v>
      </c>
      <c r="C67" s="308"/>
      <c r="D67" s="113">
        <v>0.87443808116263322</v>
      </c>
      <c r="E67" s="115">
        <v>568</v>
      </c>
      <c r="F67" s="114">
        <v>579</v>
      </c>
      <c r="G67" s="114">
        <v>567</v>
      </c>
      <c r="H67" s="114">
        <v>564</v>
      </c>
      <c r="I67" s="140">
        <v>551</v>
      </c>
      <c r="J67" s="115">
        <v>17</v>
      </c>
      <c r="K67" s="116">
        <v>3.0852994555353903</v>
      </c>
    </row>
    <row r="68" spans="1:11" ht="14.1" customHeight="1" x14ac:dyDescent="0.2">
      <c r="A68" s="306" t="s">
        <v>302</v>
      </c>
      <c r="B68" s="307" t="s">
        <v>303</v>
      </c>
      <c r="C68" s="308"/>
      <c r="D68" s="113">
        <v>0.56499784469487035</v>
      </c>
      <c r="E68" s="115">
        <v>367</v>
      </c>
      <c r="F68" s="114">
        <v>419</v>
      </c>
      <c r="G68" s="114">
        <v>397</v>
      </c>
      <c r="H68" s="114">
        <v>412</v>
      </c>
      <c r="I68" s="140">
        <v>413</v>
      </c>
      <c r="J68" s="115">
        <v>-46</v>
      </c>
      <c r="K68" s="116">
        <v>-11.138014527845037</v>
      </c>
    </row>
    <row r="69" spans="1:11" ht="14.1" customHeight="1" x14ac:dyDescent="0.2">
      <c r="A69" s="306">
        <v>83</v>
      </c>
      <c r="B69" s="307" t="s">
        <v>304</v>
      </c>
      <c r="C69" s="308"/>
      <c r="D69" s="113">
        <v>2.7387770182893036</v>
      </c>
      <c r="E69" s="115">
        <v>1779</v>
      </c>
      <c r="F69" s="114">
        <v>1806</v>
      </c>
      <c r="G69" s="114">
        <v>1765</v>
      </c>
      <c r="H69" s="114">
        <v>1799</v>
      </c>
      <c r="I69" s="140">
        <v>1753</v>
      </c>
      <c r="J69" s="115">
        <v>26</v>
      </c>
      <c r="K69" s="116">
        <v>1.4831717056474616</v>
      </c>
    </row>
    <row r="70" spans="1:11" ht="14.1" customHeight="1" x14ac:dyDescent="0.2">
      <c r="A70" s="306" t="s">
        <v>305</v>
      </c>
      <c r="B70" s="307" t="s">
        <v>306</v>
      </c>
      <c r="C70" s="308"/>
      <c r="D70" s="113">
        <v>1.8135353162140526</v>
      </c>
      <c r="E70" s="115">
        <v>1178</v>
      </c>
      <c r="F70" s="114">
        <v>1195</v>
      </c>
      <c r="G70" s="114">
        <v>1165</v>
      </c>
      <c r="H70" s="114">
        <v>1170</v>
      </c>
      <c r="I70" s="140">
        <v>1132</v>
      </c>
      <c r="J70" s="115">
        <v>46</v>
      </c>
      <c r="K70" s="116">
        <v>4.0636042402826851</v>
      </c>
    </row>
    <row r="71" spans="1:11" ht="14.1" customHeight="1" x14ac:dyDescent="0.2">
      <c r="A71" s="306"/>
      <c r="B71" s="307" t="s">
        <v>307</v>
      </c>
      <c r="C71" s="308"/>
      <c r="D71" s="113">
        <v>1.35938173532853</v>
      </c>
      <c r="E71" s="115">
        <v>883</v>
      </c>
      <c r="F71" s="114">
        <v>883</v>
      </c>
      <c r="G71" s="114">
        <v>855</v>
      </c>
      <c r="H71" s="114">
        <v>851</v>
      </c>
      <c r="I71" s="140">
        <v>814</v>
      </c>
      <c r="J71" s="115">
        <v>69</v>
      </c>
      <c r="K71" s="116">
        <v>8.4766584766584767</v>
      </c>
    </row>
    <row r="72" spans="1:11" ht="14.1" customHeight="1" x14ac:dyDescent="0.2">
      <c r="A72" s="306">
        <v>84</v>
      </c>
      <c r="B72" s="307" t="s">
        <v>308</v>
      </c>
      <c r="C72" s="308"/>
      <c r="D72" s="113">
        <v>5.1296262085103761</v>
      </c>
      <c r="E72" s="115">
        <v>3332</v>
      </c>
      <c r="F72" s="114">
        <v>3641</v>
      </c>
      <c r="G72" s="114">
        <v>3225</v>
      </c>
      <c r="H72" s="114">
        <v>3654</v>
      </c>
      <c r="I72" s="140">
        <v>3392</v>
      </c>
      <c r="J72" s="115">
        <v>-60</v>
      </c>
      <c r="K72" s="116">
        <v>-1.7688679245283019</v>
      </c>
    </row>
    <row r="73" spans="1:11" ht="14.1" customHeight="1" x14ac:dyDescent="0.2">
      <c r="A73" s="306" t="s">
        <v>309</v>
      </c>
      <c r="B73" s="307" t="s">
        <v>310</v>
      </c>
      <c r="C73" s="308"/>
      <c r="D73" s="113">
        <v>0.27249214853131348</v>
      </c>
      <c r="E73" s="115">
        <v>177</v>
      </c>
      <c r="F73" s="114">
        <v>179</v>
      </c>
      <c r="G73" s="114">
        <v>167</v>
      </c>
      <c r="H73" s="114">
        <v>191</v>
      </c>
      <c r="I73" s="140">
        <v>193</v>
      </c>
      <c r="J73" s="115">
        <v>-16</v>
      </c>
      <c r="K73" s="116">
        <v>-8.290155440414507</v>
      </c>
    </row>
    <row r="74" spans="1:11" ht="14.1" customHeight="1" x14ac:dyDescent="0.2">
      <c r="A74" s="306" t="s">
        <v>311</v>
      </c>
      <c r="B74" s="307" t="s">
        <v>312</v>
      </c>
      <c r="C74" s="308"/>
      <c r="D74" s="113">
        <v>5.0803620912617774E-2</v>
      </c>
      <c r="E74" s="115">
        <v>33</v>
      </c>
      <c r="F74" s="114">
        <v>35</v>
      </c>
      <c r="G74" s="114">
        <v>36</v>
      </c>
      <c r="H74" s="114">
        <v>40</v>
      </c>
      <c r="I74" s="140">
        <v>39</v>
      </c>
      <c r="J74" s="115">
        <v>-6</v>
      </c>
      <c r="K74" s="116">
        <v>-15.384615384615385</v>
      </c>
    </row>
    <row r="75" spans="1:11" ht="14.1" customHeight="1" x14ac:dyDescent="0.2">
      <c r="A75" s="306" t="s">
        <v>313</v>
      </c>
      <c r="B75" s="307" t="s">
        <v>314</v>
      </c>
      <c r="C75" s="308"/>
      <c r="D75" s="113">
        <v>2.9112014286594001</v>
      </c>
      <c r="E75" s="115">
        <v>1891</v>
      </c>
      <c r="F75" s="114">
        <v>2053</v>
      </c>
      <c r="G75" s="114">
        <v>1751</v>
      </c>
      <c r="H75" s="114">
        <v>2068</v>
      </c>
      <c r="I75" s="140">
        <v>1902</v>
      </c>
      <c r="J75" s="115">
        <v>-11</v>
      </c>
      <c r="K75" s="116">
        <v>-0.57833859095688744</v>
      </c>
    </row>
    <row r="76" spans="1:11" ht="14.1" customHeight="1" x14ac:dyDescent="0.2">
      <c r="A76" s="306">
        <v>91</v>
      </c>
      <c r="B76" s="307" t="s">
        <v>315</v>
      </c>
      <c r="C76" s="308"/>
      <c r="D76" s="113">
        <v>9.0830716177104504E-2</v>
      </c>
      <c r="E76" s="115">
        <v>59</v>
      </c>
      <c r="F76" s="114">
        <v>57</v>
      </c>
      <c r="G76" s="114">
        <v>52</v>
      </c>
      <c r="H76" s="114">
        <v>61</v>
      </c>
      <c r="I76" s="140">
        <v>53</v>
      </c>
      <c r="J76" s="115">
        <v>6</v>
      </c>
      <c r="K76" s="116">
        <v>11.320754716981131</v>
      </c>
    </row>
    <row r="77" spans="1:11" ht="14.1" customHeight="1" x14ac:dyDescent="0.2">
      <c r="A77" s="306">
        <v>92</v>
      </c>
      <c r="B77" s="307" t="s">
        <v>316</v>
      </c>
      <c r="C77" s="308"/>
      <c r="D77" s="113">
        <v>0.48032514317384073</v>
      </c>
      <c r="E77" s="115">
        <v>312</v>
      </c>
      <c r="F77" s="114">
        <v>309</v>
      </c>
      <c r="G77" s="114">
        <v>294</v>
      </c>
      <c r="H77" s="114">
        <v>322</v>
      </c>
      <c r="I77" s="140">
        <v>320</v>
      </c>
      <c r="J77" s="115">
        <v>-8</v>
      </c>
      <c r="K77" s="116">
        <v>-2.5</v>
      </c>
    </row>
    <row r="78" spans="1:11" ht="14.1" customHeight="1" x14ac:dyDescent="0.2">
      <c r="A78" s="306">
        <v>93</v>
      </c>
      <c r="B78" s="307" t="s">
        <v>317</v>
      </c>
      <c r="C78" s="308"/>
      <c r="D78" s="113">
        <v>8.7751708849067064E-2</v>
      </c>
      <c r="E78" s="115">
        <v>57</v>
      </c>
      <c r="F78" s="114">
        <v>59</v>
      </c>
      <c r="G78" s="114">
        <v>61</v>
      </c>
      <c r="H78" s="114">
        <v>69</v>
      </c>
      <c r="I78" s="140">
        <v>67</v>
      </c>
      <c r="J78" s="115">
        <v>-10</v>
      </c>
      <c r="K78" s="116">
        <v>-14.925373134328359</v>
      </c>
    </row>
    <row r="79" spans="1:11" ht="14.1" customHeight="1" x14ac:dyDescent="0.2">
      <c r="A79" s="306">
        <v>94</v>
      </c>
      <c r="B79" s="307" t="s">
        <v>318</v>
      </c>
      <c r="C79" s="308"/>
      <c r="D79" s="113">
        <v>0.91754418375515734</v>
      </c>
      <c r="E79" s="115">
        <v>596</v>
      </c>
      <c r="F79" s="114">
        <v>625</v>
      </c>
      <c r="G79" s="114">
        <v>635</v>
      </c>
      <c r="H79" s="114">
        <v>604</v>
      </c>
      <c r="I79" s="140">
        <v>623</v>
      </c>
      <c r="J79" s="115">
        <v>-27</v>
      </c>
      <c r="K79" s="116">
        <v>-4.3338683788121992</v>
      </c>
    </row>
    <row r="80" spans="1:11" ht="14.1" customHeight="1" x14ac:dyDescent="0.2">
      <c r="A80" s="306" t="s">
        <v>319</v>
      </c>
      <c r="B80" s="307" t="s">
        <v>320</v>
      </c>
      <c r="C80" s="308"/>
      <c r="D80" s="113">
        <v>1.6934540304205926E-2</v>
      </c>
      <c r="E80" s="115">
        <v>11</v>
      </c>
      <c r="F80" s="114">
        <v>13</v>
      </c>
      <c r="G80" s="114">
        <v>10</v>
      </c>
      <c r="H80" s="114">
        <v>12</v>
      </c>
      <c r="I80" s="140">
        <v>8</v>
      </c>
      <c r="J80" s="115">
        <v>3</v>
      </c>
      <c r="K80" s="116">
        <v>37.5</v>
      </c>
    </row>
    <row r="81" spans="1:11" ht="14.1" customHeight="1" x14ac:dyDescent="0.2">
      <c r="A81" s="310" t="s">
        <v>321</v>
      </c>
      <c r="B81" s="311" t="s">
        <v>334</v>
      </c>
      <c r="C81" s="312"/>
      <c r="D81" s="125">
        <v>4.2644251493318555</v>
      </c>
      <c r="E81" s="143">
        <v>2770</v>
      </c>
      <c r="F81" s="144">
        <v>2869</v>
      </c>
      <c r="G81" s="144">
        <v>2806</v>
      </c>
      <c r="H81" s="144">
        <v>2866</v>
      </c>
      <c r="I81" s="145">
        <v>2743</v>
      </c>
      <c r="J81" s="143">
        <v>27</v>
      </c>
      <c r="K81" s="146">
        <v>0.98432373313889898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21180</v>
      </c>
      <c r="G12" s="536">
        <v>18910</v>
      </c>
      <c r="H12" s="536">
        <v>26323</v>
      </c>
      <c r="I12" s="536">
        <v>18607</v>
      </c>
      <c r="J12" s="537">
        <v>20813</v>
      </c>
      <c r="K12" s="538">
        <v>367</v>
      </c>
      <c r="L12" s="349">
        <v>1.7633210012972662</v>
      </c>
    </row>
    <row r="13" spans="1:17" s="110" customFormat="1" ht="15" customHeight="1" x14ac:dyDescent="0.2">
      <c r="A13" s="350" t="s">
        <v>345</v>
      </c>
      <c r="B13" s="351" t="s">
        <v>346</v>
      </c>
      <c r="C13" s="347"/>
      <c r="D13" s="347"/>
      <c r="E13" s="348"/>
      <c r="F13" s="536">
        <v>11876</v>
      </c>
      <c r="G13" s="536">
        <v>10122</v>
      </c>
      <c r="H13" s="536">
        <v>14509</v>
      </c>
      <c r="I13" s="536">
        <v>10387</v>
      </c>
      <c r="J13" s="537">
        <v>11724</v>
      </c>
      <c r="K13" s="538">
        <v>152</v>
      </c>
      <c r="L13" s="349">
        <v>1.2964858410098943</v>
      </c>
    </row>
    <row r="14" spans="1:17" s="110" customFormat="1" ht="22.5" customHeight="1" x14ac:dyDescent="0.2">
      <c r="A14" s="350"/>
      <c r="B14" s="351" t="s">
        <v>347</v>
      </c>
      <c r="C14" s="347"/>
      <c r="D14" s="347"/>
      <c r="E14" s="348"/>
      <c r="F14" s="536">
        <v>9304</v>
      </c>
      <c r="G14" s="536">
        <v>8788</v>
      </c>
      <c r="H14" s="536">
        <v>11814</v>
      </c>
      <c r="I14" s="536">
        <v>8220</v>
      </c>
      <c r="J14" s="537">
        <v>9089</v>
      </c>
      <c r="K14" s="538">
        <v>215</v>
      </c>
      <c r="L14" s="349">
        <v>2.3654967543184067</v>
      </c>
    </row>
    <row r="15" spans="1:17" s="110" customFormat="1" ht="15" customHeight="1" x14ac:dyDescent="0.2">
      <c r="A15" s="350" t="s">
        <v>348</v>
      </c>
      <c r="B15" s="351" t="s">
        <v>108</v>
      </c>
      <c r="C15" s="347"/>
      <c r="D15" s="347"/>
      <c r="E15" s="348"/>
      <c r="F15" s="536">
        <v>4344</v>
      </c>
      <c r="G15" s="536">
        <v>4812</v>
      </c>
      <c r="H15" s="536">
        <v>9944</v>
      </c>
      <c r="I15" s="536">
        <v>3950</v>
      </c>
      <c r="J15" s="537">
        <v>4557</v>
      </c>
      <c r="K15" s="538">
        <v>-213</v>
      </c>
      <c r="L15" s="349">
        <v>-4.6741277156023697</v>
      </c>
    </row>
    <row r="16" spans="1:17" s="110" customFormat="1" ht="15" customHeight="1" x14ac:dyDescent="0.2">
      <c r="A16" s="350"/>
      <c r="B16" s="351" t="s">
        <v>109</v>
      </c>
      <c r="C16" s="347"/>
      <c r="D16" s="347"/>
      <c r="E16" s="348"/>
      <c r="F16" s="536">
        <v>14757</v>
      </c>
      <c r="G16" s="536">
        <v>12541</v>
      </c>
      <c r="H16" s="536">
        <v>14635</v>
      </c>
      <c r="I16" s="536">
        <v>12949</v>
      </c>
      <c r="J16" s="537">
        <v>14339</v>
      </c>
      <c r="K16" s="538">
        <v>418</v>
      </c>
      <c r="L16" s="349">
        <v>2.915126577864565</v>
      </c>
    </row>
    <row r="17" spans="1:12" s="110" customFormat="1" ht="15" customHeight="1" x14ac:dyDescent="0.2">
      <c r="A17" s="350"/>
      <c r="B17" s="351" t="s">
        <v>110</v>
      </c>
      <c r="C17" s="347"/>
      <c r="D17" s="347"/>
      <c r="E17" s="348"/>
      <c r="F17" s="536">
        <v>1776</v>
      </c>
      <c r="G17" s="536">
        <v>1299</v>
      </c>
      <c r="H17" s="536">
        <v>1462</v>
      </c>
      <c r="I17" s="536">
        <v>1448</v>
      </c>
      <c r="J17" s="537">
        <v>1642</v>
      </c>
      <c r="K17" s="538">
        <v>134</v>
      </c>
      <c r="L17" s="349">
        <v>8.1607795371498177</v>
      </c>
    </row>
    <row r="18" spans="1:12" s="110" customFormat="1" ht="15" customHeight="1" x14ac:dyDescent="0.2">
      <c r="A18" s="350"/>
      <c r="B18" s="351" t="s">
        <v>111</v>
      </c>
      <c r="C18" s="347"/>
      <c r="D18" s="347"/>
      <c r="E18" s="348"/>
      <c r="F18" s="536">
        <v>302</v>
      </c>
      <c r="G18" s="536">
        <v>258</v>
      </c>
      <c r="H18" s="536">
        <v>282</v>
      </c>
      <c r="I18" s="536">
        <v>260</v>
      </c>
      <c r="J18" s="537">
        <v>275</v>
      </c>
      <c r="K18" s="538">
        <v>27</v>
      </c>
      <c r="L18" s="349">
        <v>9.8181818181818183</v>
      </c>
    </row>
    <row r="19" spans="1:12" s="110" customFormat="1" ht="15" customHeight="1" x14ac:dyDescent="0.2">
      <c r="A19" s="118" t="s">
        <v>113</v>
      </c>
      <c r="B19" s="119" t="s">
        <v>181</v>
      </c>
      <c r="C19" s="347"/>
      <c r="D19" s="347"/>
      <c r="E19" s="348"/>
      <c r="F19" s="536">
        <v>12421</v>
      </c>
      <c r="G19" s="536">
        <v>10447</v>
      </c>
      <c r="H19" s="536">
        <v>17117</v>
      </c>
      <c r="I19" s="536">
        <v>10571</v>
      </c>
      <c r="J19" s="537">
        <v>12640</v>
      </c>
      <c r="K19" s="538">
        <v>-219</v>
      </c>
      <c r="L19" s="349">
        <v>-1.7325949367088607</v>
      </c>
    </row>
    <row r="20" spans="1:12" s="110" customFormat="1" ht="15" customHeight="1" x14ac:dyDescent="0.2">
      <c r="A20" s="118"/>
      <c r="B20" s="119" t="s">
        <v>182</v>
      </c>
      <c r="C20" s="347"/>
      <c r="D20" s="347"/>
      <c r="E20" s="348"/>
      <c r="F20" s="536">
        <v>8759</v>
      </c>
      <c r="G20" s="536">
        <v>8463</v>
      </c>
      <c r="H20" s="536">
        <v>9206</v>
      </c>
      <c r="I20" s="536">
        <v>8036</v>
      </c>
      <c r="J20" s="537">
        <v>8173</v>
      </c>
      <c r="K20" s="538">
        <v>586</v>
      </c>
      <c r="L20" s="349">
        <v>7.169949834821975</v>
      </c>
    </row>
    <row r="21" spans="1:12" s="110" customFormat="1" ht="15" customHeight="1" x14ac:dyDescent="0.2">
      <c r="A21" s="118" t="s">
        <v>113</v>
      </c>
      <c r="B21" s="119" t="s">
        <v>116</v>
      </c>
      <c r="C21" s="347"/>
      <c r="D21" s="347"/>
      <c r="E21" s="348"/>
      <c r="F21" s="536">
        <v>15057</v>
      </c>
      <c r="G21" s="536">
        <v>13681</v>
      </c>
      <c r="H21" s="536">
        <v>19682</v>
      </c>
      <c r="I21" s="536">
        <v>12823</v>
      </c>
      <c r="J21" s="537">
        <v>14788</v>
      </c>
      <c r="K21" s="538">
        <v>269</v>
      </c>
      <c r="L21" s="349">
        <v>1.8190424668650258</v>
      </c>
    </row>
    <row r="22" spans="1:12" s="110" customFormat="1" ht="15" customHeight="1" x14ac:dyDescent="0.2">
      <c r="A22" s="118"/>
      <c r="B22" s="119" t="s">
        <v>117</v>
      </c>
      <c r="C22" s="347"/>
      <c r="D22" s="347"/>
      <c r="E22" s="348"/>
      <c r="F22" s="536">
        <v>6091</v>
      </c>
      <c r="G22" s="536">
        <v>5210</v>
      </c>
      <c r="H22" s="536">
        <v>6627</v>
      </c>
      <c r="I22" s="536">
        <v>5761</v>
      </c>
      <c r="J22" s="537">
        <v>6007</v>
      </c>
      <c r="K22" s="538">
        <v>84</v>
      </c>
      <c r="L22" s="349">
        <v>1.3983685700016648</v>
      </c>
    </row>
    <row r="23" spans="1:12" s="110" customFormat="1" ht="15" customHeight="1" x14ac:dyDescent="0.2">
      <c r="A23" s="352" t="s">
        <v>348</v>
      </c>
      <c r="B23" s="353" t="s">
        <v>193</v>
      </c>
      <c r="C23" s="354"/>
      <c r="D23" s="354"/>
      <c r="E23" s="355"/>
      <c r="F23" s="539">
        <v>419</v>
      </c>
      <c r="G23" s="539">
        <v>1272</v>
      </c>
      <c r="H23" s="539">
        <v>3851</v>
      </c>
      <c r="I23" s="539">
        <v>458</v>
      </c>
      <c r="J23" s="540">
        <v>616</v>
      </c>
      <c r="K23" s="541">
        <v>-197</v>
      </c>
      <c r="L23" s="356">
        <v>-31.980519480519479</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43.3</v>
      </c>
      <c r="G25" s="542">
        <v>49.1</v>
      </c>
      <c r="H25" s="542">
        <v>49.9</v>
      </c>
      <c r="I25" s="542">
        <v>48.5</v>
      </c>
      <c r="J25" s="542">
        <v>45.1</v>
      </c>
      <c r="K25" s="543" t="s">
        <v>350</v>
      </c>
      <c r="L25" s="364">
        <v>-1.8000000000000043</v>
      </c>
    </row>
    <row r="26" spans="1:12" s="110" customFormat="1" ht="15" customHeight="1" x14ac:dyDescent="0.2">
      <c r="A26" s="365" t="s">
        <v>105</v>
      </c>
      <c r="B26" s="366" t="s">
        <v>346</v>
      </c>
      <c r="C26" s="362"/>
      <c r="D26" s="362"/>
      <c r="E26" s="363"/>
      <c r="F26" s="542">
        <v>43.5</v>
      </c>
      <c r="G26" s="542">
        <v>48.9</v>
      </c>
      <c r="H26" s="542">
        <v>50.3</v>
      </c>
      <c r="I26" s="542">
        <v>47.7</v>
      </c>
      <c r="J26" s="544">
        <v>43.9</v>
      </c>
      <c r="K26" s="543" t="s">
        <v>350</v>
      </c>
      <c r="L26" s="364">
        <v>-0.39999999999999858</v>
      </c>
    </row>
    <row r="27" spans="1:12" s="110" customFormat="1" ht="15" customHeight="1" x14ac:dyDescent="0.2">
      <c r="A27" s="365"/>
      <c r="B27" s="366" t="s">
        <v>347</v>
      </c>
      <c r="C27" s="362"/>
      <c r="D27" s="362"/>
      <c r="E27" s="363"/>
      <c r="F27" s="542">
        <v>43.1</v>
      </c>
      <c r="G27" s="542">
        <v>49.3</v>
      </c>
      <c r="H27" s="542">
        <v>49.4</v>
      </c>
      <c r="I27" s="542">
        <v>49.7</v>
      </c>
      <c r="J27" s="542">
        <v>46.6</v>
      </c>
      <c r="K27" s="543" t="s">
        <v>350</v>
      </c>
      <c r="L27" s="364">
        <v>-3.5</v>
      </c>
    </row>
    <row r="28" spans="1:12" s="110" customFormat="1" ht="15" customHeight="1" x14ac:dyDescent="0.2">
      <c r="A28" s="365" t="s">
        <v>113</v>
      </c>
      <c r="B28" s="366" t="s">
        <v>108</v>
      </c>
      <c r="C28" s="362"/>
      <c r="D28" s="362"/>
      <c r="E28" s="363"/>
      <c r="F28" s="542">
        <v>52.6</v>
      </c>
      <c r="G28" s="542">
        <v>55.2</v>
      </c>
      <c r="H28" s="542">
        <v>56.5</v>
      </c>
      <c r="I28" s="542">
        <v>57.2</v>
      </c>
      <c r="J28" s="542">
        <v>55.6</v>
      </c>
      <c r="K28" s="543" t="s">
        <v>350</v>
      </c>
      <c r="L28" s="364">
        <v>-3</v>
      </c>
    </row>
    <row r="29" spans="1:12" s="110" customFormat="1" ht="11.25" x14ac:dyDescent="0.2">
      <c r="A29" s="365"/>
      <c r="B29" s="366" t="s">
        <v>109</v>
      </c>
      <c r="C29" s="362"/>
      <c r="D29" s="362"/>
      <c r="E29" s="363"/>
      <c r="F29" s="542">
        <v>41.9</v>
      </c>
      <c r="G29" s="542">
        <v>47.5</v>
      </c>
      <c r="H29" s="542">
        <v>47.8</v>
      </c>
      <c r="I29" s="542">
        <v>46.5</v>
      </c>
      <c r="J29" s="544">
        <v>42.9</v>
      </c>
      <c r="K29" s="543" t="s">
        <v>350</v>
      </c>
      <c r="L29" s="364">
        <v>-1</v>
      </c>
    </row>
    <row r="30" spans="1:12" s="110" customFormat="1" ht="15" customHeight="1" x14ac:dyDescent="0.2">
      <c r="A30" s="365"/>
      <c r="B30" s="366" t="s">
        <v>110</v>
      </c>
      <c r="C30" s="362"/>
      <c r="D30" s="362"/>
      <c r="E30" s="363"/>
      <c r="F30" s="542">
        <v>33.299999999999997</v>
      </c>
      <c r="G30" s="542">
        <v>44.1</v>
      </c>
      <c r="H30" s="542">
        <v>43.1</v>
      </c>
      <c r="I30" s="542">
        <v>42.7</v>
      </c>
      <c r="J30" s="542">
        <v>37.799999999999997</v>
      </c>
      <c r="K30" s="543" t="s">
        <v>350</v>
      </c>
      <c r="L30" s="364">
        <v>-4.5</v>
      </c>
    </row>
    <row r="31" spans="1:12" s="110" customFormat="1" ht="15" customHeight="1" x14ac:dyDescent="0.2">
      <c r="A31" s="365"/>
      <c r="B31" s="366" t="s">
        <v>111</v>
      </c>
      <c r="C31" s="362"/>
      <c r="D31" s="362"/>
      <c r="E31" s="363"/>
      <c r="F31" s="542">
        <v>52</v>
      </c>
      <c r="G31" s="542">
        <v>67.099999999999994</v>
      </c>
      <c r="H31" s="542">
        <v>66</v>
      </c>
      <c r="I31" s="542">
        <v>64.2</v>
      </c>
      <c r="J31" s="542">
        <v>53.1</v>
      </c>
      <c r="K31" s="543" t="s">
        <v>350</v>
      </c>
      <c r="L31" s="364">
        <v>-1.1000000000000014</v>
      </c>
    </row>
    <row r="32" spans="1:12" s="110" customFormat="1" ht="15" customHeight="1" x14ac:dyDescent="0.2">
      <c r="A32" s="367" t="s">
        <v>113</v>
      </c>
      <c r="B32" s="368" t="s">
        <v>181</v>
      </c>
      <c r="C32" s="362"/>
      <c r="D32" s="362"/>
      <c r="E32" s="363"/>
      <c r="F32" s="542">
        <v>35.1</v>
      </c>
      <c r="G32" s="542">
        <v>38.4</v>
      </c>
      <c r="H32" s="542">
        <v>41.9</v>
      </c>
      <c r="I32" s="542">
        <v>40.9</v>
      </c>
      <c r="J32" s="544">
        <v>39.200000000000003</v>
      </c>
      <c r="K32" s="543" t="s">
        <v>350</v>
      </c>
      <c r="L32" s="364">
        <v>-4.1000000000000014</v>
      </c>
    </row>
    <row r="33" spans="1:12" s="110" customFormat="1" ht="15" customHeight="1" x14ac:dyDescent="0.2">
      <c r="A33" s="367"/>
      <c r="B33" s="368" t="s">
        <v>182</v>
      </c>
      <c r="C33" s="362"/>
      <c r="D33" s="362"/>
      <c r="E33" s="363"/>
      <c r="F33" s="542">
        <v>54.6</v>
      </c>
      <c r="G33" s="542">
        <v>60.5</v>
      </c>
      <c r="H33" s="542">
        <v>60.6</v>
      </c>
      <c r="I33" s="542">
        <v>58.1</v>
      </c>
      <c r="J33" s="542">
        <v>53.7</v>
      </c>
      <c r="K33" s="543" t="s">
        <v>350</v>
      </c>
      <c r="L33" s="364">
        <v>0.89999999999999858</v>
      </c>
    </row>
    <row r="34" spans="1:12" s="369" customFormat="1" ht="15" customHeight="1" x14ac:dyDescent="0.2">
      <c r="A34" s="367" t="s">
        <v>113</v>
      </c>
      <c r="B34" s="368" t="s">
        <v>116</v>
      </c>
      <c r="C34" s="362"/>
      <c r="D34" s="362"/>
      <c r="E34" s="363"/>
      <c r="F34" s="542">
        <v>41.1</v>
      </c>
      <c r="G34" s="542">
        <v>47.6</v>
      </c>
      <c r="H34" s="542">
        <v>48.7</v>
      </c>
      <c r="I34" s="542">
        <v>46.9</v>
      </c>
      <c r="J34" s="542">
        <v>43.5</v>
      </c>
      <c r="K34" s="543" t="s">
        <v>350</v>
      </c>
      <c r="L34" s="364">
        <v>-2.3999999999999986</v>
      </c>
    </row>
    <row r="35" spans="1:12" s="369" customFormat="1" ht="11.25" x14ac:dyDescent="0.2">
      <c r="A35" s="370"/>
      <c r="B35" s="371" t="s">
        <v>117</v>
      </c>
      <c r="C35" s="372"/>
      <c r="D35" s="372"/>
      <c r="E35" s="373"/>
      <c r="F35" s="545">
        <v>48.6</v>
      </c>
      <c r="G35" s="545">
        <v>52.7</v>
      </c>
      <c r="H35" s="545">
        <v>53</v>
      </c>
      <c r="I35" s="545">
        <v>52.2</v>
      </c>
      <c r="J35" s="546">
        <v>48.8</v>
      </c>
      <c r="K35" s="547" t="s">
        <v>350</v>
      </c>
      <c r="L35" s="374">
        <v>-0.19999999999999574</v>
      </c>
    </row>
    <row r="36" spans="1:12" s="369" customFormat="1" ht="15.95" customHeight="1" x14ac:dyDescent="0.2">
      <c r="A36" s="375" t="s">
        <v>351</v>
      </c>
      <c r="B36" s="376"/>
      <c r="C36" s="377"/>
      <c r="D36" s="376"/>
      <c r="E36" s="378"/>
      <c r="F36" s="548">
        <v>20528</v>
      </c>
      <c r="G36" s="548">
        <v>17262</v>
      </c>
      <c r="H36" s="548">
        <v>21106</v>
      </c>
      <c r="I36" s="548">
        <v>17958</v>
      </c>
      <c r="J36" s="548">
        <v>19943</v>
      </c>
      <c r="K36" s="549">
        <v>585</v>
      </c>
      <c r="L36" s="380">
        <v>2.9333600762172192</v>
      </c>
    </row>
    <row r="37" spans="1:12" s="369" customFormat="1" ht="15.95" customHeight="1" x14ac:dyDescent="0.2">
      <c r="A37" s="381"/>
      <c r="B37" s="382" t="s">
        <v>113</v>
      </c>
      <c r="C37" s="382" t="s">
        <v>352</v>
      </c>
      <c r="D37" s="382"/>
      <c r="E37" s="383"/>
      <c r="F37" s="548">
        <v>8895</v>
      </c>
      <c r="G37" s="548">
        <v>8471</v>
      </c>
      <c r="H37" s="548">
        <v>10532</v>
      </c>
      <c r="I37" s="548">
        <v>8717</v>
      </c>
      <c r="J37" s="548">
        <v>8992</v>
      </c>
      <c r="K37" s="549">
        <v>-97</v>
      </c>
      <c r="L37" s="380">
        <v>-1.0787366548042705</v>
      </c>
    </row>
    <row r="38" spans="1:12" s="369" customFormat="1" ht="15.95" customHeight="1" x14ac:dyDescent="0.2">
      <c r="A38" s="381"/>
      <c r="B38" s="384" t="s">
        <v>105</v>
      </c>
      <c r="C38" s="384" t="s">
        <v>106</v>
      </c>
      <c r="D38" s="385"/>
      <c r="E38" s="383"/>
      <c r="F38" s="548">
        <v>11518</v>
      </c>
      <c r="G38" s="548">
        <v>9348</v>
      </c>
      <c r="H38" s="548">
        <v>11732</v>
      </c>
      <c r="I38" s="548">
        <v>10122</v>
      </c>
      <c r="J38" s="550">
        <v>11351</v>
      </c>
      <c r="K38" s="549">
        <v>167</v>
      </c>
      <c r="L38" s="380">
        <v>1.4712360144480663</v>
      </c>
    </row>
    <row r="39" spans="1:12" s="369" customFormat="1" ht="15.95" customHeight="1" x14ac:dyDescent="0.2">
      <c r="A39" s="381"/>
      <c r="B39" s="385"/>
      <c r="C39" s="382" t="s">
        <v>353</v>
      </c>
      <c r="D39" s="385"/>
      <c r="E39" s="383"/>
      <c r="F39" s="548">
        <v>5014</v>
      </c>
      <c r="G39" s="548">
        <v>4568</v>
      </c>
      <c r="H39" s="548">
        <v>5905</v>
      </c>
      <c r="I39" s="548">
        <v>4824</v>
      </c>
      <c r="J39" s="548">
        <v>4985</v>
      </c>
      <c r="K39" s="549">
        <v>29</v>
      </c>
      <c r="L39" s="380">
        <v>0.58174523570712133</v>
      </c>
    </row>
    <row r="40" spans="1:12" s="369" customFormat="1" ht="15.95" customHeight="1" x14ac:dyDescent="0.2">
      <c r="A40" s="381"/>
      <c r="B40" s="384"/>
      <c r="C40" s="384" t="s">
        <v>107</v>
      </c>
      <c r="D40" s="385"/>
      <c r="E40" s="383"/>
      <c r="F40" s="548">
        <v>9010</v>
      </c>
      <c r="G40" s="548">
        <v>7914</v>
      </c>
      <c r="H40" s="548">
        <v>9374</v>
      </c>
      <c r="I40" s="548">
        <v>7836</v>
      </c>
      <c r="J40" s="548">
        <v>8592</v>
      </c>
      <c r="K40" s="549">
        <v>418</v>
      </c>
      <c r="L40" s="380">
        <v>4.8649906890130357</v>
      </c>
    </row>
    <row r="41" spans="1:12" s="369" customFormat="1" ht="24" customHeight="1" x14ac:dyDescent="0.2">
      <c r="A41" s="381"/>
      <c r="B41" s="385"/>
      <c r="C41" s="382" t="s">
        <v>353</v>
      </c>
      <c r="D41" s="385"/>
      <c r="E41" s="383"/>
      <c r="F41" s="548">
        <v>3881</v>
      </c>
      <c r="G41" s="548">
        <v>3903</v>
      </c>
      <c r="H41" s="548">
        <v>4627</v>
      </c>
      <c r="I41" s="548">
        <v>3893</v>
      </c>
      <c r="J41" s="550">
        <v>4007</v>
      </c>
      <c r="K41" s="549">
        <v>-126</v>
      </c>
      <c r="L41" s="380">
        <v>-3.1444971300224607</v>
      </c>
    </row>
    <row r="42" spans="1:12" s="110" customFormat="1" ht="15" customHeight="1" x14ac:dyDescent="0.2">
      <c r="A42" s="381"/>
      <c r="B42" s="384" t="s">
        <v>113</v>
      </c>
      <c r="C42" s="384" t="s">
        <v>354</v>
      </c>
      <c r="D42" s="385"/>
      <c r="E42" s="383"/>
      <c r="F42" s="548">
        <v>3841</v>
      </c>
      <c r="G42" s="548">
        <v>3490</v>
      </c>
      <c r="H42" s="548">
        <v>5343</v>
      </c>
      <c r="I42" s="548">
        <v>3497</v>
      </c>
      <c r="J42" s="548">
        <v>3873</v>
      </c>
      <c r="K42" s="549">
        <v>-32</v>
      </c>
      <c r="L42" s="380">
        <v>-0.82623289439710823</v>
      </c>
    </row>
    <row r="43" spans="1:12" s="110" customFormat="1" ht="15" customHeight="1" x14ac:dyDescent="0.2">
      <c r="A43" s="381"/>
      <c r="B43" s="385"/>
      <c r="C43" s="382" t="s">
        <v>353</v>
      </c>
      <c r="D43" s="385"/>
      <c r="E43" s="383"/>
      <c r="F43" s="548">
        <v>2022</v>
      </c>
      <c r="G43" s="548">
        <v>1926</v>
      </c>
      <c r="H43" s="548">
        <v>3018</v>
      </c>
      <c r="I43" s="548">
        <v>2002</v>
      </c>
      <c r="J43" s="548">
        <v>2154</v>
      </c>
      <c r="K43" s="549">
        <v>-132</v>
      </c>
      <c r="L43" s="380">
        <v>-6.1281337047353759</v>
      </c>
    </row>
    <row r="44" spans="1:12" s="110" customFormat="1" ht="15" customHeight="1" x14ac:dyDescent="0.2">
      <c r="A44" s="381"/>
      <c r="B44" s="384"/>
      <c r="C44" s="366" t="s">
        <v>109</v>
      </c>
      <c r="D44" s="385"/>
      <c r="E44" s="383"/>
      <c r="F44" s="548">
        <v>14610</v>
      </c>
      <c r="G44" s="548">
        <v>12219</v>
      </c>
      <c r="H44" s="548">
        <v>14021</v>
      </c>
      <c r="I44" s="548">
        <v>12756</v>
      </c>
      <c r="J44" s="550">
        <v>14156</v>
      </c>
      <c r="K44" s="549">
        <v>454</v>
      </c>
      <c r="L44" s="380">
        <v>3.2071206555524161</v>
      </c>
    </row>
    <row r="45" spans="1:12" s="110" customFormat="1" ht="15" customHeight="1" x14ac:dyDescent="0.2">
      <c r="A45" s="381"/>
      <c r="B45" s="385"/>
      <c r="C45" s="382" t="s">
        <v>353</v>
      </c>
      <c r="D45" s="385"/>
      <c r="E45" s="383"/>
      <c r="F45" s="548">
        <v>6126</v>
      </c>
      <c r="G45" s="548">
        <v>5801</v>
      </c>
      <c r="H45" s="548">
        <v>6699</v>
      </c>
      <c r="I45" s="548">
        <v>5931</v>
      </c>
      <c r="J45" s="548">
        <v>6072</v>
      </c>
      <c r="K45" s="549">
        <v>54</v>
      </c>
      <c r="L45" s="380">
        <v>0.88932806324110669</v>
      </c>
    </row>
    <row r="46" spans="1:12" s="110" customFormat="1" ht="15" customHeight="1" x14ac:dyDescent="0.2">
      <c r="A46" s="381"/>
      <c r="B46" s="384"/>
      <c r="C46" s="366" t="s">
        <v>110</v>
      </c>
      <c r="D46" s="385"/>
      <c r="E46" s="383"/>
      <c r="F46" s="548">
        <v>1774</v>
      </c>
      <c r="G46" s="548">
        <v>1295</v>
      </c>
      <c r="H46" s="548">
        <v>1460</v>
      </c>
      <c r="I46" s="548">
        <v>1445</v>
      </c>
      <c r="J46" s="548">
        <v>1639</v>
      </c>
      <c r="K46" s="549">
        <v>135</v>
      </c>
      <c r="L46" s="380">
        <v>8.2367297132397805</v>
      </c>
    </row>
    <row r="47" spans="1:12" s="110" customFormat="1" ht="15" customHeight="1" x14ac:dyDescent="0.2">
      <c r="A47" s="381"/>
      <c r="B47" s="385"/>
      <c r="C47" s="382" t="s">
        <v>353</v>
      </c>
      <c r="D47" s="385"/>
      <c r="E47" s="383"/>
      <c r="F47" s="548">
        <v>590</v>
      </c>
      <c r="G47" s="548">
        <v>571</v>
      </c>
      <c r="H47" s="548">
        <v>629</v>
      </c>
      <c r="I47" s="548">
        <v>617</v>
      </c>
      <c r="J47" s="550">
        <v>620</v>
      </c>
      <c r="K47" s="549">
        <v>-30</v>
      </c>
      <c r="L47" s="380">
        <v>-4.838709677419355</v>
      </c>
    </row>
    <row r="48" spans="1:12" s="110" customFormat="1" ht="15" customHeight="1" x14ac:dyDescent="0.2">
      <c r="A48" s="381"/>
      <c r="B48" s="385"/>
      <c r="C48" s="366" t="s">
        <v>111</v>
      </c>
      <c r="D48" s="386"/>
      <c r="E48" s="387"/>
      <c r="F48" s="548">
        <v>302</v>
      </c>
      <c r="G48" s="548">
        <v>258</v>
      </c>
      <c r="H48" s="548">
        <v>282</v>
      </c>
      <c r="I48" s="548">
        <v>260</v>
      </c>
      <c r="J48" s="548">
        <v>275</v>
      </c>
      <c r="K48" s="549">
        <v>27</v>
      </c>
      <c r="L48" s="380">
        <v>9.8181818181818183</v>
      </c>
    </row>
    <row r="49" spans="1:12" s="110" customFormat="1" ht="15" customHeight="1" x14ac:dyDescent="0.2">
      <c r="A49" s="381"/>
      <c r="B49" s="385"/>
      <c r="C49" s="382" t="s">
        <v>353</v>
      </c>
      <c r="D49" s="385"/>
      <c r="E49" s="383"/>
      <c r="F49" s="548">
        <v>157</v>
      </c>
      <c r="G49" s="548">
        <v>173</v>
      </c>
      <c r="H49" s="548">
        <v>186</v>
      </c>
      <c r="I49" s="548">
        <v>167</v>
      </c>
      <c r="J49" s="548">
        <v>146</v>
      </c>
      <c r="K49" s="549">
        <v>11</v>
      </c>
      <c r="L49" s="380">
        <v>7.5342465753424657</v>
      </c>
    </row>
    <row r="50" spans="1:12" s="110" customFormat="1" ht="15" customHeight="1" x14ac:dyDescent="0.2">
      <c r="A50" s="381"/>
      <c r="B50" s="384" t="s">
        <v>113</v>
      </c>
      <c r="C50" s="382" t="s">
        <v>181</v>
      </c>
      <c r="D50" s="385"/>
      <c r="E50" s="383"/>
      <c r="F50" s="548">
        <v>11823</v>
      </c>
      <c r="G50" s="548">
        <v>8912</v>
      </c>
      <c r="H50" s="548">
        <v>12103</v>
      </c>
      <c r="I50" s="548">
        <v>9972</v>
      </c>
      <c r="J50" s="550">
        <v>11818</v>
      </c>
      <c r="K50" s="549">
        <v>5</v>
      </c>
      <c r="L50" s="380">
        <v>4.2308343205280083E-2</v>
      </c>
    </row>
    <row r="51" spans="1:12" s="110" customFormat="1" ht="15" customHeight="1" x14ac:dyDescent="0.2">
      <c r="A51" s="381"/>
      <c r="B51" s="385"/>
      <c r="C51" s="382" t="s">
        <v>353</v>
      </c>
      <c r="D51" s="385"/>
      <c r="E51" s="383"/>
      <c r="F51" s="548">
        <v>4146</v>
      </c>
      <c r="G51" s="548">
        <v>3420</v>
      </c>
      <c r="H51" s="548">
        <v>5072</v>
      </c>
      <c r="I51" s="548">
        <v>4075</v>
      </c>
      <c r="J51" s="548">
        <v>4629</v>
      </c>
      <c r="K51" s="549">
        <v>-483</v>
      </c>
      <c r="L51" s="380">
        <v>-10.434219053791315</v>
      </c>
    </row>
    <row r="52" spans="1:12" s="110" customFormat="1" ht="15" customHeight="1" x14ac:dyDescent="0.2">
      <c r="A52" s="381"/>
      <c r="B52" s="384"/>
      <c r="C52" s="382" t="s">
        <v>182</v>
      </c>
      <c r="D52" s="385"/>
      <c r="E52" s="383"/>
      <c r="F52" s="548">
        <v>8705</v>
      </c>
      <c r="G52" s="548">
        <v>8350</v>
      </c>
      <c r="H52" s="548">
        <v>9003</v>
      </c>
      <c r="I52" s="548">
        <v>7986</v>
      </c>
      <c r="J52" s="548">
        <v>8125</v>
      </c>
      <c r="K52" s="549">
        <v>580</v>
      </c>
      <c r="L52" s="380">
        <v>7.1384615384615389</v>
      </c>
    </row>
    <row r="53" spans="1:12" s="269" customFormat="1" ht="11.25" customHeight="1" x14ac:dyDescent="0.2">
      <c r="A53" s="381"/>
      <c r="B53" s="385"/>
      <c r="C53" s="382" t="s">
        <v>353</v>
      </c>
      <c r="D53" s="385"/>
      <c r="E53" s="383"/>
      <c r="F53" s="548">
        <v>4749</v>
      </c>
      <c r="G53" s="548">
        <v>5051</v>
      </c>
      <c r="H53" s="548">
        <v>5460</v>
      </c>
      <c r="I53" s="548">
        <v>4642</v>
      </c>
      <c r="J53" s="550">
        <v>4363</v>
      </c>
      <c r="K53" s="549">
        <v>386</v>
      </c>
      <c r="L53" s="380">
        <v>8.8471235388494147</v>
      </c>
    </row>
    <row r="54" spans="1:12" s="151" customFormat="1" ht="12.75" customHeight="1" x14ac:dyDescent="0.2">
      <c r="A54" s="381"/>
      <c r="B54" s="384" t="s">
        <v>113</v>
      </c>
      <c r="C54" s="384" t="s">
        <v>116</v>
      </c>
      <c r="D54" s="385"/>
      <c r="E54" s="383"/>
      <c r="F54" s="548">
        <v>14528</v>
      </c>
      <c r="G54" s="548">
        <v>12336</v>
      </c>
      <c r="H54" s="548">
        <v>15163</v>
      </c>
      <c r="I54" s="548">
        <v>12305</v>
      </c>
      <c r="J54" s="548">
        <v>14055</v>
      </c>
      <c r="K54" s="549">
        <v>473</v>
      </c>
      <c r="L54" s="380">
        <v>3.3653504091070792</v>
      </c>
    </row>
    <row r="55" spans="1:12" ht="11.25" x14ac:dyDescent="0.2">
      <c r="A55" s="381"/>
      <c r="B55" s="385"/>
      <c r="C55" s="382" t="s">
        <v>353</v>
      </c>
      <c r="D55" s="385"/>
      <c r="E55" s="383"/>
      <c r="F55" s="548">
        <v>5974</v>
      </c>
      <c r="G55" s="548">
        <v>5875</v>
      </c>
      <c r="H55" s="548">
        <v>7381</v>
      </c>
      <c r="I55" s="548">
        <v>5767</v>
      </c>
      <c r="J55" s="548">
        <v>6117</v>
      </c>
      <c r="K55" s="549">
        <v>-143</v>
      </c>
      <c r="L55" s="380">
        <v>-2.3377472617296062</v>
      </c>
    </row>
    <row r="56" spans="1:12" ht="14.25" customHeight="1" x14ac:dyDescent="0.2">
      <c r="A56" s="381"/>
      <c r="B56" s="385"/>
      <c r="C56" s="384" t="s">
        <v>117</v>
      </c>
      <c r="D56" s="385"/>
      <c r="E56" s="383"/>
      <c r="F56" s="548">
        <v>5968</v>
      </c>
      <c r="G56" s="548">
        <v>4910</v>
      </c>
      <c r="H56" s="548">
        <v>5931</v>
      </c>
      <c r="I56" s="548">
        <v>5631</v>
      </c>
      <c r="J56" s="548">
        <v>5871</v>
      </c>
      <c r="K56" s="549">
        <v>97</v>
      </c>
      <c r="L56" s="380">
        <v>1.6521887242377788</v>
      </c>
    </row>
    <row r="57" spans="1:12" ht="18.75" customHeight="1" x14ac:dyDescent="0.2">
      <c r="A57" s="388"/>
      <c r="B57" s="389"/>
      <c r="C57" s="390" t="s">
        <v>353</v>
      </c>
      <c r="D57" s="389"/>
      <c r="E57" s="391"/>
      <c r="F57" s="551">
        <v>2902</v>
      </c>
      <c r="G57" s="552">
        <v>2590</v>
      </c>
      <c r="H57" s="552">
        <v>3145</v>
      </c>
      <c r="I57" s="552">
        <v>2938</v>
      </c>
      <c r="J57" s="552">
        <v>2865</v>
      </c>
      <c r="K57" s="553">
        <f t="shared" ref="K57" si="0">IF(OR(F57=".",J57=".")=TRUE,".",IF(OR(F57="*",J57="*")=TRUE,"*",IF(AND(F57="-",J57="-")=TRUE,"-",IF(AND(ISNUMBER(J57),ISNUMBER(F57))=TRUE,IF(F57-J57=0,0,F57-J57),IF(ISNUMBER(F57)=TRUE,F57,-J57)))))</f>
        <v>37</v>
      </c>
      <c r="L57" s="392">
        <f t="shared" ref="L57" si="1">IF(K57 =".",".",IF(K57 ="*","*",IF(K57="-","-",IF(K57=0,0,IF(OR(J57="-",J57=".",F57="-",F57=".")=TRUE,"X",IF(J57=0,"0,0",IF(ABS(K57*100/J57)&gt;250,".X",(K57*100/J57))))))))</f>
        <v>1.2914485165794067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21180</v>
      </c>
      <c r="E11" s="114">
        <v>18910</v>
      </c>
      <c r="F11" s="114">
        <v>26323</v>
      </c>
      <c r="G11" s="114">
        <v>18607</v>
      </c>
      <c r="H11" s="140">
        <v>20813</v>
      </c>
      <c r="I11" s="115">
        <v>367</v>
      </c>
      <c r="J11" s="116">
        <v>1.7633210012972662</v>
      </c>
    </row>
    <row r="12" spans="1:15" s="110" customFormat="1" ht="24.95" customHeight="1" x14ac:dyDescent="0.2">
      <c r="A12" s="193" t="s">
        <v>132</v>
      </c>
      <c r="B12" s="194" t="s">
        <v>133</v>
      </c>
      <c r="C12" s="113">
        <v>1.3267233238904628</v>
      </c>
      <c r="D12" s="115">
        <v>281</v>
      </c>
      <c r="E12" s="114">
        <v>124</v>
      </c>
      <c r="F12" s="114">
        <v>327</v>
      </c>
      <c r="G12" s="114">
        <v>461</v>
      </c>
      <c r="H12" s="140">
        <v>242</v>
      </c>
      <c r="I12" s="115">
        <v>39</v>
      </c>
      <c r="J12" s="116">
        <v>16.115702479338843</v>
      </c>
    </row>
    <row r="13" spans="1:15" s="110" customFormat="1" ht="24.95" customHeight="1" x14ac:dyDescent="0.2">
      <c r="A13" s="193" t="s">
        <v>134</v>
      </c>
      <c r="B13" s="199" t="s">
        <v>214</v>
      </c>
      <c r="C13" s="113">
        <v>2.3040604343720492</v>
      </c>
      <c r="D13" s="115">
        <v>488</v>
      </c>
      <c r="E13" s="114">
        <v>97</v>
      </c>
      <c r="F13" s="114">
        <v>178</v>
      </c>
      <c r="G13" s="114">
        <v>138</v>
      </c>
      <c r="H13" s="140">
        <v>166</v>
      </c>
      <c r="I13" s="115">
        <v>322</v>
      </c>
      <c r="J13" s="116">
        <v>193.97590361445782</v>
      </c>
    </row>
    <row r="14" spans="1:15" s="287" customFormat="1" ht="24.95" customHeight="1" x14ac:dyDescent="0.2">
      <c r="A14" s="193" t="s">
        <v>215</v>
      </c>
      <c r="B14" s="199" t="s">
        <v>137</v>
      </c>
      <c r="C14" s="113">
        <v>8.5552407932011327</v>
      </c>
      <c r="D14" s="115">
        <v>1812</v>
      </c>
      <c r="E14" s="114">
        <v>1325</v>
      </c>
      <c r="F14" s="114">
        <v>2435</v>
      </c>
      <c r="G14" s="114">
        <v>1695</v>
      </c>
      <c r="H14" s="140">
        <v>2008</v>
      </c>
      <c r="I14" s="115">
        <v>-196</v>
      </c>
      <c r="J14" s="116">
        <v>-9.760956175298805</v>
      </c>
      <c r="K14" s="110"/>
      <c r="L14" s="110"/>
      <c r="M14" s="110"/>
      <c r="N14" s="110"/>
      <c r="O14" s="110"/>
    </row>
    <row r="15" spans="1:15" s="110" customFormat="1" ht="24.95" customHeight="1" x14ac:dyDescent="0.2">
      <c r="A15" s="193" t="s">
        <v>216</v>
      </c>
      <c r="B15" s="199" t="s">
        <v>217</v>
      </c>
      <c r="C15" s="113">
        <v>2.3984891406987723</v>
      </c>
      <c r="D15" s="115">
        <v>508</v>
      </c>
      <c r="E15" s="114">
        <v>420</v>
      </c>
      <c r="F15" s="114">
        <v>655</v>
      </c>
      <c r="G15" s="114">
        <v>471</v>
      </c>
      <c r="H15" s="140">
        <v>521</v>
      </c>
      <c r="I15" s="115">
        <v>-13</v>
      </c>
      <c r="J15" s="116">
        <v>-2.4952015355086372</v>
      </c>
    </row>
    <row r="16" spans="1:15" s="287" customFormat="1" ht="24.95" customHeight="1" x14ac:dyDescent="0.2">
      <c r="A16" s="193" t="s">
        <v>218</v>
      </c>
      <c r="B16" s="199" t="s">
        <v>141</v>
      </c>
      <c r="C16" s="113">
        <v>3.8526912181303117</v>
      </c>
      <c r="D16" s="115">
        <v>816</v>
      </c>
      <c r="E16" s="114">
        <v>611</v>
      </c>
      <c r="F16" s="114">
        <v>1246</v>
      </c>
      <c r="G16" s="114">
        <v>886</v>
      </c>
      <c r="H16" s="140">
        <v>1010</v>
      </c>
      <c r="I16" s="115">
        <v>-194</v>
      </c>
      <c r="J16" s="116">
        <v>-19.207920792079207</v>
      </c>
      <c r="K16" s="110"/>
      <c r="L16" s="110"/>
      <c r="M16" s="110"/>
      <c r="N16" s="110"/>
      <c r="O16" s="110"/>
    </row>
    <row r="17" spans="1:15" s="110" customFormat="1" ht="24.95" customHeight="1" x14ac:dyDescent="0.2">
      <c r="A17" s="193" t="s">
        <v>142</v>
      </c>
      <c r="B17" s="199" t="s">
        <v>220</v>
      </c>
      <c r="C17" s="113">
        <v>2.3040604343720492</v>
      </c>
      <c r="D17" s="115">
        <v>488</v>
      </c>
      <c r="E17" s="114">
        <v>294</v>
      </c>
      <c r="F17" s="114">
        <v>534</v>
      </c>
      <c r="G17" s="114">
        <v>338</v>
      </c>
      <c r="H17" s="140">
        <v>477</v>
      </c>
      <c r="I17" s="115">
        <v>11</v>
      </c>
      <c r="J17" s="116">
        <v>2.3060796645702304</v>
      </c>
    </row>
    <row r="18" spans="1:15" s="287" customFormat="1" ht="24.95" customHeight="1" x14ac:dyDescent="0.2">
      <c r="A18" s="201" t="s">
        <v>144</v>
      </c>
      <c r="B18" s="202" t="s">
        <v>145</v>
      </c>
      <c r="C18" s="113">
        <v>6.0764872521246458</v>
      </c>
      <c r="D18" s="115">
        <v>1287</v>
      </c>
      <c r="E18" s="114">
        <v>839</v>
      </c>
      <c r="F18" s="114">
        <v>1432</v>
      </c>
      <c r="G18" s="114">
        <v>984</v>
      </c>
      <c r="H18" s="140">
        <v>1288</v>
      </c>
      <c r="I18" s="115">
        <v>-1</v>
      </c>
      <c r="J18" s="116">
        <v>-7.7639751552795025E-2</v>
      </c>
      <c r="K18" s="110"/>
      <c r="L18" s="110"/>
      <c r="M18" s="110"/>
      <c r="N18" s="110"/>
      <c r="O18" s="110"/>
    </row>
    <row r="19" spans="1:15" s="110" customFormat="1" ht="24.95" customHeight="1" x14ac:dyDescent="0.2">
      <c r="A19" s="193" t="s">
        <v>146</v>
      </c>
      <c r="B19" s="199" t="s">
        <v>147</v>
      </c>
      <c r="C19" s="113">
        <v>11.756373937677054</v>
      </c>
      <c r="D19" s="115">
        <v>2490</v>
      </c>
      <c r="E19" s="114">
        <v>2483</v>
      </c>
      <c r="F19" s="114">
        <v>3149</v>
      </c>
      <c r="G19" s="114">
        <v>2021</v>
      </c>
      <c r="H19" s="140">
        <v>2489</v>
      </c>
      <c r="I19" s="115">
        <v>1</v>
      </c>
      <c r="J19" s="116">
        <v>4.0176777822418644E-2</v>
      </c>
    </row>
    <row r="20" spans="1:15" s="287" customFormat="1" ht="24.95" customHeight="1" x14ac:dyDescent="0.2">
      <c r="A20" s="193" t="s">
        <v>148</v>
      </c>
      <c r="B20" s="199" t="s">
        <v>149</v>
      </c>
      <c r="C20" s="113">
        <v>4.4475920679886682</v>
      </c>
      <c r="D20" s="115">
        <v>942</v>
      </c>
      <c r="E20" s="114">
        <v>796</v>
      </c>
      <c r="F20" s="114">
        <v>1266</v>
      </c>
      <c r="G20" s="114">
        <v>851</v>
      </c>
      <c r="H20" s="140">
        <v>927</v>
      </c>
      <c r="I20" s="115">
        <v>15</v>
      </c>
      <c r="J20" s="116">
        <v>1.6181229773462784</v>
      </c>
      <c r="K20" s="110"/>
      <c r="L20" s="110"/>
      <c r="M20" s="110"/>
      <c r="N20" s="110"/>
      <c r="O20" s="110"/>
    </row>
    <row r="21" spans="1:15" s="110" customFormat="1" ht="24.95" customHeight="1" x14ac:dyDescent="0.2">
      <c r="A21" s="201" t="s">
        <v>150</v>
      </c>
      <c r="B21" s="202" t="s">
        <v>151</v>
      </c>
      <c r="C21" s="113">
        <v>7.1529745042492916</v>
      </c>
      <c r="D21" s="115">
        <v>1515</v>
      </c>
      <c r="E21" s="114">
        <v>1364</v>
      </c>
      <c r="F21" s="114">
        <v>1595</v>
      </c>
      <c r="G21" s="114">
        <v>1523</v>
      </c>
      <c r="H21" s="140">
        <v>1422</v>
      </c>
      <c r="I21" s="115">
        <v>93</v>
      </c>
      <c r="J21" s="116">
        <v>6.5400843881856536</v>
      </c>
    </row>
    <row r="22" spans="1:15" s="110" customFormat="1" ht="24.95" customHeight="1" x14ac:dyDescent="0.2">
      <c r="A22" s="201" t="s">
        <v>152</v>
      </c>
      <c r="B22" s="199" t="s">
        <v>153</v>
      </c>
      <c r="C22" s="113">
        <v>6.7799811142587343</v>
      </c>
      <c r="D22" s="115">
        <v>1436</v>
      </c>
      <c r="E22" s="114">
        <v>1338</v>
      </c>
      <c r="F22" s="114">
        <v>1544</v>
      </c>
      <c r="G22" s="114">
        <v>1002</v>
      </c>
      <c r="H22" s="140">
        <v>1319</v>
      </c>
      <c r="I22" s="115">
        <v>117</v>
      </c>
      <c r="J22" s="116">
        <v>8.8703563305534487</v>
      </c>
    </row>
    <row r="23" spans="1:15" s="110" customFormat="1" ht="24.95" customHeight="1" x14ac:dyDescent="0.2">
      <c r="A23" s="193" t="s">
        <v>154</v>
      </c>
      <c r="B23" s="199" t="s">
        <v>155</v>
      </c>
      <c r="C23" s="113">
        <v>1.166194523135033</v>
      </c>
      <c r="D23" s="115">
        <v>247</v>
      </c>
      <c r="E23" s="114">
        <v>203</v>
      </c>
      <c r="F23" s="114">
        <v>385</v>
      </c>
      <c r="G23" s="114">
        <v>185</v>
      </c>
      <c r="H23" s="140">
        <v>226</v>
      </c>
      <c r="I23" s="115">
        <v>21</v>
      </c>
      <c r="J23" s="116">
        <v>9.2920353982300892</v>
      </c>
    </row>
    <row r="24" spans="1:15" s="110" customFormat="1" ht="24.95" customHeight="1" x14ac:dyDescent="0.2">
      <c r="A24" s="193" t="s">
        <v>156</v>
      </c>
      <c r="B24" s="199" t="s">
        <v>221</v>
      </c>
      <c r="C24" s="113">
        <v>7.6864966949952782</v>
      </c>
      <c r="D24" s="115">
        <v>1628</v>
      </c>
      <c r="E24" s="114">
        <v>1401</v>
      </c>
      <c r="F24" s="114">
        <v>2061</v>
      </c>
      <c r="G24" s="114">
        <v>1394</v>
      </c>
      <c r="H24" s="140">
        <v>1817</v>
      </c>
      <c r="I24" s="115">
        <v>-189</v>
      </c>
      <c r="J24" s="116">
        <v>-10.401761144744084</v>
      </c>
    </row>
    <row r="25" spans="1:15" s="110" customFormat="1" ht="24.95" customHeight="1" x14ac:dyDescent="0.2">
      <c r="A25" s="193" t="s">
        <v>222</v>
      </c>
      <c r="B25" s="204" t="s">
        <v>159</v>
      </c>
      <c r="C25" s="113">
        <v>9.164305949008499</v>
      </c>
      <c r="D25" s="115">
        <v>1941</v>
      </c>
      <c r="E25" s="114">
        <v>1832</v>
      </c>
      <c r="F25" s="114">
        <v>3052</v>
      </c>
      <c r="G25" s="114">
        <v>2782</v>
      </c>
      <c r="H25" s="140">
        <v>2562</v>
      </c>
      <c r="I25" s="115">
        <v>-621</v>
      </c>
      <c r="J25" s="116">
        <v>-24.238875878220142</v>
      </c>
    </row>
    <row r="26" spans="1:15" s="110" customFormat="1" ht="24.95" customHeight="1" x14ac:dyDescent="0.2">
      <c r="A26" s="201">
        <v>782.78300000000002</v>
      </c>
      <c r="B26" s="203" t="s">
        <v>160</v>
      </c>
      <c r="C26" s="113">
        <v>10.151085930122758</v>
      </c>
      <c r="D26" s="115">
        <v>2150</v>
      </c>
      <c r="E26" s="114">
        <v>1894</v>
      </c>
      <c r="F26" s="114">
        <v>1608</v>
      </c>
      <c r="G26" s="114">
        <v>1045</v>
      </c>
      <c r="H26" s="140">
        <v>1221</v>
      </c>
      <c r="I26" s="115">
        <v>929</v>
      </c>
      <c r="J26" s="116">
        <v>76.085176085176087</v>
      </c>
    </row>
    <row r="27" spans="1:15" s="110" customFormat="1" ht="24.95" customHeight="1" x14ac:dyDescent="0.2">
      <c r="A27" s="193" t="s">
        <v>161</v>
      </c>
      <c r="B27" s="199" t="s">
        <v>162</v>
      </c>
      <c r="C27" s="113">
        <v>1.8083097261567516</v>
      </c>
      <c r="D27" s="115">
        <v>383</v>
      </c>
      <c r="E27" s="114">
        <v>395</v>
      </c>
      <c r="F27" s="114">
        <v>700</v>
      </c>
      <c r="G27" s="114">
        <v>340</v>
      </c>
      <c r="H27" s="140">
        <v>347</v>
      </c>
      <c r="I27" s="115">
        <v>36</v>
      </c>
      <c r="J27" s="116">
        <v>10.37463976945245</v>
      </c>
    </row>
    <row r="28" spans="1:15" s="110" customFormat="1" ht="24.95" customHeight="1" x14ac:dyDescent="0.2">
      <c r="A28" s="193" t="s">
        <v>163</v>
      </c>
      <c r="B28" s="199" t="s">
        <v>164</v>
      </c>
      <c r="C28" s="113">
        <v>4.1926345609065159</v>
      </c>
      <c r="D28" s="115">
        <v>888</v>
      </c>
      <c r="E28" s="114">
        <v>1021</v>
      </c>
      <c r="F28" s="114">
        <v>1695</v>
      </c>
      <c r="G28" s="114">
        <v>820</v>
      </c>
      <c r="H28" s="140">
        <v>969</v>
      </c>
      <c r="I28" s="115">
        <v>-81</v>
      </c>
      <c r="J28" s="116">
        <v>-8.3591331269349851</v>
      </c>
    </row>
    <row r="29" spans="1:15" s="110" customFormat="1" ht="24.95" customHeight="1" x14ac:dyDescent="0.2">
      <c r="A29" s="193">
        <v>86</v>
      </c>
      <c r="B29" s="199" t="s">
        <v>165</v>
      </c>
      <c r="C29" s="113">
        <v>7.6392823418319171</v>
      </c>
      <c r="D29" s="115">
        <v>1618</v>
      </c>
      <c r="E29" s="114">
        <v>1736</v>
      </c>
      <c r="F29" s="114">
        <v>1975</v>
      </c>
      <c r="G29" s="114">
        <v>1562</v>
      </c>
      <c r="H29" s="140">
        <v>1782</v>
      </c>
      <c r="I29" s="115">
        <v>-164</v>
      </c>
      <c r="J29" s="116">
        <v>-9.2031425364758697</v>
      </c>
    </row>
    <row r="30" spans="1:15" s="110" customFormat="1" ht="24.95" customHeight="1" x14ac:dyDescent="0.2">
      <c r="A30" s="193">
        <v>87.88</v>
      </c>
      <c r="B30" s="204" t="s">
        <v>166</v>
      </c>
      <c r="C30" s="113">
        <v>5.7318224740321053</v>
      </c>
      <c r="D30" s="115">
        <v>1214</v>
      </c>
      <c r="E30" s="114">
        <v>1306</v>
      </c>
      <c r="F30" s="114">
        <v>1800</v>
      </c>
      <c r="G30" s="114">
        <v>1020</v>
      </c>
      <c r="H30" s="140">
        <v>1112</v>
      </c>
      <c r="I30" s="115">
        <v>102</v>
      </c>
      <c r="J30" s="116">
        <v>9.1726618705035978</v>
      </c>
    </row>
    <row r="31" spans="1:15" s="110" customFormat="1" ht="24.95" customHeight="1" x14ac:dyDescent="0.2">
      <c r="A31" s="193" t="s">
        <v>167</v>
      </c>
      <c r="B31" s="199" t="s">
        <v>168</v>
      </c>
      <c r="C31" s="113">
        <v>4.0604343720491025</v>
      </c>
      <c r="D31" s="115">
        <v>860</v>
      </c>
      <c r="E31" s="114">
        <v>756</v>
      </c>
      <c r="F31" s="114">
        <v>1121</v>
      </c>
      <c r="G31" s="114">
        <v>784</v>
      </c>
      <c r="H31" s="140">
        <v>915</v>
      </c>
      <c r="I31" s="115">
        <v>-55</v>
      </c>
      <c r="J31" s="116">
        <v>-6.0109289617486334</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1.3267233238904628</v>
      </c>
      <c r="D34" s="115">
        <v>281</v>
      </c>
      <c r="E34" s="114">
        <v>124</v>
      </c>
      <c r="F34" s="114">
        <v>327</v>
      </c>
      <c r="G34" s="114">
        <v>461</v>
      </c>
      <c r="H34" s="140">
        <v>242</v>
      </c>
      <c r="I34" s="115">
        <v>39</v>
      </c>
      <c r="J34" s="116">
        <v>16.115702479338843</v>
      </c>
    </row>
    <row r="35" spans="1:10" s="110" customFormat="1" ht="24.95" customHeight="1" x14ac:dyDescent="0.2">
      <c r="A35" s="292" t="s">
        <v>171</v>
      </c>
      <c r="B35" s="293" t="s">
        <v>172</v>
      </c>
      <c r="C35" s="113">
        <v>16.935788479697827</v>
      </c>
      <c r="D35" s="115">
        <v>3587</v>
      </c>
      <c r="E35" s="114">
        <v>2261</v>
      </c>
      <c r="F35" s="114">
        <v>4045</v>
      </c>
      <c r="G35" s="114">
        <v>2817</v>
      </c>
      <c r="H35" s="140">
        <v>3462</v>
      </c>
      <c r="I35" s="115">
        <v>125</v>
      </c>
      <c r="J35" s="116">
        <v>3.610629693818602</v>
      </c>
    </row>
    <row r="36" spans="1:10" s="110" customFormat="1" ht="24.95" customHeight="1" x14ac:dyDescent="0.2">
      <c r="A36" s="294" t="s">
        <v>173</v>
      </c>
      <c r="B36" s="295" t="s">
        <v>174</v>
      </c>
      <c r="C36" s="125">
        <v>81.737488196411704</v>
      </c>
      <c r="D36" s="143">
        <v>17312</v>
      </c>
      <c r="E36" s="144">
        <v>16525</v>
      </c>
      <c r="F36" s="144">
        <v>21951</v>
      </c>
      <c r="G36" s="144">
        <v>15329</v>
      </c>
      <c r="H36" s="145">
        <v>17108</v>
      </c>
      <c r="I36" s="143">
        <v>204</v>
      </c>
      <c r="J36" s="146">
        <v>1.1924245966799158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21180</v>
      </c>
      <c r="F11" s="264">
        <v>18910</v>
      </c>
      <c r="G11" s="264">
        <v>26323</v>
      </c>
      <c r="H11" s="264">
        <v>18607</v>
      </c>
      <c r="I11" s="265">
        <v>20813</v>
      </c>
      <c r="J11" s="263">
        <v>367</v>
      </c>
      <c r="K11" s="266">
        <v>1.7633210012972662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23.333333333333332</v>
      </c>
      <c r="E13" s="115">
        <v>4942</v>
      </c>
      <c r="F13" s="114">
        <v>3854</v>
      </c>
      <c r="G13" s="114">
        <v>5454</v>
      </c>
      <c r="H13" s="114">
        <v>4819</v>
      </c>
      <c r="I13" s="140">
        <v>5076</v>
      </c>
      <c r="J13" s="115">
        <v>-134</v>
      </c>
      <c r="K13" s="116">
        <v>-2.6398739164696612</v>
      </c>
    </row>
    <row r="14" spans="1:15" ht="15.95" customHeight="1" x14ac:dyDescent="0.2">
      <c r="A14" s="306" t="s">
        <v>230</v>
      </c>
      <c r="B14" s="307"/>
      <c r="C14" s="308"/>
      <c r="D14" s="113">
        <v>44.419263456090654</v>
      </c>
      <c r="E14" s="115">
        <v>9408</v>
      </c>
      <c r="F14" s="114">
        <v>8367</v>
      </c>
      <c r="G14" s="114">
        <v>13268</v>
      </c>
      <c r="H14" s="114">
        <v>8072</v>
      </c>
      <c r="I14" s="140">
        <v>9570</v>
      </c>
      <c r="J14" s="115">
        <v>-162</v>
      </c>
      <c r="K14" s="116">
        <v>-1.6927899686520376</v>
      </c>
    </row>
    <row r="15" spans="1:15" ht="15.95" customHeight="1" x14ac:dyDescent="0.2">
      <c r="A15" s="306" t="s">
        <v>231</v>
      </c>
      <c r="B15" s="307"/>
      <c r="C15" s="308"/>
      <c r="D15" s="113">
        <v>12.167138810198301</v>
      </c>
      <c r="E15" s="115">
        <v>2577</v>
      </c>
      <c r="F15" s="114">
        <v>2365</v>
      </c>
      <c r="G15" s="114">
        <v>2823</v>
      </c>
      <c r="H15" s="114">
        <v>1924</v>
      </c>
      <c r="I15" s="140">
        <v>2453</v>
      </c>
      <c r="J15" s="115">
        <v>124</v>
      </c>
      <c r="K15" s="116">
        <v>5.0550346514472073</v>
      </c>
    </row>
    <row r="16" spans="1:15" ht="15.95" customHeight="1" x14ac:dyDescent="0.2">
      <c r="A16" s="306" t="s">
        <v>232</v>
      </c>
      <c r="B16" s="307"/>
      <c r="C16" s="308"/>
      <c r="D16" s="113">
        <v>19.745042492917847</v>
      </c>
      <c r="E16" s="115">
        <v>4182</v>
      </c>
      <c r="F16" s="114">
        <v>4249</v>
      </c>
      <c r="G16" s="114">
        <v>4582</v>
      </c>
      <c r="H16" s="114">
        <v>3741</v>
      </c>
      <c r="I16" s="140">
        <v>3626</v>
      </c>
      <c r="J16" s="115">
        <v>556</v>
      </c>
      <c r="K16" s="116">
        <v>15.333701047986763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1.6949952785646836</v>
      </c>
      <c r="E18" s="115">
        <v>359</v>
      </c>
      <c r="F18" s="114">
        <v>188</v>
      </c>
      <c r="G18" s="114">
        <v>404</v>
      </c>
      <c r="H18" s="114">
        <v>537</v>
      </c>
      <c r="I18" s="140">
        <v>291</v>
      </c>
      <c r="J18" s="115">
        <v>68</v>
      </c>
      <c r="K18" s="116">
        <v>23.367697594501717</v>
      </c>
    </row>
    <row r="19" spans="1:11" ht="14.1" customHeight="1" x14ac:dyDescent="0.2">
      <c r="A19" s="306" t="s">
        <v>235</v>
      </c>
      <c r="B19" s="307" t="s">
        <v>236</v>
      </c>
      <c r="C19" s="308"/>
      <c r="D19" s="113">
        <v>1.4636449480642115</v>
      </c>
      <c r="E19" s="115">
        <v>310</v>
      </c>
      <c r="F19" s="114">
        <v>159</v>
      </c>
      <c r="G19" s="114">
        <v>338</v>
      </c>
      <c r="H19" s="114">
        <v>502</v>
      </c>
      <c r="I19" s="140">
        <v>247</v>
      </c>
      <c r="J19" s="115">
        <v>63</v>
      </c>
      <c r="K19" s="116">
        <v>25.506072874493928</v>
      </c>
    </row>
    <row r="20" spans="1:11" ht="14.1" customHeight="1" x14ac:dyDescent="0.2">
      <c r="A20" s="306">
        <v>12</v>
      </c>
      <c r="B20" s="307" t="s">
        <v>237</v>
      </c>
      <c r="C20" s="308"/>
      <c r="D20" s="113">
        <v>0.94900849858356939</v>
      </c>
      <c r="E20" s="115">
        <v>201</v>
      </c>
      <c r="F20" s="114">
        <v>147</v>
      </c>
      <c r="G20" s="114">
        <v>287</v>
      </c>
      <c r="H20" s="114">
        <v>221</v>
      </c>
      <c r="I20" s="140">
        <v>231</v>
      </c>
      <c r="J20" s="115">
        <v>-30</v>
      </c>
      <c r="K20" s="116">
        <v>-12.987012987012987</v>
      </c>
    </row>
    <row r="21" spans="1:11" ht="14.1" customHeight="1" x14ac:dyDescent="0.2">
      <c r="A21" s="306">
        <v>21</v>
      </c>
      <c r="B21" s="307" t="s">
        <v>238</v>
      </c>
      <c r="C21" s="308"/>
      <c r="D21" s="113">
        <v>0.33994334277620397</v>
      </c>
      <c r="E21" s="115">
        <v>72</v>
      </c>
      <c r="F21" s="114">
        <v>19</v>
      </c>
      <c r="G21" s="114">
        <v>36</v>
      </c>
      <c r="H21" s="114">
        <v>32</v>
      </c>
      <c r="I21" s="140">
        <v>50</v>
      </c>
      <c r="J21" s="115">
        <v>22</v>
      </c>
      <c r="K21" s="116">
        <v>44</v>
      </c>
    </row>
    <row r="22" spans="1:11" ht="14.1" customHeight="1" x14ac:dyDescent="0.2">
      <c r="A22" s="306">
        <v>22</v>
      </c>
      <c r="B22" s="307" t="s">
        <v>239</v>
      </c>
      <c r="C22" s="308"/>
      <c r="D22" s="113">
        <v>1.2228517469310671</v>
      </c>
      <c r="E22" s="115">
        <v>259</v>
      </c>
      <c r="F22" s="114">
        <v>212</v>
      </c>
      <c r="G22" s="114">
        <v>360</v>
      </c>
      <c r="H22" s="114">
        <v>246</v>
      </c>
      <c r="I22" s="140">
        <v>315</v>
      </c>
      <c r="J22" s="115">
        <v>-56</v>
      </c>
      <c r="K22" s="116">
        <v>-17.777777777777779</v>
      </c>
    </row>
    <row r="23" spans="1:11" ht="14.1" customHeight="1" x14ac:dyDescent="0.2">
      <c r="A23" s="306">
        <v>23</v>
      </c>
      <c r="B23" s="307" t="s">
        <v>240</v>
      </c>
      <c r="C23" s="308"/>
      <c r="D23" s="113">
        <v>0.76487252124645888</v>
      </c>
      <c r="E23" s="115">
        <v>162</v>
      </c>
      <c r="F23" s="114">
        <v>120</v>
      </c>
      <c r="G23" s="114">
        <v>195</v>
      </c>
      <c r="H23" s="114">
        <v>118</v>
      </c>
      <c r="I23" s="140">
        <v>181</v>
      </c>
      <c r="J23" s="115">
        <v>-19</v>
      </c>
      <c r="K23" s="116">
        <v>-10.497237569060774</v>
      </c>
    </row>
    <row r="24" spans="1:11" ht="14.1" customHeight="1" x14ac:dyDescent="0.2">
      <c r="A24" s="306">
        <v>24</v>
      </c>
      <c r="B24" s="307" t="s">
        <v>241</v>
      </c>
      <c r="C24" s="308"/>
      <c r="D24" s="113">
        <v>1.846081208687441</v>
      </c>
      <c r="E24" s="115">
        <v>391</v>
      </c>
      <c r="F24" s="114">
        <v>224</v>
      </c>
      <c r="G24" s="114">
        <v>568</v>
      </c>
      <c r="H24" s="114">
        <v>372</v>
      </c>
      <c r="I24" s="140">
        <v>447</v>
      </c>
      <c r="J24" s="115">
        <v>-56</v>
      </c>
      <c r="K24" s="116">
        <v>-12.527964205816556</v>
      </c>
    </row>
    <row r="25" spans="1:11" ht="14.1" customHeight="1" x14ac:dyDescent="0.2">
      <c r="A25" s="306">
        <v>25</v>
      </c>
      <c r="B25" s="307" t="s">
        <v>242</v>
      </c>
      <c r="C25" s="308"/>
      <c r="D25" s="113">
        <v>2.9839471199244572</v>
      </c>
      <c r="E25" s="115">
        <v>632</v>
      </c>
      <c r="F25" s="114">
        <v>465</v>
      </c>
      <c r="G25" s="114">
        <v>731</v>
      </c>
      <c r="H25" s="114">
        <v>503</v>
      </c>
      <c r="I25" s="140">
        <v>709</v>
      </c>
      <c r="J25" s="115">
        <v>-77</v>
      </c>
      <c r="K25" s="116">
        <v>-10.860366713681241</v>
      </c>
    </row>
    <row r="26" spans="1:11" ht="14.1" customHeight="1" x14ac:dyDescent="0.2">
      <c r="A26" s="306">
        <v>26</v>
      </c>
      <c r="B26" s="307" t="s">
        <v>243</v>
      </c>
      <c r="C26" s="308"/>
      <c r="D26" s="113">
        <v>1.6052880075542966</v>
      </c>
      <c r="E26" s="115">
        <v>340</v>
      </c>
      <c r="F26" s="114">
        <v>287</v>
      </c>
      <c r="G26" s="114">
        <v>548</v>
      </c>
      <c r="H26" s="114">
        <v>232</v>
      </c>
      <c r="I26" s="140">
        <v>433</v>
      </c>
      <c r="J26" s="115">
        <v>-93</v>
      </c>
      <c r="K26" s="116">
        <v>-21.478060046189377</v>
      </c>
    </row>
    <row r="27" spans="1:11" ht="14.1" customHeight="1" x14ac:dyDescent="0.2">
      <c r="A27" s="306">
        <v>27</v>
      </c>
      <c r="B27" s="307" t="s">
        <v>244</v>
      </c>
      <c r="C27" s="308"/>
      <c r="D27" s="113">
        <v>1.4447592067988668</v>
      </c>
      <c r="E27" s="115">
        <v>306</v>
      </c>
      <c r="F27" s="114">
        <v>263</v>
      </c>
      <c r="G27" s="114">
        <v>360</v>
      </c>
      <c r="H27" s="114">
        <v>275</v>
      </c>
      <c r="I27" s="140">
        <v>312</v>
      </c>
      <c r="J27" s="115">
        <v>-6</v>
      </c>
      <c r="K27" s="116">
        <v>-1.9230769230769231</v>
      </c>
    </row>
    <row r="28" spans="1:11" ht="14.1" customHeight="1" x14ac:dyDescent="0.2">
      <c r="A28" s="306">
        <v>28</v>
      </c>
      <c r="B28" s="307" t="s">
        <v>245</v>
      </c>
      <c r="C28" s="308"/>
      <c r="D28" s="113">
        <v>8.0264400377714831E-2</v>
      </c>
      <c r="E28" s="115">
        <v>17</v>
      </c>
      <c r="F28" s="114">
        <v>16</v>
      </c>
      <c r="G28" s="114">
        <v>22</v>
      </c>
      <c r="H28" s="114">
        <v>14</v>
      </c>
      <c r="I28" s="140">
        <v>31</v>
      </c>
      <c r="J28" s="115">
        <v>-14</v>
      </c>
      <c r="K28" s="116">
        <v>-45.161290322580648</v>
      </c>
    </row>
    <row r="29" spans="1:11" ht="14.1" customHeight="1" x14ac:dyDescent="0.2">
      <c r="A29" s="306">
        <v>29</v>
      </c>
      <c r="B29" s="307" t="s">
        <v>246</v>
      </c>
      <c r="C29" s="308"/>
      <c r="D29" s="113">
        <v>3.9943342776203967</v>
      </c>
      <c r="E29" s="115">
        <v>846</v>
      </c>
      <c r="F29" s="114">
        <v>662</v>
      </c>
      <c r="G29" s="114">
        <v>877</v>
      </c>
      <c r="H29" s="114">
        <v>739</v>
      </c>
      <c r="I29" s="140">
        <v>756</v>
      </c>
      <c r="J29" s="115">
        <v>90</v>
      </c>
      <c r="K29" s="116">
        <v>11.904761904761905</v>
      </c>
    </row>
    <row r="30" spans="1:11" ht="14.1" customHeight="1" x14ac:dyDescent="0.2">
      <c r="A30" s="306" t="s">
        <v>247</v>
      </c>
      <c r="B30" s="307" t="s">
        <v>248</v>
      </c>
      <c r="C30" s="308"/>
      <c r="D30" s="113" t="s">
        <v>514</v>
      </c>
      <c r="E30" s="115" t="s">
        <v>514</v>
      </c>
      <c r="F30" s="114">
        <v>109</v>
      </c>
      <c r="G30" s="114">
        <v>228</v>
      </c>
      <c r="H30" s="114">
        <v>118</v>
      </c>
      <c r="I30" s="140">
        <v>180</v>
      </c>
      <c r="J30" s="115" t="s">
        <v>514</v>
      </c>
      <c r="K30" s="116" t="s">
        <v>514</v>
      </c>
    </row>
    <row r="31" spans="1:11" ht="14.1" customHeight="1" x14ac:dyDescent="0.2">
      <c r="A31" s="306" t="s">
        <v>249</v>
      </c>
      <c r="B31" s="307" t="s">
        <v>250</v>
      </c>
      <c r="C31" s="308"/>
      <c r="D31" s="113">
        <v>3.1633616619452312</v>
      </c>
      <c r="E31" s="115">
        <v>670</v>
      </c>
      <c r="F31" s="114">
        <v>550</v>
      </c>
      <c r="G31" s="114">
        <v>642</v>
      </c>
      <c r="H31" s="114">
        <v>617</v>
      </c>
      <c r="I31" s="140">
        <v>569</v>
      </c>
      <c r="J31" s="115">
        <v>101</v>
      </c>
      <c r="K31" s="116">
        <v>17.750439367311071</v>
      </c>
    </row>
    <row r="32" spans="1:11" ht="14.1" customHeight="1" x14ac:dyDescent="0.2">
      <c r="A32" s="306">
        <v>31</v>
      </c>
      <c r="B32" s="307" t="s">
        <v>251</v>
      </c>
      <c r="C32" s="308"/>
      <c r="D32" s="113">
        <v>0.71765816808309724</v>
      </c>
      <c r="E32" s="115">
        <v>152</v>
      </c>
      <c r="F32" s="114">
        <v>112</v>
      </c>
      <c r="G32" s="114">
        <v>172</v>
      </c>
      <c r="H32" s="114">
        <v>117</v>
      </c>
      <c r="I32" s="140">
        <v>138</v>
      </c>
      <c r="J32" s="115">
        <v>14</v>
      </c>
      <c r="K32" s="116">
        <v>10.144927536231885</v>
      </c>
    </row>
    <row r="33" spans="1:11" ht="14.1" customHeight="1" x14ac:dyDescent="0.2">
      <c r="A33" s="306">
        <v>32</v>
      </c>
      <c r="B33" s="307" t="s">
        <v>252</v>
      </c>
      <c r="C33" s="308"/>
      <c r="D33" s="113">
        <v>2.7053824362606234</v>
      </c>
      <c r="E33" s="115">
        <v>573</v>
      </c>
      <c r="F33" s="114">
        <v>335</v>
      </c>
      <c r="G33" s="114">
        <v>525</v>
      </c>
      <c r="H33" s="114">
        <v>442</v>
      </c>
      <c r="I33" s="140">
        <v>639</v>
      </c>
      <c r="J33" s="115">
        <v>-66</v>
      </c>
      <c r="K33" s="116">
        <v>-10.328638497652582</v>
      </c>
    </row>
    <row r="34" spans="1:11" ht="14.1" customHeight="1" x14ac:dyDescent="0.2">
      <c r="A34" s="306">
        <v>33</v>
      </c>
      <c r="B34" s="307" t="s">
        <v>253</v>
      </c>
      <c r="C34" s="308"/>
      <c r="D34" s="113">
        <v>1.1237016052880076</v>
      </c>
      <c r="E34" s="115">
        <v>238</v>
      </c>
      <c r="F34" s="114">
        <v>174</v>
      </c>
      <c r="G34" s="114">
        <v>338</v>
      </c>
      <c r="H34" s="114">
        <v>258</v>
      </c>
      <c r="I34" s="140">
        <v>250</v>
      </c>
      <c r="J34" s="115">
        <v>-12</v>
      </c>
      <c r="K34" s="116">
        <v>-4.8</v>
      </c>
    </row>
    <row r="35" spans="1:11" ht="14.1" customHeight="1" x14ac:dyDescent="0.2">
      <c r="A35" s="306">
        <v>34</v>
      </c>
      <c r="B35" s="307" t="s">
        <v>254</v>
      </c>
      <c r="C35" s="308"/>
      <c r="D35" s="113">
        <v>1.7941454202077431</v>
      </c>
      <c r="E35" s="115">
        <v>380</v>
      </c>
      <c r="F35" s="114">
        <v>243</v>
      </c>
      <c r="G35" s="114">
        <v>393</v>
      </c>
      <c r="H35" s="114">
        <v>264</v>
      </c>
      <c r="I35" s="140">
        <v>304</v>
      </c>
      <c r="J35" s="115">
        <v>76</v>
      </c>
      <c r="K35" s="116">
        <v>25</v>
      </c>
    </row>
    <row r="36" spans="1:11" ht="14.1" customHeight="1" x14ac:dyDescent="0.2">
      <c r="A36" s="306">
        <v>41</v>
      </c>
      <c r="B36" s="307" t="s">
        <v>255</v>
      </c>
      <c r="C36" s="308"/>
      <c r="D36" s="113">
        <v>1.2889518413597734</v>
      </c>
      <c r="E36" s="115">
        <v>273</v>
      </c>
      <c r="F36" s="114">
        <v>208</v>
      </c>
      <c r="G36" s="114">
        <v>344</v>
      </c>
      <c r="H36" s="114">
        <v>270</v>
      </c>
      <c r="I36" s="140">
        <v>245</v>
      </c>
      <c r="J36" s="115">
        <v>28</v>
      </c>
      <c r="K36" s="116">
        <v>11.428571428571429</v>
      </c>
    </row>
    <row r="37" spans="1:11" ht="14.1" customHeight="1" x14ac:dyDescent="0.2">
      <c r="A37" s="306">
        <v>42</v>
      </c>
      <c r="B37" s="307" t="s">
        <v>256</v>
      </c>
      <c r="C37" s="308"/>
      <c r="D37" s="113">
        <v>0.25495750708215298</v>
      </c>
      <c r="E37" s="115">
        <v>54</v>
      </c>
      <c r="F37" s="114">
        <v>51</v>
      </c>
      <c r="G37" s="114">
        <v>69</v>
      </c>
      <c r="H37" s="114">
        <v>48</v>
      </c>
      <c r="I37" s="140">
        <v>41</v>
      </c>
      <c r="J37" s="115">
        <v>13</v>
      </c>
      <c r="K37" s="116">
        <v>31.707317073170731</v>
      </c>
    </row>
    <row r="38" spans="1:11" ht="14.1" customHeight="1" x14ac:dyDescent="0.2">
      <c r="A38" s="306">
        <v>43</v>
      </c>
      <c r="B38" s="307" t="s">
        <v>257</v>
      </c>
      <c r="C38" s="308"/>
      <c r="D38" s="113">
        <v>5.6043437204910296</v>
      </c>
      <c r="E38" s="115">
        <v>1187</v>
      </c>
      <c r="F38" s="114">
        <v>1202</v>
      </c>
      <c r="G38" s="114">
        <v>1420</v>
      </c>
      <c r="H38" s="114">
        <v>879</v>
      </c>
      <c r="I38" s="140">
        <v>1064</v>
      </c>
      <c r="J38" s="115">
        <v>123</v>
      </c>
      <c r="K38" s="116">
        <v>11.56015037593985</v>
      </c>
    </row>
    <row r="39" spans="1:11" ht="14.1" customHeight="1" x14ac:dyDescent="0.2">
      <c r="A39" s="306">
        <v>51</v>
      </c>
      <c r="B39" s="307" t="s">
        <v>258</v>
      </c>
      <c r="C39" s="308"/>
      <c r="D39" s="113">
        <v>6.5297450424929178</v>
      </c>
      <c r="E39" s="115">
        <v>1383</v>
      </c>
      <c r="F39" s="114">
        <v>1075</v>
      </c>
      <c r="G39" s="114">
        <v>1680</v>
      </c>
      <c r="H39" s="114">
        <v>1171</v>
      </c>
      <c r="I39" s="140">
        <v>1404</v>
      </c>
      <c r="J39" s="115">
        <v>-21</v>
      </c>
      <c r="K39" s="116">
        <v>-1.4957264957264957</v>
      </c>
    </row>
    <row r="40" spans="1:11" ht="14.1" customHeight="1" x14ac:dyDescent="0.2">
      <c r="A40" s="306" t="s">
        <v>259</v>
      </c>
      <c r="B40" s="307" t="s">
        <v>260</v>
      </c>
      <c r="C40" s="308"/>
      <c r="D40" s="113">
        <v>6.142587346553352</v>
      </c>
      <c r="E40" s="115">
        <v>1301</v>
      </c>
      <c r="F40" s="114">
        <v>999</v>
      </c>
      <c r="G40" s="114">
        <v>1565</v>
      </c>
      <c r="H40" s="114">
        <v>1109</v>
      </c>
      <c r="I40" s="140">
        <v>1338</v>
      </c>
      <c r="J40" s="115">
        <v>-37</v>
      </c>
      <c r="K40" s="116">
        <v>-2.7653213751868462</v>
      </c>
    </row>
    <row r="41" spans="1:11" ht="14.1" customHeight="1" x14ac:dyDescent="0.2">
      <c r="A41" s="306"/>
      <c r="B41" s="307" t="s">
        <v>261</v>
      </c>
      <c r="C41" s="308"/>
      <c r="D41" s="113">
        <v>5.2738432483474975</v>
      </c>
      <c r="E41" s="115">
        <v>1117</v>
      </c>
      <c r="F41" s="114">
        <v>863</v>
      </c>
      <c r="G41" s="114">
        <v>1221</v>
      </c>
      <c r="H41" s="114">
        <v>987</v>
      </c>
      <c r="I41" s="140">
        <v>1195</v>
      </c>
      <c r="J41" s="115">
        <v>-78</v>
      </c>
      <c r="K41" s="116">
        <v>-6.527196652719665</v>
      </c>
    </row>
    <row r="42" spans="1:11" ht="14.1" customHeight="1" x14ac:dyDescent="0.2">
      <c r="A42" s="306">
        <v>52</v>
      </c>
      <c r="B42" s="307" t="s">
        <v>262</v>
      </c>
      <c r="C42" s="308"/>
      <c r="D42" s="113">
        <v>3.4938621340887628</v>
      </c>
      <c r="E42" s="115">
        <v>740</v>
      </c>
      <c r="F42" s="114">
        <v>486</v>
      </c>
      <c r="G42" s="114">
        <v>766</v>
      </c>
      <c r="H42" s="114">
        <v>605</v>
      </c>
      <c r="I42" s="140">
        <v>792</v>
      </c>
      <c r="J42" s="115">
        <v>-52</v>
      </c>
      <c r="K42" s="116">
        <v>-6.5656565656565657</v>
      </c>
    </row>
    <row r="43" spans="1:11" ht="14.1" customHeight="1" x14ac:dyDescent="0.2">
      <c r="A43" s="306" t="s">
        <v>263</v>
      </c>
      <c r="B43" s="307" t="s">
        <v>264</v>
      </c>
      <c r="C43" s="308"/>
      <c r="D43" s="113">
        <v>3.0406043437204908</v>
      </c>
      <c r="E43" s="115">
        <v>644</v>
      </c>
      <c r="F43" s="114">
        <v>430</v>
      </c>
      <c r="G43" s="114">
        <v>657</v>
      </c>
      <c r="H43" s="114">
        <v>537</v>
      </c>
      <c r="I43" s="140">
        <v>677</v>
      </c>
      <c r="J43" s="115">
        <v>-33</v>
      </c>
      <c r="K43" s="116">
        <v>-4.8744460856720826</v>
      </c>
    </row>
    <row r="44" spans="1:11" ht="14.1" customHeight="1" x14ac:dyDescent="0.2">
      <c r="A44" s="306">
        <v>53</v>
      </c>
      <c r="B44" s="307" t="s">
        <v>265</v>
      </c>
      <c r="C44" s="308"/>
      <c r="D44" s="113">
        <v>0.75542965061378664</v>
      </c>
      <c r="E44" s="115">
        <v>160</v>
      </c>
      <c r="F44" s="114">
        <v>111</v>
      </c>
      <c r="G44" s="114">
        <v>140</v>
      </c>
      <c r="H44" s="114">
        <v>145</v>
      </c>
      <c r="I44" s="140">
        <v>120</v>
      </c>
      <c r="J44" s="115">
        <v>40</v>
      </c>
      <c r="K44" s="116">
        <v>33.333333333333336</v>
      </c>
    </row>
    <row r="45" spans="1:11" ht="14.1" customHeight="1" x14ac:dyDescent="0.2">
      <c r="A45" s="306" t="s">
        <v>266</v>
      </c>
      <c r="B45" s="307" t="s">
        <v>267</v>
      </c>
      <c r="C45" s="308"/>
      <c r="D45" s="113">
        <v>0.67516525023607177</v>
      </c>
      <c r="E45" s="115">
        <v>143</v>
      </c>
      <c r="F45" s="114">
        <v>103</v>
      </c>
      <c r="G45" s="114">
        <v>131</v>
      </c>
      <c r="H45" s="114">
        <v>139</v>
      </c>
      <c r="I45" s="140">
        <v>111</v>
      </c>
      <c r="J45" s="115">
        <v>32</v>
      </c>
      <c r="K45" s="116">
        <v>28.828828828828829</v>
      </c>
    </row>
    <row r="46" spans="1:11" ht="14.1" customHeight="1" x14ac:dyDescent="0.2">
      <c r="A46" s="306">
        <v>54</v>
      </c>
      <c r="B46" s="307" t="s">
        <v>268</v>
      </c>
      <c r="C46" s="308"/>
      <c r="D46" s="113">
        <v>3.1114258734655333</v>
      </c>
      <c r="E46" s="115">
        <v>659</v>
      </c>
      <c r="F46" s="114">
        <v>559</v>
      </c>
      <c r="G46" s="114">
        <v>660</v>
      </c>
      <c r="H46" s="114">
        <v>622</v>
      </c>
      <c r="I46" s="140">
        <v>714</v>
      </c>
      <c r="J46" s="115">
        <v>-55</v>
      </c>
      <c r="K46" s="116">
        <v>-7.7030812324929974</v>
      </c>
    </row>
    <row r="47" spans="1:11" ht="14.1" customHeight="1" x14ac:dyDescent="0.2">
      <c r="A47" s="306">
        <v>61</v>
      </c>
      <c r="B47" s="307" t="s">
        <v>269</v>
      </c>
      <c r="C47" s="308"/>
      <c r="D47" s="113">
        <v>2.0868744098205854</v>
      </c>
      <c r="E47" s="115">
        <v>442</v>
      </c>
      <c r="F47" s="114">
        <v>378</v>
      </c>
      <c r="G47" s="114">
        <v>562</v>
      </c>
      <c r="H47" s="114">
        <v>390</v>
      </c>
      <c r="I47" s="140">
        <v>492</v>
      </c>
      <c r="J47" s="115">
        <v>-50</v>
      </c>
      <c r="K47" s="116">
        <v>-10.16260162601626</v>
      </c>
    </row>
    <row r="48" spans="1:11" ht="14.1" customHeight="1" x14ac:dyDescent="0.2">
      <c r="A48" s="306">
        <v>62</v>
      </c>
      <c r="B48" s="307" t="s">
        <v>270</v>
      </c>
      <c r="C48" s="308"/>
      <c r="D48" s="113">
        <v>7.0632672332389044</v>
      </c>
      <c r="E48" s="115">
        <v>1496</v>
      </c>
      <c r="F48" s="114">
        <v>1642</v>
      </c>
      <c r="G48" s="114">
        <v>2059</v>
      </c>
      <c r="H48" s="114">
        <v>1461</v>
      </c>
      <c r="I48" s="140">
        <v>1587</v>
      </c>
      <c r="J48" s="115">
        <v>-91</v>
      </c>
      <c r="K48" s="116">
        <v>-5.7340894770006301</v>
      </c>
    </row>
    <row r="49" spans="1:11" ht="14.1" customHeight="1" x14ac:dyDescent="0.2">
      <c r="A49" s="306">
        <v>63</v>
      </c>
      <c r="B49" s="307" t="s">
        <v>271</v>
      </c>
      <c r="C49" s="308"/>
      <c r="D49" s="113">
        <v>4.381491973559962</v>
      </c>
      <c r="E49" s="115">
        <v>928</v>
      </c>
      <c r="F49" s="114">
        <v>1007</v>
      </c>
      <c r="G49" s="114">
        <v>1100</v>
      </c>
      <c r="H49" s="114">
        <v>1045</v>
      </c>
      <c r="I49" s="140">
        <v>894</v>
      </c>
      <c r="J49" s="115">
        <v>34</v>
      </c>
      <c r="K49" s="116">
        <v>3.8031319910514543</v>
      </c>
    </row>
    <row r="50" spans="1:11" ht="14.1" customHeight="1" x14ac:dyDescent="0.2">
      <c r="A50" s="306" t="s">
        <v>272</v>
      </c>
      <c r="B50" s="307" t="s">
        <v>273</v>
      </c>
      <c r="C50" s="308"/>
      <c r="D50" s="113">
        <v>0.8734655335221907</v>
      </c>
      <c r="E50" s="115">
        <v>185</v>
      </c>
      <c r="F50" s="114">
        <v>207</v>
      </c>
      <c r="G50" s="114">
        <v>265</v>
      </c>
      <c r="H50" s="114">
        <v>191</v>
      </c>
      <c r="I50" s="140">
        <v>172</v>
      </c>
      <c r="J50" s="115">
        <v>13</v>
      </c>
      <c r="K50" s="116">
        <v>7.558139534883721</v>
      </c>
    </row>
    <row r="51" spans="1:11" ht="14.1" customHeight="1" x14ac:dyDescent="0.2">
      <c r="A51" s="306" t="s">
        <v>274</v>
      </c>
      <c r="B51" s="307" t="s">
        <v>275</v>
      </c>
      <c r="C51" s="308"/>
      <c r="D51" s="113">
        <v>3.1444759206798869</v>
      </c>
      <c r="E51" s="115">
        <v>666</v>
      </c>
      <c r="F51" s="114">
        <v>731</v>
      </c>
      <c r="G51" s="114">
        <v>748</v>
      </c>
      <c r="H51" s="114">
        <v>769</v>
      </c>
      <c r="I51" s="140">
        <v>668</v>
      </c>
      <c r="J51" s="115">
        <v>-2</v>
      </c>
      <c r="K51" s="116">
        <v>-0.29940119760479039</v>
      </c>
    </row>
    <row r="52" spans="1:11" ht="14.1" customHeight="1" x14ac:dyDescent="0.2">
      <c r="A52" s="306">
        <v>71</v>
      </c>
      <c r="B52" s="307" t="s">
        <v>276</v>
      </c>
      <c r="C52" s="308"/>
      <c r="D52" s="113">
        <v>9.4098205854579788</v>
      </c>
      <c r="E52" s="115">
        <v>1993</v>
      </c>
      <c r="F52" s="114">
        <v>1473</v>
      </c>
      <c r="G52" s="114">
        <v>2194</v>
      </c>
      <c r="H52" s="114">
        <v>1497</v>
      </c>
      <c r="I52" s="140">
        <v>1853</v>
      </c>
      <c r="J52" s="115">
        <v>140</v>
      </c>
      <c r="K52" s="116">
        <v>7.5553157042633563</v>
      </c>
    </row>
    <row r="53" spans="1:11" ht="14.1" customHeight="1" x14ac:dyDescent="0.2">
      <c r="A53" s="306" t="s">
        <v>277</v>
      </c>
      <c r="B53" s="307" t="s">
        <v>278</v>
      </c>
      <c r="C53" s="308"/>
      <c r="D53" s="113">
        <v>3.2577903682719547</v>
      </c>
      <c r="E53" s="115">
        <v>690</v>
      </c>
      <c r="F53" s="114">
        <v>537</v>
      </c>
      <c r="G53" s="114">
        <v>760</v>
      </c>
      <c r="H53" s="114">
        <v>507</v>
      </c>
      <c r="I53" s="140">
        <v>602</v>
      </c>
      <c r="J53" s="115">
        <v>88</v>
      </c>
      <c r="K53" s="116">
        <v>14.617940199335548</v>
      </c>
    </row>
    <row r="54" spans="1:11" ht="14.1" customHeight="1" x14ac:dyDescent="0.2">
      <c r="A54" s="306" t="s">
        <v>279</v>
      </c>
      <c r="B54" s="307" t="s">
        <v>280</v>
      </c>
      <c r="C54" s="308"/>
      <c r="D54" s="113">
        <v>5.1463644948064209</v>
      </c>
      <c r="E54" s="115">
        <v>1090</v>
      </c>
      <c r="F54" s="114">
        <v>798</v>
      </c>
      <c r="G54" s="114">
        <v>1251</v>
      </c>
      <c r="H54" s="114">
        <v>841</v>
      </c>
      <c r="I54" s="140">
        <v>1029</v>
      </c>
      <c r="J54" s="115">
        <v>61</v>
      </c>
      <c r="K54" s="116">
        <v>5.9280855199222549</v>
      </c>
    </row>
    <row r="55" spans="1:11" ht="14.1" customHeight="1" x14ac:dyDescent="0.2">
      <c r="A55" s="306">
        <v>72</v>
      </c>
      <c r="B55" s="307" t="s">
        <v>281</v>
      </c>
      <c r="C55" s="308"/>
      <c r="D55" s="113">
        <v>1.7091595845136922</v>
      </c>
      <c r="E55" s="115">
        <v>362</v>
      </c>
      <c r="F55" s="114">
        <v>335</v>
      </c>
      <c r="G55" s="114">
        <v>664</v>
      </c>
      <c r="H55" s="114">
        <v>267</v>
      </c>
      <c r="I55" s="140">
        <v>357</v>
      </c>
      <c r="J55" s="115">
        <v>5</v>
      </c>
      <c r="K55" s="116">
        <v>1.4005602240896358</v>
      </c>
    </row>
    <row r="56" spans="1:11" ht="14.1" customHeight="1" x14ac:dyDescent="0.2">
      <c r="A56" s="306" t="s">
        <v>282</v>
      </c>
      <c r="B56" s="307" t="s">
        <v>283</v>
      </c>
      <c r="C56" s="308"/>
      <c r="D56" s="113">
        <v>0.57129367327667613</v>
      </c>
      <c r="E56" s="115">
        <v>121</v>
      </c>
      <c r="F56" s="114">
        <v>114</v>
      </c>
      <c r="G56" s="114">
        <v>276</v>
      </c>
      <c r="H56" s="114">
        <v>70</v>
      </c>
      <c r="I56" s="140">
        <v>100</v>
      </c>
      <c r="J56" s="115">
        <v>21</v>
      </c>
      <c r="K56" s="116">
        <v>21</v>
      </c>
    </row>
    <row r="57" spans="1:11" ht="14.1" customHeight="1" x14ac:dyDescent="0.2">
      <c r="A57" s="306" t="s">
        <v>284</v>
      </c>
      <c r="B57" s="307" t="s">
        <v>285</v>
      </c>
      <c r="C57" s="308"/>
      <c r="D57" s="113">
        <v>0.8734655335221907</v>
      </c>
      <c r="E57" s="115">
        <v>185</v>
      </c>
      <c r="F57" s="114">
        <v>153</v>
      </c>
      <c r="G57" s="114">
        <v>219</v>
      </c>
      <c r="H57" s="114">
        <v>143</v>
      </c>
      <c r="I57" s="140">
        <v>171</v>
      </c>
      <c r="J57" s="115">
        <v>14</v>
      </c>
      <c r="K57" s="116">
        <v>8.1871345029239766</v>
      </c>
    </row>
    <row r="58" spans="1:11" ht="14.1" customHeight="1" x14ac:dyDescent="0.2">
      <c r="A58" s="306">
        <v>73</v>
      </c>
      <c r="B58" s="307" t="s">
        <v>286</v>
      </c>
      <c r="C58" s="308"/>
      <c r="D58" s="113">
        <v>1.5816808309726156</v>
      </c>
      <c r="E58" s="115">
        <v>335</v>
      </c>
      <c r="F58" s="114">
        <v>309</v>
      </c>
      <c r="G58" s="114">
        <v>502</v>
      </c>
      <c r="H58" s="114">
        <v>314</v>
      </c>
      <c r="I58" s="140">
        <v>348</v>
      </c>
      <c r="J58" s="115">
        <v>-13</v>
      </c>
      <c r="K58" s="116">
        <v>-3.735632183908046</v>
      </c>
    </row>
    <row r="59" spans="1:11" ht="14.1" customHeight="1" x14ac:dyDescent="0.2">
      <c r="A59" s="306" t="s">
        <v>287</v>
      </c>
      <c r="B59" s="307" t="s">
        <v>288</v>
      </c>
      <c r="C59" s="308"/>
      <c r="D59" s="113">
        <v>1.0103871576959396</v>
      </c>
      <c r="E59" s="115">
        <v>214</v>
      </c>
      <c r="F59" s="114">
        <v>181</v>
      </c>
      <c r="G59" s="114">
        <v>325</v>
      </c>
      <c r="H59" s="114">
        <v>170</v>
      </c>
      <c r="I59" s="140">
        <v>202</v>
      </c>
      <c r="J59" s="115">
        <v>12</v>
      </c>
      <c r="K59" s="116">
        <v>5.9405940594059405</v>
      </c>
    </row>
    <row r="60" spans="1:11" ht="14.1" customHeight="1" x14ac:dyDescent="0.2">
      <c r="A60" s="306">
        <v>81</v>
      </c>
      <c r="B60" s="307" t="s">
        <v>289</v>
      </c>
      <c r="C60" s="308"/>
      <c r="D60" s="113">
        <v>15.457979225684609</v>
      </c>
      <c r="E60" s="115">
        <v>3274</v>
      </c>
      <c r="F60" s="114">
        <v>3562</v>
      </c>
      <c r="G60" s="114">
        <v>3993</v>
      </c>
      <c r="H60" s="114">
        <v>3007</v>
      </c>
      <c r="I60" s="140">
        <v>2895</v>
      </c>
      <c r="J60" s="115">
        <v>379</v>
      </c>
      <c r="K60" s="116">
        <v>13.091537132987909</v>
      </c>
    </row>
    <row r="61" spans="1:11" ht="14.1" customHeight="1" x14ac:dyDescent="0.2">
      <c r="A61" s="306" t="s">
        <v>290</v>
      </c>
      <c r="B61" s="307" t="s">
        <v>291</v>
      </c>
      <c r="C61" s="308"/>
      <c r="D61" s="113">
        <v>2.0585457979225685</v>
      </c>
      <c r="E61" s="115">
        <v>436</v>
      </c>
      <c r="F61" s="114">
        <v>317</v>
      </c>
      <c r="G61" s="114">
        <v>785</v>
      </c>
      <c r="H61" s="114">
        <v>298</v>
      </c>
      <c r="I61" s="140">
        <v>447</v>
      </c>
      <c r="J61" s="115">
        <v>-11</v>
      </c>
      <c r="K61" s="116">
        <v>-2.4608501118568231</v>
      </c>
    </row>
    <row r="62" spans="1:11" ht="14.1" customHeight="1" x14ac:dyDescent="0.2">
      <c r="A62" s="306" t="s">
        <v>292</v>
      </c>
      <c r="B62" s="307" t="s">
        <v>293</v>
      </c>
      <c r="C62" s="308"/>
      <c r="D62" s="113">
        <v>3.3144475920679888</v>
      </c>
      <c r="E62" s="115">
        <v>702</v>
      </c>
      <c r="F62" s="114">
        <v>985</v>
      </c>
      <c r="G62" s="114">
        <v>858</v>
      </c>
      <c r="H62" s="114">
        <v>800</v>
      </c>
      <c r="I62" s="140">
        <v>623</v>
      </c>
      <c r="J62" s="115">
        <v>79</v>
      </c>
      <c r="K62" s="116">
        <v>12.680577849117174</v>
      </c>
    </row>
    <row r="63" spans="1:11" ht="14.1" customHeight="1" x14ac:dyDescent="0.2">
      <c r="A63" s="306"/>
      <c r="B63" s="307" t="s">
        <v>294</v>
      </c>
      <c r="C63" s="308"/>
      <c r="D63" s="113">
        <v>3.0736543909348444</v>
      </c>
      <c r="E63" s="115">
        <v>651</v>
      </c>
      <c r="F63" s="114">
        <v>906</v>
      </c>
      <c r="G63" s="114">
        <v>796</v>
      </c>
      <c r="H63" s="114">
        <v>702</v>
      </c>
      <c r="I63" s="140">
        <v>572</v>
      </c>
      <c r="J63" s="115">
        <v>79</v>
      </c>
      <c r="K63" s="116">
        <v>13.811188811188812</v>
      </c>
    </row>
    <row r="64" spans="1:11" ht="14.1" customHeight="1" x14ac:dyDescent="0.2">
      <c r="A64" s="306" t="s">
        <v>295</v>
      </c>
      <c r="B64" s="307" t="s">
        <v>296</v>
      </c>
      <c r="C64" s="308"/>
      <c r="D64" s="113">
        <v>8.0878186968838524</v>
      </c>
      <c r="E64" s="115">
        <v>1713</v>
      </c>
      <c r="F64" s="114">
        <v>1812</v>
      </c>
      <c r="G64" s="114">
        <v>1947</v>
      </c>
      <c r="H64" s="114">
        <v>1516</v>
      </c>
      <c r="I64" s="140">
        <v>1221</v>
      </c>
      <c r="J64" s="115">
        <v>492</v>
      </c>
      <c r="K64" s="116">
        <v>40.294840294840292</v>
      </c>
    </row>
    <row r="65" spans="1:11" ht="14.1" customHeight="1" x14ac:dyDescent="0.2">
      <c r="A65" s="306" t="s">
        <v>297</v>
      </c>
      <c r="B65" s="307" t="s">
        <v>298</v>
      </c>
      <c r="C65" s="308"/>
      <c r="D65" s="113">
        <v>0.70821529745042489</v>
      </c>
      <c r="E65" s="115">
        <v>150</v>
      </c>
      <c r="F65" s="114">
        <v>120</v>
      </c>
      <c r="G65" s="114">
        <v>86</v>
      </c>
      <c r="H65" s="114">
        <v>95</v>
      </c>
      <c r="I65" s="140">
        <v>226</v>
      </c>
      <c r="J65" s="115">
        <v>-76</v>
      </c>
      <c r="K65" s="116">
        <v>-33.628318584070797</v>
      </c>
    </row>
    <row r="66" spans="1:11" ht="14.1" customHeight="1" x14ac:dyDescent="0.2">
      <c r="A66" s="306">
        <v>82</v>
      </c>
      <c r="B66" s="307" t="s">
        <v>299</v>
      </c>
      <c r="C66" s="308"/>
      <c r="D66" s="113">
        <v>2.6912181303116149</v>
      </c>
      <c r="E66" s="115">
        <v>570</v>
      </c>
      <c r="F66" s="114">
        <v>735</v>
      </c>
      <c r="G66" s="114">
        <v>724</v>
      </c>
      <c r="H66" s="114">
        <v>557</v>
      </c>
      <c r="I66" s="140">
        <v>549</v>
      </c>
      <c r="J66" s="115">
        <v>21</v>
      </c>
      <c r="K66" s="116">
        <v>3.8251366120218577</v>
      </c>
    </row>
    <row r="67" spans="1:11" ht="14.1" customHeight="1" x14ac:dyDescent="0.2">
      <c r="A67" s="306" t="s">
        <v>300</v>
      </c>
      <c r="B67" s="307" t="s">
        <v>301</v>
      </c>
      <c r="C67" s="308"/>
      <c r="D67" s="113">
        <v>1.5722379603399435</v>
      </c>
      <c r="E67" s="115">
        <v>333</v>
      </c>
      <c r="F67" s="114">
        <v>560</v>
      </c>
      <c r="G67" s="114">
        <v>386</v>
      </c>
      <c r="H67" s="114">
        <v>380</v>
      </c>
      <c r="I67" s="140">
        <v>308</v>
      </c>
      <c r="J67" s="115">
        <v>25</v>
      </c>
      <c r="K67" s="116">
        <v>8.1168831168831161</v>
      </c>
    </row>
    <row r="68" spans="1:11" ht="14.1" customHeight="1" x14ac:dyDescent="0.2">
      <c r="A68" s="306" t="s">
        <v>302</v>
      </c>
      <c r="B68" s="307" t="s">
        <v>303</v>
      </c>
      <c r="C68" s="308"/>
      <c r="D68" s="113">
        <v>0.74598677998111429</v>
      </c>
      <c r="E68" s="115">
        <v>158</v>
      </c>
      <c r="F68" s="114">
        <v>117</v>
      </c>
      <c r="G68" s="114">
        <v>207</v>
      </c>
      <c r="H68" s="114">
        <v>118</v>
      </c>
      <c r="I68" s="140">
        <v>148</v>
      </c>
      <c r="J68" s="115">
        <v>10</v>
      </c>
      <c r="K68" s="116">
        <v>6.756756756756757</v>
      </c>
    </row>
    <row r="69" spans="1:11" ht="14.1" customHeight="1" x14ac:dyDescent="0.2">
      <c r="A69" s="306">
        <v>83</v>
      </c>
      <c r="B69" s="307" t="s">
        <v>304</v>
      </c>
      <c r="C69" s="308"/>
      <c r="D69" s="113">
        <v>4.5089707271010386</v>
      </c>
      <c r="E69" s="115">
        <v>955</v>
      </c>
      <c r="F69" s="114">
        <v>879</v>
      </c>
      <c r="G69" s="114">
        <v>1718</v>
      </c>
      <c r="H69" s="114">
        <v>662</v>
      </c>
      <c r="I69" s="140">
        <v>857</v>
      </c>
      <c r="J69" s="115">
        <v>98</v>
      </c>
      <c r="K69" s="116">
        <v>11.435239206534423</v>
      </c>
    </row>
    <row r="70" spans="1:11" ht="14.1" customHeight="1" x14ac:dyDescent="0.2">
      <c r="A70" s="306" t="s">
        <v>305</v>
      </c>
      <c r="B70" s="307" t="s">
        <v>306</v>
      </c>
      <c r="C70" s="308"/>
      <c r="D70" s="113">
        <v>3.6874409820585456</v>
      </c>
      <c r="E70" s="115">
        <v>781</v>
      </c>
      <c r="F70" s="114">
        <v>726</v>
      </c>
      <c r="G70" s="114">
        <v>1510</v>
      </c>
      <c r="H70" s="114">
        <v>507</v>
      </c>
      <c r="I70" s="140">
        <v>685</v>
      </c>
      <c r="J70" s="115">
        <v>96</v>
      </c>
      <c r="K70" s="116">
        <v>14.014598540145986</v>
      </c>
    </row>
    <row r="71" spans="1:11" ht="14.1" customHeight="1" x14ac:dyDescent="0.2">
      <c r="A71" s="306"/>
      <c r="B71" s="307" t="s">
        <v>307</v>
      </c>
      <c r="C71" s="308"/>
      <c r="D71" s="113">
        <v>1.9782813975448537</v>
      </c>
      <c r="E71" s="115">
        <v>419</v>
      </c>
      <c r="F71" s="114">
        <v>431</v>
      </c>
      <c r="G71" s="114">
        <v>1129</v>
      </c>
      <c r="H71" s="114">
        <v>301</v>
      </c>
      <c r="I71" s="140">
        <v>416</v>
      </c>
      <c r="J71" s="115">
        <v>3</v>
      </c>
      <c r="K71" s="116">
        <v>0.72115384615384615</v>
      </c>
    </row>
    <row r="72" spans="1:11" ht="14.1" customHeight="1" x14ac:dyDescent="0.2">
      <c r="A72" s="306">
        <v>84</v>
      </c>
      <c r="B72" s="307" t="s">
        <v>308</v>
      </c>
      <c r="C72" s="308"/>
      <c r="D72" s="113">
        <v>3.5457979225684606</v>
      </c>
      <c r="E72" s="115">
        <v>751</v>
      </c>
      <c r="F72" s="114">
        <v>846</v>
      </c>
      <c r="G72" s="114">
        <v>988</v>
      </c>
      <c r="H72" s="114">
        <v>743</v>
      </c>
      <c r="I72" s="140">
        <v>765</v>
      </c>
      <c r="J72" s="115">
        <v>-14</v>
      </c>
      <c r="K72" s="116">
        <v>-1.8300653594771241</v>
      </c>
    </row>
    <row r="73" spans="1:11" ht="14.1" customHeight="1" x14ac:dyDescent="0.2">
      <c r="A73" s="306" t="s">
        <v>309</v>
      </c>
      <c r="B73" s="307" t="s">
        <v>310</v>
      </c>
      <c r="C73" s="308"/>
      <c r="D73" s="113">
        <v>0.30217186024551462</v>
      </c>
      <c r="E73" s="115">
        <v>64</v>
      </c>
      <c r="F73" s="114">
        <v>33</v>
      </c>
      <c r="G73" s="114">
        <v>164</v>
      </c>
      <c r="H73" s="114">
        <v>30</v>
      </c>
      <c r="I73" s="140">
        <v>64</v>
      </c>
      <c r="J73" s="115">
        <v>0</v>
      </c>
      <c r="K73" s="116">
        <v>0</v>
      </c>
    </row>
    <row r="74" spans="1:11" ht="14.1" customHeight="1" x14ac:dyDescent="0.2">
      <c r="A74" s="306" t="s">
        <v>311</v>
      </c>
      <c r="B74" s="307" t="s">
        <v>312</v>
      </c>
      <c r="C74" s="308"/>
      <c r="D74" s="113">
        <v>0.14164305949008499</v>
      </c>
      <c r="E74" s="115">
        <v>30</v>
      </c>
      <c r="F74" s="114">
        <v>43</v>
      </c>
      <c r="G74" s="114">
        <v>77</v>
      </c>
      <c r="H74" s="114">
        <v>30</v>
      </c>
      <c r="I74" s="140">
        <v>43</v>
      </c>
      <c r="J74" s="115">
        <v>-13</v>
      </c>
      <c r="K74" s="116">
        <v>-30.232558139534884</v>
      </c>
    </row>
    <row r="75" spans="1:11" ht="14.1" customHeight="1" x14ac:dyDescent="0.2">
      <c r="A75" s="306" t="s">
        <v>313</v>
      </c>
      <c r="B75" s="307" t="s">
        <v>314</v>
      </c>
      <c r="C75" s="308"/>
      <c r="D75" s="113">
        <v>2.4362606232294617</v>
      </c>
      <c r="E75" s="115">
        <v>516</v>
      </c>
      <c r="F75" s="114">
        <v>663</v>
      </c>
      <c r="G75" s="114">
        <v>599</v>
      </c>
      <c r="H75" s="114">
        <v>562</v>
      </c>
      <c r="I75" s="140">
        <v>528</v>
      </c>
      <c r="J75" s="115">
        <v>-12</v>
      </c>
      <c r="K75" s="116">
        <v>-2.2727272727272729</v>
      </c>
    </row>
    <row r="76" spans="1:11" ht="14.1" customHeight="1" x14ac:dyDescent="0.2">
      <c r="A76" s="306">
        <v>91</v>
      </c>
      <c r="B76" s="307" t="s">
        <v>315</v>
      </c>
      <c r="C76" s="308"/>
      <c r="D76" s="113">
        <v>0.33050047214353162</v>
      </c>
      <c r="E76" s="115">
        <v>70</v>
      </c>
      <c r="F76" s="114">
        <v>56</v>
      </c>
      <c r="G76" s="114">
        <v>81</v>
      </c>
      <c r="H76" s="114">
        <v>64</v>
      </c>
      <c r="I76" s="140">
        <v>95</v>
      </c>
      <c r="J76" s="115">
        <v>-25</v>
      </c>
      <c r="K76" s="116">
        <v>-26.315789473684209</v>
      </c>
    </row>
    <row r="77" spans="1:11" ht="14.1" customHeight="1" x14ac:dyDescent="0.2">
      <c r="A77" s="306">
        <v>92</v>
      </c>
      <c r="B77" s="307" t="s">
        <v>316</v>
      </c>
      <c r="C77" s="308"/>
      <c r="D77" s="113">
        <v>1.8696883852691217</v>
      </c>
      <c r="E77" s="115">
        <v>396</v>
      </c>
      <c r="F77" s="114">
        <v>288</v>
      </c>
      <c r="G77" s="114">
        <v>338</v>
      </c>
      <c r="H77" s="114">
        <v>294</v>
      </c>
      <c r="I77" s="140">
        <v>334</v>
      </c>
      <c r="J77" s="115">
        <v>62</v>
      </c>
      <c r="K77" s="116">
        <v>18.562874251497007</v>
      </c>
    </row>
    <row r="78" spans="1:11" ht="14.1" customHeight="1" x14ac:dyDescent="0.2">
      <c r="A78" s="306">
        <v>93</v>
      </c>
      <c r="B78" s="307" t="s">
        <v>317</v>
      </c>
      <c r="C78" s="308"/>
      <c r="D78" s="113">
        <v>7.0821529745042494E-2</v>
      </c>
      <c r="E78" s="115">
        <v>15</v>
      </c>
      <c r="F78" s="114" t="s">
        <v>514</v>
      </c>
      <c r="G78" s="114">
        <v>41</v>
      </c>
      <c r="H78" s="114">
        <v>16</v>
      </c>
      <c r="I78" s="140">
        <v>30</v>
      </c>
      <c r="J78" s="115">
        <v>-15</v>
      </c>
      <c r="K78" s="116">
        <v>-50</v>
      </c>
    </row>
    <row r="79" spans="1:11" ht="14.1" customHeight="1" x14ac:dyDescent="0.2">
      <c r="A79" s="306">
        <v>94</v>
      </c>
      <c r="B79" s="307" t="s">
        <v>318</v>
      </c>
      <c r="C79" s="308"/>
      <c r="D79" s="113">
        <v>0.6326723323890463</v>
      </c>
      <c r="E79" s="115">
        <v>134</v>
      </c>
      <c r="F79" s="114">
        <v>154</v>
      </c>
      <c r="G79" s="114">
        <v>265</v>
      </c>
      <c r="H79" s="114">
        <v>126</v>
      </c>
      <c r="I79" s="140">
        <v>198</v>
      </c>
      <c r="J79" s="115">
        <v>-64</v>
      </c>
      <c r="K79" s="116">
        <v>-32.323232323232325</v>
      </c>
    </row>
    <row r="80" spans="1:11" ht="14.1" customHeight="1" x14ac:dyDescent="0.2">
      <c r="A80" s="306" t="s">
        <v>319</v>
      </c>
      <c r="B80" s="307" t="s">
        <v>320</v>
      </c>
      <c r="C80" s="308"/>
      <c r="D80" s="113">
        <v>1.8885741265344664E-2</v>
      </c>
      <c r="E80" s="115">
        <v>4</v>
      </c>
      <c r="F80" s="114" t="s">
        <v>514</v>
      </c>
      <c r="G80" s="114">
        <v>3</v>
      </c>
      <c r="H80" s="114">
        <v>3</v>
      </c>
      <c r="I80" s="140">
        <v>4</v>
      </c>
      <c r="J80" s="115">
        <v>0</v>
      </c>
      <c r="K80" s="116">
        <v>0</v>
      </c>
    </row>
    <row r="81" spans="1:11" ht="14.1" customHeight="1" x14ac:dyDescent="0.2">
      <c r="A81" s="310" t="s">
        <v>321</v>
      </c>
      <c r="B81" s="311" t="s">
        <v>334</v>
      </c>
      <c r="C81" s="312"/>
      <c r="D81" s="125">
        <v>0.3352219074598678</v>
      </c>
      <c r="E81" s="143">
        <v>71</v>
      </c>
      <c r="F81" s="144">
        <v>75</v>
      </c>
      <c r="G81" s="144">
        <v>196</v>
      </c>
      <c r="H81" s="144">
        <v>51</v>
      </c>
      <c r="I81" s="145">
        <v>88</v>
      </c>
      <c r="J81" s="143">
        <v>-17</v>
      </c>
      <c r="K81" s="146">
        <v>-19.318181818181817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21912</v>
      </c>
      <c r="E11" s="114">
        <v>19525</v>
      </c>
      <c r="F11" s="114">
        <v>23761</v>
      </c>
      <c r="G11" s="114">
        <v>18021</v>
      </c>
      <c r="H11" s="140">
        <v>20398</v>
      </c>
      <c r="I11" s="115">
        <v>1514</v>
      </c>
      <c r="J11" s="116">
        <v>7.4222963035591727</v>
      </c>
    </row>
    <row r="12" spans="1:15" s="110" customFormat="1" ht="24.95" customHeight="1" x14ac:dyDescent="0.2">
      <c r="A12" s="193" t="s">
        <v>132</v>
      </c>
      <c r="B12" s="194" t="s">
        <v>133</v>
      </c>
      <c r="C12" s="113">
        <v>0.48375319459656807</v>
      </c>
      <c r="D12" s="115">
        <v>106</v>
      </c>
      <c r="E12" s="114">
        <v>306</v>
      </c>
      <c r="F12" s="114">
        <v>357</v>
      </c>
      <c r="G12" s="114">
        <v>383</v>
      </c>
      <c r="H12" s="140">
        <v>95</v>
      </c>
      <c r="I12" s="115">
        <v>11</v>
      </c>
      <c r="J12" s="116">
        <v>11.578947368421053</v>
      </c>
    </row>
    <row r="13" spans="1:15" s="110" customFormat="1" ht="24.95" customHeight="1" x14ac:dyDescent="0.2">
      <c r="A13" s="193" t="s">
        <v>134</v>
      </c>
      <c r="B13" s="199" t="s">
        <v>214</v>
      </c>
      <c r="C13" s="113">
        <v>2.1860167944505293</v>
      </c>
      <c r="D13" s="115">
        <v>479</v>
      </c>
      <c r="E13" s="114">
        <v>107</v>
      </c>
      <c r="F13" s="114">
        <v>136</v>
      </c>
      <c r="G13" s="114">
        <v>89</v>
      </c>
      <c r="H13" s="140">
        <v>149</v>
      </c>
      <c r="I13" s="115">
        <v>330</v>
      </c>
      <c r="J13" s="116">
        <v>221.47651006711411</v>
      </c>
    </row>
    <row r="14" spans="1:15" s="287" customFormat="1" ht="24.95" customHeight="1" x14ac:dyDescent="0.2">
      <c r="A14" s="193" t="s">
        <v>215</v>
      </c>
      <c r="B14" s="199" t="s">
        <v>137</v>
      </c>
      <c r="C14" s="113">
        <v>9.5290251916757942</v>
      </c>
      <c r="D14" s="115">
        <v>2088</v>
      </c>
      <c r="E14" s="114">
        <v>1688</v>
      </c>
      <c r="F14" s="114">
        <v>2180</v>
      </c>
      <c r="G14" s="114">
        <v>1742</v>
      </c>
      <c r="H14" s="140">
        <v>2005</v>
      </c>
      <c r="I14" s="115">
        <v>83</v>
      </c>
      <c r="J14" s="116">
        <v>4.1396508728179553</v>
      </c>
      <c r="K14" s="110"/>
      <c r="L14" s="110"/>
      <c r="M14" s="110"/>
      <c r="N14" s="110"/>
      <c r="O14" s="110"/>
    </row>
    <row r="15" spans="1:15" s="110" customFormat="1" ht="24.95" customHeight="1" x14ac:dyDescent="0.2">
      <c r="A15" s="193" t="s">
        <v>216</v>
      </c>
      <c r="B15" s="199" t="s">
        <v>217</v>
      </c>
      <c r="C15" s="113">
        <v>2.2499087258123405</v>
      </c>
      <c r="D15" s="115">
        <v>493</v>
      </c>
      <c r="E15" s="114">
        <v>421</v>
      </c>
      <c r="F15" s="114">
        <v>581</v>
      </c>
      <c r="G15" s="114">
        <v>363</v>
      </c>
      <c r="H15" s="140">
        <v>510</v>
      </c>
      <c r="I15" s="115">
        <v>-17</v>
      </c>
      <c r="J15" s="116">
        <v>-3.3333333333333335</v>
      </c>
    </row>
    <row r="16" spans="1:15" s="287" customFormat="1" ht="24.95" customHeight="1" x14ac:dyDescent="0.2">
      <c r="A16" s="193" t="s">
        <v>218</v>
      </c>
      <c r="B16" s="199" t="s">
        <v>141</v>
      </c>
      <c r="C16" s="113">
        <v>4.8922964585615185</v>
      </c>
      <c r="D16" s="115">
        <v>1072</v>
      </c>
      <c r="E16" s="114">
        <v>878</v>
      </c>
      <c r="F16" s="114">
        <v>1133</v>
      </c>
      <c r="G16" s="114">
        <v>982</v>
      </c>
      <c r="H16" s="140">
        <v>983</v>
      </c>
      <c r="I16" s="115">
        <v>89</v>
      </c>
      <c r="J16" s="116">
        <v>9.0539165818921674</v>
      </c>
      <c r="K16" s="110"/>
      <c r="L16" s="110"/>
      <c r="M16" s="110"/>
      <c r="N16" s="110"/>
      <c r="O16" s="110"/>
    </row>
    <row r="17" spans="1:15" s="110" customFormat="1" ht="24.95" customHeight="1" x14ac:dyDescent="0.2">
      <c r="A17" s="193" t="s">
        <v>142</v>
      </c>
      <c r="B17" s="199" t="s">
        <v>220</v>
      </c>
      <c r="C17" s="113">
        <v>2.3868200073019352</v>
      </c>
      <c r="D17" s="115">
        <v>523</v>
      </c>
      <c r="E17" s="114">
        <v>389</v>
      </c>
      <c r="F17" s="114">
        <v>466</v>
      </c>
      <c r="G17" s="114">
        <v>397</v>
      </c>
      <c r="H17" s="140">
        <v>512</v>
      </c>
      <c r="I17" s="115">
        <v>11</v>
      </c>
      <c r="J17" s="116">
        <v>2.1484375</v>
      </c>
    </row>
    <row r="18" spans="1:15" s="287" customFormat="1" ht="24.95" customHeight="1" x14ac:dyDescent="0.2">
      <c r="A18" s="201" t="s">
        <v>144</v>
      </c>
      <c r="B18" s="202" t="s">
        <v>145</v>
      </c>
      <c r="C18" s="113">
        <v>5.1843738590726547</v>
      </c>
      <c r="D18" s="115">
        <v>1136</v>
      </c>
      <c r="E18" s="114">
        <v>1035</v>
      </c>
      <c r="F18" s="114">
        <v>1158</v>
      </c>
      <c r="G18" s="114">
        <v>941</v>
      </c>
      <c r="H18" s="140">
        <v>1090</v>
      </c>
      <c r="I18" s="115">
        <v>46</v>
      </c>
      <c r="J18" s="116">
        <v>4.2201834862385317</v>
      </c>
      <c r="K18" s="110"/>
      <c r="L18" s="110"/>
      <c r="M18" s="110"/>
      <c r="N18" s="110"/>
      <c r="O18" s="110"/>
    </row>
    <row r="19" spans="1:15" s="110" customFormat="1" ht="24.95" customHeight="1" x14ac:dyDescent="0.2">
      <c r="A19" s="193" t="s">
        <v>146</v>
      </c>
      <c r="B19" s="199" t="s">
        <v>147</v>
      </c>
      <c r="C19" s="113">
        <v>12.322015334063527</v>
      </c>
      <c r="D19" s="115">
        <v>2700</v>
      </c>
      <c r="E19" s="114">
        <v>2370</v>
      </c>
      <c r="F19" s="114">
        <v>2816</v>
      </c>
      <c r="G19" s="114">
        <v>1989</v>
      </c>
      <c r="H19" s="140">
        <v>2671</v>
      </c>
      <c r="I19" s="115">
        <v>29</v>
      </c>
      <c r="J19" s="116">
        <v>1.0857356795207787</v>
      </c>
    </row>
    <row r="20" spans="1:15" s="287" customFormat="1" ht="24.95" customHeight="1" x14ac:dyDescent="0.2">
      <c r="A20" s="193" t="s">
        <v>148</v>
      </c>
      <c r="B20" s="199" t="s">
        <v>149</v>
      </c>
      <c r="C20" s="113">
        <v>4.1712303760496532</v>
      </c>
      <c r="D20" s="115">
        <v>914</v>
      </c>
      <c r="E20" s="114">
        <v>889</v>
      </c>
      <c r="F20" s="114">
        <v>1188</v>
      </c>
      <c r="G20" s="114">
        <v>886</v>
      </c>
      <c r="H20" s="140">
        <v>1197</v>
      </c>
      <c r="I20" s="115">
        <v>-283</v>
      </c>
      <c r="J20" s="116">
        <v>-23.642439431913115</v>
      </c>
      <c r="K20" s="110"/>
      <c r="L20" s="110"/>
      <c r="M20" s="110"/>
      <c r="N20" s="110"/>
      <c r="O20" s="110"/>
    </row>
    <row r="21" spans="1:15" s="110" customFormat="1" ht="24.95" customHeight="1" x14ac:dyDescent="0.2">
      <c r="A21" s="201" t="s">
        <v>150</v>
      </c>
      <c r="B21" s="202" t="s">
        <v>151</v>
      </c>
      <c r="C21" s="113">
        <v>7.7993793355239136</v>
      </c>
      <c r="D21" s="115">
        <v>1709</v>
      </c>
      <c r="E21" s="114">
        <v>1579</v>
      </c>
      <c r="F21" s="114">
        <v>1653</v>
      </c>
      <c r="G21" s="114">
        <v>1311</v>
      </c>
      <c r="H21" s="140">
        <v>1353</v>
      </c>
      <c r="I21" s="115">
        <v>356</v>
      </c>
      <c r="J21" s="116">
        <v>26.31189948263119</v>
      </c>
    </row>
    <row r="22" spans="1:15" s="110" customFormat="1" ht="24.95" customHeight="1" x14ac:dyDescent="0.2">
      <c r="A22" s="201" t="s">
        <v>152</v>
      </c>
      <c r="B22" s="199" t="s">
        <v>153</v>
      </c>
      <c r="C22" s="113">
        <v>5.5175246440306678</v>
      </c>
      <c r="D22" s="115">
        <v>1209</v>
      </c>
      <c r="E22" s="114">
        <v>1143</v>
      </c>
      <c r="F22" s="114">
        <v>1191</v>
      </c>
      <c r="G22" s="114">
        <v>889</v>
      </c>
      <c r="H22" s="140">
        <v>1068</v>
      </c>
      <c r="I22" s="115">
        <v>141</v>
      </c>
      <c r="J22" s="116">
        <v>13.202247191011235</v>
      </c>
    </row>
    <row r="23" spans="1:15" s="110" customFormat="1" ht="24.95" customHeight="1" x14ac:dyDescent="0.2">
      <c r="A23" s="193" t="s">
        <v>154</v>
      </c>
      <c r="B23" s="199" t="s">
        <v>155</v>
      </c>
      <c r="C23" s="113">
        <v>1.3964950711938664</v>
      </c>
      <c r="D23" s="115">
        <v>306</v>
      </c>
      <c r="E23" s="114">
        <v>256</v>
      </c>
      <c r="F23" s="114">
        <v>317</v>
      </c>
      <c r="G23" s="114">
        <v>226</v>
      </c>
      <c r="H23" s="140">
        <v>301</v>
      </c>
      <c r="I23" s="115">
        <v>5</v>
      </c>
      <c r="J23" s="116">
        <v>1.6611295681063123</v>
      </c>
    </row>
    <row r="24" spans="1:15" s="110" customFormat="1" ht="24.95" customHeight="1" x14ac:dyDescent="0.2">
      <c r="A24" s="193" t="s">
        <v>156</v>
      </c>
      <c r="B24" s="199" t="s">
        <v>221</v>
      </c>
      <c r="C24" s="113">
        <v>7.1695874406717781</v>
      </c>
      <c r="D24" s="115">
        <v>1571</v>
      </c>
      <c r="E24" s="114">
        <v>1269</v>
      </c>
      <c r="F24" s="114">
        <v>1702</v>
      </c>
      <c r="G24" s="114">
        <v>1324</v>
      </c>
      <c r="H24" s="140">
        <v>1636</v>
      </c>
      <c r="I24" s="115">
        <v>-65</v>
      </c>
      <c r="J24" s="116">
        <v>-3.9731051344743276</v>
      </c>
    </row>
    <row r="25" spans="1:15" s="110" customFormat="1" ht="24.95" customHeight="1" x14ac:dyDescent="0.2">
      <c r="A25" s="193" t="s">
        <v>222</v>
      </c>
      <c r="B25" s="204" t="s">
        <v>159</v>
      </c>
      <c r="C25" s="113">
        <v>9.4605695509309964</v>
      </c>
      <c r="D25" s="115">
        <v>2073</v>
      </c>
      <c r="E25" s="114">
        <v>2097</v>
      </c>
      <c r="F25" s="114">
        <v>2812</v>
      </c>
      <c r="G25" s="114">
        <v>2687</v>
      </c>
      <c r="H25" s="140">
        <v>2433</v>
      </c>
      <c r="I25" s="115">
        <v>-360</v>
      </c>
      <c r="J25" s="116">
        <v>-14.796547472256474</v>
      </c>
    </row>
    <row r="26" spans="1:15" s="110" customFormat="1" ht="24.95" customHeight="1" x14ac:dyDescent="0.2">
      <c r="A26" s="201">
        <v>782.78300000000002</v>
      </c>
      <c r="B26" s="203" t="s">
        <v>160</v>
      </c>
      <c r="C26" s="113">
        <v>9.7937203358890113</v>
      </c>
      <c r="D26" s="115">
        <v>2146</v>
      </c>
      <c r="E26" s="114">
        <v>2307</v>
      </c>
      <c r="F26" s="114">
        <v>1726</v>
      </c>
      <c r="G26" s="114">
        <v>1228</v>
      </c>
      <c r="H26" s="140">
        <v>1172</v>
      </c>
      <c r="I26" s="115">
        <v>974</v>
      </c>
      <c r="J26" s="116">
        <v>83.105802047781566</v>
      </c>
    </row>
    <row r="27" spans="1:15" s="110" customFormat="1" ht="24.95" customHeight="1" x14ac:dyDescent="0.2">
      <c r="A27" s="193" t="s">
        <v>161</v>
      </c>
      <c r="B27" s="199" t="s">
        <v>162</v>
      </c>
      <c r="C27" s="113">
        <v>1.7889740781307046</v>
      </c>
      <c r="D27" s="115">
        <v>392</v>
      </c>
      <c r="E27" s="114">
        <v>323</v>
      </c>
      <c r="F27" s="114">
        <v>512</v>
      </c>
      <c r="G27" s="114">
        <v>269</v>
      </c>
      <c r="H27" s="140">
        <v>343</v>
      </c>
      <c r="I27" s="115">
        <v>49</v>
      </c>
      <c r="J27" s="116">
        <v>14.285714285714286</v>
      </c>
    </row>
    <row r="28" spans="1:15" s="110" customFormat="1" ht="24.95" customHeight="1" x14ac:dyDescent="0.2">
      <c r="A28" s="193" t="s">
        <v>163</v>
      </c>
      <c r="B28" s="199" t="s">
        <v>164</v>
      </c>
      <c r="C28" s="113">
        <v>4.832968236582694</v>
      </c>
      <c r="D28" s="115">
        <v>1059</v>
      </c>
      <c r="E28" s="114">
        <v>899</v>
      </c>
      <c r="F28" s="114">
        <v>1714</v>
      </c>
      <c r="G28" s="114">
        <v>850</v>
      </c>
      <c r="H28" s="140">
        <v>1180</v>
      </c>
      <c r="I28" s="115">
        <v>-121</v>
      </c>
      <c r="J28" s="116">
        <v>-10.254237288135593</v>
      </c>
    </row>
    <row r="29" spans="1:15" s="110" customFormat="1" ht="24.95" customHeight="1" x14ac:dyDescent="0.2">
      <c r="A29" s="193">
        <v>86</v>
      </c>
      <c r="B29" s="199" t="s">
        <v>165</v>
      </c>
      <c r="C29" s="113">
        <v>8.3059510770354148</v>
      </c>
      <c r="D29" s="115">
        <v>1820</v>
      </c>
      <c r="E29" s="114">
        <v>1432</v>
      </c>
      <c r="F29" s="114">
        <v>1763</v>
      </c>
      <c r="G29" s="114">
        <v>1466</v>
      </c>
      <c r="H29" s="140">
        <v>1691</v>
      </c>
      <c r="I29" s="115">
        <v>129</v>
      </c>
      <c r="J29" s="116">
        <v>7.6286221170904787</v>
      </c>
    </row>
    <row r="30" spans="1:15" s="110" customFormat="1" ht="24.95" customHeight="1" x14ac:dyDescent="0.2">
      <c r="A30" s="193">
        <v>87.88</v>
      </c>
      <c r="B30" s="204" t="s">
        <v>166</v>
      </c>
      <c r="C30" s="113">
        <v>5.8278568820737497</v>
      </c>
      <c r="D30" s="115">
        <v>1277</v>
      </c>
      <c r="E30" s="114">
        <v>1096</v>
      </c>
      <c r="F30" s="114">
        <v>1546</v>
      </c>
      <c r="G30" s="114">
        <v>1043</v>
      </c>
      <c r="H30" s="140">
        <v>1214</v>
      </c>
      <c r="I30" s="115">
        <v>63</v>
      </c>
      <c r="J30" s="116">
        <v>5.1894563426688629</v>
      </c>
    </row>
    <row r="31" spans="1:15" s="110" customFormat="1" ht="24.95" customHeight="1" x14ac:dyDescent="0.2">
      <c r="A31" s="193" t="s">
        <v>167</v>
      </c>
      <c r="B31" s="199" t="s">
        <v>168</v>
      </c>
      <c r="C31" s="113">
        <v>4.2305585980284777</v>
      </c>
      <c r="D31" s="115">
        <v>927</v>
      </c>
      <c r="E31" s="114">
        <v>729</v>
      </c>
      <c r="F31" s="114">
        <v>990</v>
      </c>
      <c r="G31" s="114">
        <v>697</v>
      </c>
      <c r="H31" s="140">
        <v>800</v>
      </c>
      <c r="I31" s="115">
        <v>127</v>
      </c>
      <c r="J31" s="116">
        <v>15.875</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0.48375319459656807</v>
      </c>
      <c r="D34" s="115">
        <v>106</v>
      </c>
      <c r="E34" s="114">
        <v>306</v>
      </c>
      <c r="F34" s="114">
        <v>357</v>
      </c>
      <c r="G34" s="114">
        <v>383</v>
      </c>
      <c r="H34" s="140">
        <v>95</v>
      </c>
      <c r="I34" s="115">
        <v>11</v>
      </c>
      <c r="J34" s="116">
        <v>11.578947368421053</v>
      </c>
    </row>
    <row r="35" spans="1:10" s="110" customFormat="1" ht="24.95" customHeight="1" x14ac:dyDescent="0.2">
      <c r="A35" s="292" t="s">
        <v>171</v>
      </c>
      <c r="B35" s="293" t="s">
        <v>172</v>
      </c>
      <c r="C35" s="113">
        <v>16.899415845198977</v>
      </c>
      <c r="D35" s="115">
        <v>3703</v>
      </c>
      <c r="E35" s="114">
        <v>2830</v>
      </c>
      <c r="F35" s="114">
        <v>3474</v>
      </c>
      <c r="G35" s="114">
        <v>2772</v>
      </c>
      <c r="H35" s="140">
        <v>3244</v>
      </c>
      <c r="I35" s="115">
        <v>459</v>
      </c>
      <c r="J35" s="116">
        <v>14.149198520345253</v>
      </c>
    </row>
    <row r="36" spans="1:10" s="110" customFormat="1" ht="24.95" customHeight="1" x14ac:dyDescent="0.2">
      <c r="A36" s="294" t="s">
        <v>173</v>
      </c>
      <c r="B36" s="295" t="s">
        <v>174</v>
      </c>
      <c r="C36" s="125">
        <v>82.616830960204453</v>
      </c>
      <c r="D36" s="143">
        <v>18103</v>
      </c>
      <c r="E36" s="144">
        <v>16389</v>
      </c>
      <c r="F36" s="144">
        <v>19930</v>
      </c>
      <c r="G36" s="144">
        <v>14865</v>
      </c>
      <c r="H36" s="145">
        <v>17059</v>
      </c>
      <c r="I36" s="143">
        <v>1044</v>
      </c>
      <c r="J36" s="146">
        <v>6.1199366903101007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21912</v>
      </c>
      <c r="F11" s="264">
        <v>19525</v>
      </c>
      <c r="G11" s="264">
        <v>23761</v>
      </c>
      <c r="H11" s="264">
        <v>18021</v>
      </c>
      <c r="I11" s="265">
        <v>20398</v>
      </c>
      <c r="J11" s="263">
        <v>1514</v>
      </c>
      <c r="K11" s="266">
        <v>7.4222963035591727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21.271449434100038</v>
      </c>
      <c r="E13" s="115">
        <v>4661</v>
      </c>
      <c r="F13" s="114">
        <v>4660</v>
      </c>
      <c r="G13" s="114">
        <v>5507</v>
      </c>
      <c r="H13" s="114">
        <v>4348</v>
      </c>
      <c r="I13" s="140">
        <v>4380</v>
      </c>
      <c r="J13" s="115">
        <v>281</v>
      </c>
      <c r="K13" s="116">
        <v>6.4155251141552512</v>
      </c>
    </row>
    <row r="14" spans="1:17" ht="15.95" customHeight="1" x14ac:dyDescent="0.2">
      <c r="A14" s="306" t="s">
        <v>230</v>
      </c>
      <c r="B14" s="307"/>
      <c r="C14" s="308"/>
      <c r="D14" s="113">
        <v>48.233844468784227</v>
      </c>
      <c r="E14" s="115">
        <v>10569</v>
      </c>
      <c r="F14" s="114">
        <v>8803</v>
      </c>
      <c r="G14" s="114">
        <v>11243</v>
      </c>
      <c r="H14" s="114">
        <v>8179</v>
      </c>
      <c r="I14" s="140">
        <v>10180</v>
      </c>
      <c r="J14" s="115">
        <v>389</v>
      </c>
      <c r="K14" s="116">
        <v>3.8212180746561888</v>
      </c>
    </row>
    <row r="15" spans="1:17" ht="15.95" customHeight="1" x14ac:dyDescent="0.2">
      <c r="A15" s="306" t="s">
        <v>231</v>
      </c>
      <c r="B15" s="307"/>
      <c r="C15" s="308"/>
      <c r="D15" s="113">
        <v>10.998539612997444</v>
      </c>
      <c r="E15" s="115">
        <v>2410</v>
      </c>
      <c r="F15" s="114">
        <v>2213</v>
      </c>
      <c r="G15" s="114">
        <v>2340</v>
      </c>
      <c r="H15" s="114">
        <v>1939</v>
      </c>
      <c r="I15" s="140">
        <v>2217</v>
      </c>
      <c r="J15" s="115">
        <v>193</v>
      </c>
      <c r="K15" s="116">
        <v>8.7054578258908428</v>
      </c>
    </row>
    <row r="16" spans="1:17" ht="15.95" customHeight="1" x14ac:dyDescent="0.2">
      <c r="A16" s="306" t="s">
        <v>232</v>
      </c>
      <c r="B16" s="307"/>
      <c r="C16" s="308"/>
      <c r="D16" s="113">
        <v>19.217780211756114</v>
      </c>
      <c r="E16" s="115">
        <v>4211</v>
      </c>
      <c r="F16" s="114">
        <v>3793</v>
      </c>
      <c r="G16" s="114">
        <v>4468</v>
      </c>
      <c r="H16" s="114">
        <v>3468</v>
      </c>
      <c r="I16" s="140">
        <v>3572</v>
      </c>
      <c r="J16" s="115">
        <v>639</v>
      </c>
      <c r="K16" s="116">
        <v>17.889137737961928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0.90817816721431177</v>
      </c>
      <c r="E18" s="115">
        <v>199</v>
      </c>
      <c r="F18" s="114">
        <v>375</v>
      </c>
      <c r="G18" s="114">
        <v>420</v>
      </c>
      <c r="H18" s="114">
        <v>435</v>
      </c>
      <c r="I18" s="140">
        <v>142</v>
      </c>
      <c r="J18" s="115">
        <v>57</v>
      </c>
      <c r="K18" s="116">
        <v>40.140845070422536</v>
      </c>
    </row>
    <row r="19" spans="1:11" ht="14.1" customHeight="1" x14ac:dyDescent="0.2">
      <c r="A19" s="306" t="s">
        <v>235</v>
      </c>
      <c r="B19" s="307" t="s">
        <v>236</v>
      </c>
      <c r="C19" s="308"/>
      <c r="D19" s="113">
        <v>0.5750273822562979</v>
      </c>
      <c r="E19" s="115">
        <v>126</v>
      </c>
      <c r="F19" s="114">
        <v>344</v>
      </c>
      <c r="G19" s="114">
        <v>363</v>
      </c>
      <c r="H19" s="114">
        <v>397</v>
      </c>
      <c r="I19" s="140">
        <v>110</v>
      </c>
      <c r="J19" s="115">
        <v>16</v>
      </c>
      <c r="K19" s="116">
        <v>14.545454545454545</v>
      </c>
    </row>
    <row r="20" spans="1:11" ht="14.1" customHeight="1" x14ac:dyDescent="0.2">
      <c r="A20" s="306">
        <v>12</v>
      </c>
      <c r="B20" s="307" t="s">
        <v>237</v>
      </c>
      <c r="C20" s="308"/>
      <c r="D20" s="113">
        <v>0.86710478276743341</v>
      </c>
      <c r="E20" s="115">
        <v>190</v>
      </c>
      <c r="F20" s="114">
        <v>207</v>
      </c>
      <c r="G20" s="114">
        <v>237</v>
      </c>
      <c r="H20" s="114">
        <v>155</v>
      </c>
      <c r="I20" s="140">
        <v>225</v>
      </c>
      <c r="J20" s="115">
        <v>-35</v>
      </c>
      <c r="K20" s="116">
        <v>-15.555555555555555</v>
      </c>
    </row>
    <row r="21" spans="1:11" ht="14.1" customHeight="1" x14ac:dyDescent="0.2">
      <c r="A21" s="306">
        <v>21</v>
      </c>
      <c r="B21" s="307" t="s">
        <v>238</v>
      </c>
      <c r="C21" s="308"/>
      <c r="D21" s="113">
        <v>0.28751369112814895</v>
      </c>
      <c r="E21" s="115">
        <v>63</v>
      </c>
      <c r="F21" s="114">
        <v>26</v>
      </c>
      <c r="G21" s="114">
        <v>44</v>
      </c>
      <c r="H21" s="114" t="s">
        <v>514</v>
      </c>
      <c r="I21" s="140">
        <v>50</v>
      </c>
      <c r="J21" s="115">
        <v>13</v>
      </c>
      <c r="K21" s="116">
        <v>26</v>
      </c>
    </row>
    <row r="22" spans="1:11" ht="14.1" customHeight="1" x14ac:dyDescent="0.2">
      <c r="A22" s="306">
        <v>22</v>
      </c>
      <c r="B22" s="307" t="s">
        <v>239</v>
      </c>
      <c r="C22" s="308"/>
      <c r="D22" s="113">
        <v>1.4101861993428257</v>
      </c>
      <c r="E22" s="115">
        <v>309</v>
      </c>
      <c r="F22" s="114">
        <v>314</v>
      </c>
      <c r="G22" s="114">
        <v>346</v>
      </c>
      <c r="H22" s="114">
        <v>296</v>
      </c>
      <c r="I22" s="140">
        <v>335</v>
      </c>
      <c r="J22" s="115">
        <v>-26</v>
      </c>
      <c r="K22" s="116">
        <v>-7.7611940298507465</v>
      </c>
    </row>
    <row r="23" spans="1:11" ht="14.1" customHeight="1" x14ac:dyDescent="0.2">
      <c r="A23" s="306">
        <v>23</v>
      </c>
      <c r="B23" s="307" t="s">
        <v>240</v>
      </c>
      <c r="C23" s="308"/>
      <c r="D23" s="113">
        <v>0.67999269806498719</v>
      </c>
      <c r="E23" s="115">
        <v>149</v>
      </c>
      <c r="F23" s="114">
        <v>132</v>
      </c>
      <c r="G23" s="114">
        <v>160</v>
      </c>
      <c r="H23" s="114">
        <v>129</v>
      </c>
      <c r="I23" s="140">
        <v>172</v>
      </c>
      <c r="J23" s="115">
        <v>-23</v>
      </c>
      <c r="K23" s="116">
        <v>-13.372093023255815</v>
      </c>
    </row>
    <row r="24" spans="1:11" ht="14.1" customHeight="1" x14ac:dyDescent="0.2">
      <c r="A24" s="306">
        <v>24</v>
      </c>
      <c r="B24" s="307" t="s">
        <v>241</v>
      </c>
      <c r="C24" s="308"/>
      <c r="D24" s="113">
        <v>2.0673603504928808</v>
      </c>
      <c r="E24" s="115">
        <v>453</v>
      </c>
      <c r="F24" s="114">
        <v>332</v>
      </c>
      <c r="G24" s="114">
        <v>485</v>
      </c>
      <c r="H24" s="114">
        <v>412</v>
      </c>
      <c r="I24" s="140">
        <v>438</v>
      </c>
      <c r="J24" s="115">
        <v>15</v>
      </c>
      <c r="K24" s="116">
        <v>3.4246575342465753</v>
      </c>
    </row>
    <row r="25" spans="1:11" ht="14.1" customHeight="1" x14ac:dyDescent="0.2">
      <c r="A25" s="306">
        <v>25</v>
      </c>
      <c r="B25" s="307" t="s">
        <v>242</v>
      </c>
      <c r="C25" s="308"/>
      <c r="D25" s="113">
        <v>3.3132530120481927</v>
      </c>
      <c r="E25" s="115">
        <v>726</v>
      </c>
      <c r="F25" s="114">
        <v>558</v>
      </c>
      <c r="G25" s="114">
        <v>594</v>
      </c>
      <c r="H25" s="114">
        <v>422</v>
      </c>
      <c r="I25" s="140">
        <v>690</v>
      </c>
      <c r="J25" s="115">
        <v>36</v>
      </c>
      <c r="K25" s="116">
        <v>5.2173913043478262</v>
      </c>
    </row>
    <row r="26" spans="1:11" ht="14.1" customHeight="1" x14ac:dyDescent="0.2">
      <c r="A26" s="306">
        <v>26</v>
      </c>
      <c r="B26" s="307" t="s">
        <v>243</v>
      </c>
      <c r="C26" s="308"/>
      <c r="D26" s="113">
        <v>2.1723256663015698</v>
      </c>
      <c r="E26" s="115">
        <v>476</v>
      </c>
      <c r="F26" s="114">
        <v>303</v>
      </c>
      <c r="G26" s="114">
        <v>374</v>
      </c>
      <c r="H26" s="114">
        <v>302</v>
      </c>
      <c r="I26" s="140">
        <v>490</v>
      </c>
      <c r="J26" s="115">
        <v>-14</v>
      </c>
      <c r="K26" s="116">
        <v>-2.8571428571428572</v>
      </c>
    </row>
    <row r="27" spans="1:11" ht="14.1" customHeight="1" x14ac:dyDescent="0.2">
      <c r="A27" s="306">
        <v>27</v>
      </c>
      <c r="B27" s="307" t="s">
        <v>244</v>
      </c>
      <c r="C27" s="308"/>
      <c r="D27" s="113">
        <v>1.4284410368747718</v>
      </c>
      <c r="E27" s="115">
        <v>313</v>
      </c>
      <c r="F27" s="114">
        <v>292</v>
      </c>
      <c r="G27" s="114">
        <v>292</v>
      </c>
      <c r="H27" s="114">
        <v>266</v>
      </c>
      <c r="I27" s="140">
        <v>300</v>
      </c>
      <c r="J27" s="115">
        <v>13</v>
      </c>
      <c r="K27" s="116">
        <v>4.333333333333333</v>
      </c>
    </row>
    <row r="28" spans="1:11" ht="14.1" customHeight="1" x14ac:dyDescent="0.2">
      <c r="A28" s="306">
        <v>28</v>
      </c>
      <c r="B28" s="307" t="s">
        <v>245</v>
      </c>
      <c r="C28" s="308"/>
      <c r="D28" s="113">
        <v>0.1049653158086893</v>
      </c>
      <c r="E28" s="115">
        <v>23</v>
      </c>
      <c r="F28" s="114">
        <v>23</v>
      </c>
      <c r="G28" s="114">
        <v>26</v>
      </c>
      <c r="H28" s="114">
        <v>24</v>
      </c>
      <c r="I28" s="140" t="s">
        <v>514</v>
      </c>
      <c r="J28" s="115" t="s">
        <v>514</v>
      </c>
      <c r="K28" s="116" t="s">
        <v>514</v>
      </c>
    </row>
    <row r="29" spans="1:11" ht="14.1" customHeight="1" x14ac:dyDescent="0.2">
      <c r="A29" s="306">
        <v>29</v>
      </c>
      <c r="B29" s="307" t="s">
        <v>246</v>
      </c>
      <c r="C29" s="308"/>
      <c r="D29" s="113">
        <v>4.1119021540708287</v>
      </c>
      <c r="E29" s="115">
        <v>901</v>
      </c>
      <c r="F29" s="114">
        <v>715</v>
      </c>
      <c r="G29" s="114">
        <v>881</v>
      </c>
      <c r="H29" s="114">
        <v>662</v>
      </c>
      <c r="I29" s="140">
        <v>723</v>
      </c>
      <c r="J29" s="115">
        <v>178</v>
      </c>
      <c r="K29" s="116">
        <v>24.619640387275243</v>
      </c>
    </row>
    <row r="30" spans="1:11" ht="14.1" customHeight="1" x14ac:dyDescent="0.2">
      <c r="A30" s="306" t="s">
        <v>247</v>
      </c>
      <c r="B30" s="307" t="s">
        <v>248</v>
      </c>
      <c r="C30" s="308"/>
      <c r="D30" s="113" t="s">
        <v>514</v>
      </c>
      <c r="E30" s="115" t="s">
        <v>514</v>
      </c>
      <c r="F30" s="114">
        <v>128</v>
      </c>
      <c r="G30" s="114">
        <v>197</v>
      </c>
      <c r="H30" s="114">
        <v>120</v>
      </c>
      <c r="I30" s="140">
        <v>143</v>
      </c>
      <c r="J30" s="115" t="s">
        <v>514</v>
      </c>
      <c r="K30" s="116" t="s">
        <v>514</v>
      </c>
    </row>
    <row r="31" spans="1:11" ht="14.1" customHeight="1" x14ac:dyDescent="0.2">
      <c r="A31" s="306" t="s">
        <v>249</v>
      </c>
      <c r="B31" s="307" t="s">
        <v>250</v>
      </c>
      <c r="C31" s="308"/>
      <c r="D31" s="113">
        <v>3.3497626871120847</v>
      </c>
      <c r="E31" s="115">
        <v>734</v>
      </c>
      <c r="F31" s="114">
        <v>583</v>
      </c>
      <c r="G31" s="114">
        <v>678</v>
      </c>
      <c r="H31" s="114">
        <v>538</v>
      </c>
      <c r="I31" s="140">
        <v>574</v>
      </c>
      <c r="J31" s="115">
        <v>160</v>
      </c>
      <c r="K31" s="116">
        <v>27.874564459930312</v>
      </c>
    </row>
    <row r="32" spans="1:11" ht="14.1" customHeight="1" x14ac:dyDescent="0.2">
      <c r="A32" s="306">
        <v>31</v>
      </c>
      <c r="B32" s="307" t="s">
        <v>251</v>
      </c>
      <c r="C32" s="308"/>
      <c r="D32" s="113">
        <v>0.64348302300109528</v>
      </c>
      <c r="E32" s="115">
        <v>141</v>
      </c>
      <c r="F32" s="114">
        <v>106</v>
      </c>
      <c r="G32" s="114">
        <v>124</v>
      </c>
      <c r="H32" s="114">
        <v>107</v>
      </c>
      <c r="I32" s="140">
        <v>148</v>
      </c>
      <c r="J32" s="115">
        <v>-7</v>
      </c>
      <c r="K32" s="116">
        <v>-4.7297297297297298</v>
      </c>
    </row>
    <row r="33" spans="1:11" ht="14.1" customHeight="1" x14ac:dyDescent="0.2">
      <c r="A33" s="306">
        <v>32</v>
      </c>
      <c r="B33" s="307" t="s">
        <v>252</v>
      </c>
      <c r="C33" s="308"/>
      <c r="D33" s="113">
        <v>1.9943410003650968</v>
      </c>
      <c r="E33" s="115">
        <v>437</v>
      </c>
      <c r="F33" s="114">
        <v>448</v>
      </c>
      <c r="G33" s="114">
        <v>484</v>
      </c>
      <c r="H33" s="114">
        <v>397</v>
      </c>
      <c r="I33" s="140">
        <v>384</v>
      </c>
      <c r="J33" s="115">
        <v>53</v>
      </c>
      <c r="K33" s="116">
        <v>13.802083333333334</v>
      </c>
    </row>
    <row r="34" spans="1:11" ht="14.1" customHeight="1" x14ac:dyDescent="0.2">
      <c r="A34" s="306">
        <v>33</v>
      </c>
      <c r="B34" s="307" t="s">
        <v>253</v>
      </c>
      <c r="C34" s="308"/>
      <c r="D34" s="113">
        <v>1.04052573932092</v>
      </c>
      <c r="E34" s="115">
        <v>228</v>
      </c>
      <c r="F34" s="114">
        <v>275</v>
      </c>
      <c r="G34" s="114">
        <v>297</v>
      </c>
      <c r="H34" s="114">
        <v>203</v>
      </c>
      <c r="I34" s="140">
        <v>266</v>
      </c>
      <c r="J34" s="115">
        <v>-38</v>
      </c>
      <c r="K34" s="116">
        <v>-14.285714285714286</v>
      </c>
    </row>
    <row r="35" spans="1:11" ht="14.1" customHeight="1" x14ac:dyDescent="0.2">
      <c r="A35" s="306">
        <v>34</v>
      </c>
      <c r="B35" s="307" t="s">
        <v>254</v>
      </c>
      <c r="C35" s="308"/>
      <c r="D35" s="113">
        <v>1.7433369843008397</v>
      </c>
      <c r="E35" s="115">
        <v>382</v>
      </c>
      <c r="F35" s="114">
        <v>256</v>
      </c>
      <c r="G35" s="114">
        <v>289</v>
      </c>
      <c r="H35" s="114">
        <v>281</v>
      </c>
      <c r="I35" s="140">
        <v>327</v>
      </c>
      <c r="J35" s="115">
        <v>55</v>
      </c>
      <c r="K35" s="116">
        <v>16.819571865443425</v>
      </c>
    </row>
    <row r="36" spans="1:11" ht="14.1" customHeight="1" x14ac:dyDescent="0.2">
      <c r="A36" s="306">
        <v>41</v>
      </c>
      <c r="B36" s="307" t="s">
        <v>255</v>
      </c>
      <c r="C36" s="308"/>
      <c r="D36" s="113">
        <v>1.2413289521723256</v>
      </c>
      <c r="E36" s="115">
        <v>272</v>
      </c>
      <c r="F36" s="114">
        <v>201</v>
      </c>
      <c r="G36" s="114">
        <v>284</v>
      </c>
      <c r="H36" s="114">
        <v>251</v>
      </c>
      <c r="I36" s="140">
        <v>328</v>
      </c>
      <c r="J36" s="115">
        <v>-56</v>
      </c>
      <c r="K36" s="116">
        <v>-17.073170731707318</v>
      </c>
    </row>
    <row r="37" spans="1:11" ht="14.1" customHeight="1" x14ac:dyDescent="0.2">
      <c r="A37" s="306">
        <v>42</v>
      </c>
      <c r="B37" s="307" t="s">
        <v>256</v>
      </c>
      <c r="C37" s="308"/>
      <c r="D37" s="113">
        <v>0.2144943410003651</v>
      </c>
      <c r="E37" s="115">
        <v>47</v>
      </c>
      <c r="F37" s="114">
        <v>31</v>
      </c>
      <c r="G37" s="114">
        <v>50</v>
      </c>
      <c r="H37" s="114">
        <v>42</v>
      </c>
      <c r="I37" s="140">
        <v>34</v>
      </c>
      <c r="J37" s="115">
        <v>13</v>
      </c>
      <c r="K37" s="116">
        <v>38.235294117647058</v>
      </c>
    </row>
    <row r="38" spans="1:11" ht="14.1" customHeight="1" x14ac:dyDescent="0.2">
      <c r="A38" s="306">
        <v>43</v>
      </c>
      <c r="B38" s="307" t="s">
        <v>257</v>
      </c>
      <c r="C38" s="308"/>
      <c r="D38" s="113">
        <v>4.5363271266885725</v>
      </c>
      <c r="E38" s="115">
        <v>994</v>
      </c>
      <c r="F38" s="114">
        <v>1025</v>
      </c>
      <c r="G38" s="114">
        <v>1027</v>
      </c>
      <c r="H38" s="114">
        <v>744</v>
      </c>
      <c r="I38" s="140">
        <v>833</v>
      </c>
      <c r="J38" s="115">
        <v>161</v>
      </c>
      <c r="K38" s="116">
        <v>19.327731092436974</v>
      </c>
    </row>
    <row r="39" spans="1:11" ht="14.1" customHeight="1" x14ac:dyDescent="0.2">
      <c r="A39" s="306">
        <v>51</v>
      </c>
      <c r="B39" s="307" t="s">
        <v>258</v>
      </c>
      <c r="C39" s="308"/>
      <c r="D39" s="113">
        <v>6.4576487769258852</v>
      </c>
      <c r="E39" s="115">
        <v>1415</v>
      </c>
      <c r="F39" s="114">
        <v>1297</v>
      </c>
      <c r="G39" s="114">
        <v>1626</v>
      </c>
      <c r="H39" s="114">
        <v>1295</v>
      </c>
      <c r="I39" s="140">
        <v>1329</v>
      </c>
      <c r="J39" s="115">
        <v>86</v>
      </c>
      <c r="K39" s="116">
        <v>6.4710308502633556</v>
      </c>
    </row>
    <row r="40" spans="1:11" ht="14.1" customHeight="1" x14ac:dyDescent="0.2">
      <c r="A40" s="306" t="s">
        <v>259</v>
      </c>
      <c r="B40" s="307" t="s">
        <v>260</v>
      </c>
      <c r="C40" s="308"/>
      <c r="D40" s="113">
        <v>6.2157721796276011</v>
      </c>
      <c r="E40" s="115">
        <v>1362</v>
      </c>
      <c r="F40" s="114">
        <v>1226</v>
      </c>
      <c r="G40" s="114">
        <v>1535</v>
      </c>
      <c r="H40" s="114">
        <v>1240</v>
      </c>
      <c r="I40" s="140">
        <v>1250</v>
      </c>
      <c r="J40" s="115">
        <v>112</v>
      </c>
      <c r="K40" s="116">
        <v>8.9600000000000009</v>
      </c>
    </row>
    <row r="41" spans="1:11" ht="14.1" customHeight="1" x14ac:dyDescent="0.2">
      <c r="A41" s="306"/>
      <c r="B41" s="307" t="s">
        <v>261</v>
      </c>
      <c r="C41" s="308"/>
      <c r="D41" s="113">
        <v>5.284775465498357</v>
      </c>
      <c r="E41" s="115">
        <v>1158</v>
      </c>
      <c r="F41" s="114">
        <v>1090</v>
      </c>
      <c r="G41" s="114">
        <v>1238</v>
      </c>
      <c r="H41" s="114">
        <v>1042</v>
      </c>
      <c r="I41" s="140">
        <v>1080</v>
      </c>
      <c r="J41" s="115">
        <v>78</v>
      </c>
      <c r="K41" s="116">
        <v>7.2222222222222223</v>
      </c>
    </row>
    <row r="42" spans="1:11" ht="14.1" customHeight="1" x14ac:dyDescent="0.2">
      <c r="A42" s="306">
        <v>52</v>
      </c>
      <c r="B42" s="307" t="s">
        <v>262</v>
      </c>
      <c r="C42" s="308"/>
      <c r="D42" s="113">
        <v>3.2356699525374224</v>
      </c>
      <c r="E42" s="115">
        <v>709</v>
      </c>
      <c r="F42" s="114">
        <v>661</v>
      </c>
      <c r="G42" s="114">
        <v>717</v>
      </c>
      <c r="H42" s="114">
        <v>661</v>
      </c>
      <c r="I42" s="140">
        <v>917</v>
      </c>
      <c r="J42" s="115">
        <v>-208</v>
      </c>
      <c r="K42" s="116">
        <v>-22.682660850599781</v>
      </c>
    </row>
    <row r="43" spans="1:11" ht="14.1" customHeight="1" x14ac:dyDescent="0.2">
      <c r="A43" s="306" t="s">
        <v>263</v>
      </c>
      <c r="B43" s="307" t="s">
        <v>264</v>
      </c>
      <c r="C43" s="308"/>
      <c r="D43" s="113">
        <v>2.8431909456005839</v>
      </c>
      <c r="E43" s="115">
        <v>623</v>
      </c>
      <c r="F43" s="114">
        <v>554</v>
      </c>
      <c r="G43" s="114">
        <v>598</v>
      </c>
      <c r="H43" s="114">
        <v>588</v>
      </c>
      <c r="I43" s="140">
        <v>811</v>
      </c>
      <c r="J43" s="115">
        <v>-188</v>
      </c>
      <c r="K43" s="116">
        <v>-23.181257706535142</v>
      </c>
    </row>
    <row r="44" spans="1:11" ht="14.1" customHeight="1" x14ac:dyDescent="0.2">
      <c r="A44" s="306">
        <v>53</v>
      </c>
      <c r="B44" s="307" t="s">
        <v>265</v>
      </c>
      <c r="C44" s="308"/>
      <c r="D44" s="113">
        <v>0.67542898868200074</v>
      </c>
      <c r="E44" s="115">
        <v>148</v>
      </c>
      <c r="F44" s="114">
        <v>146</v>
      </c>
      <c r="G44" s="114">
        <v>140</v>
      </c>
      <c r="H44" s="114">
        <v>151</v>
      </c>
      <c r="I44" s="140">
        <v>197</v>
      </c>
      <c r="J44" s="115">
        <v>-49</v>
      </c>
      <c r="K44" s="116">
        <v>-24.873096446700508</v>
      </c>
    </row>
    <row r="45" spans="1:11" ht="14.1" customHeight="1" x14ac:dyDescent="0.2">
      <c r="A45" s="306" t="s">
        <v>266</v>
      </c>
      <c r="B45" s="307" t="s">
        <v>267</v>
      </c>
      <c r="C45" s="308"/>
      <c r="D45" s="113">
        <v>0.63435560423512227</v>
      </c>
      <c r="E45" s="115">
        <v>139</v>
      </c>
      <c r="F45" s="114">
        <v>138</v>
      </c>
      <c r="G45" s="114">
        <v>136</v>
      </c>
      <c r="H45" s="114">
        <v>146</v>
      </c>
      <c r="I45" s="140">
        <v>185</v>
      </c>
      <c r="J45" s="115">
        <v>-46</v>
      </c>
      <c r="K45" s="116">
        <v>-24.864864864864863</v>
      </c>
    </row>
    <row r="46" spans="1:11" ht="14.1" customHeight="1" x14ac:dyDescent="0.2">
      <c r="A46" s="306">
        <v>54</v>
      </c>
      <c r="B46" s="307" t="s">
        <v>268</v>
      </c>
      <c r="C46" s="308"/>
      <c r="D46" s="113">
        <v>3.1170135085797734</v>
      </c>
      <c r="E46" s="115">
        <v>683</v>
      </c>
      <c r="F46" s="114">
        <v>584</v>
      </c>
      <c r="G46" s="114">
        <v>670</v>
      </c>
      <c r="H46" s="114">
        <v>587</v>
      </c>
      <c r="I46" s="140">
        <v>594</v>
      </c>
      <c r="J46" s="115">
        <v>89</v>
      </c>
      <c r="K46" s="116">
        <v>14.983164983164983</v>
      </c>
    </row>
    <row r="47" spans="1:11" ht="14.1" customHeight="1" x14ac:dyDescent="0.2">
      <c r="A47" s="306">
        <v>61</v>
      </c>
      <c r="B47" s="307" t="s">
        <v>269</v>
      </c>
      <c r="C47" s="308"/>
      <c r="D47" s="113">
        <v>1.9806498722161372</v>
      </c>
      <c r="E47" s="115">
        <v>434</v>
      </c>
      <c r="F47" s="114">
        <v>338</v>
      </c>
      <c r="G47" s="114">
        <v>470</v>
      </c>
      <c r="H47" s="114">
        <v>367</v>
      </c>
      <c r="I47" s="140">
        <v>441</v>
      </c>
      <c r="J47" s="115">
        <v>-7</v>
      </c>
      <c r="K47" s="116">
        <v>-1.5873015873015872</v>
      </c>
    </row>
    <row r="48" spans="1:11" ht="14.1" customHeight="1" x14ac:dyDescent="0.2">
      <c r="A48" s="306">
        <v>62</v>
      </c>
      <c r="B48" s="307" t="s">
        <v>270</v>
      </c>
      <c r="C48" s="308"/>
      <c r="D48" s="113">
        <v>7.5620664476086166</v>
      </c>
      <c r="E48" s="115">
        <v>1657</v>
      </c>
      <c r="F48" s="114">
        <v>1772</v>
      </c>
      <c r="G48" s="114">
        <v>1967</v>
      </c>
      <c r="H48" s="114">
        <v>1429</v>
      </c>
      <c r="I48" s="140">
        <v>1700</v>
      </c>
      <c r="J48" s="115">
        <v>-43</v>
      </c>
      <c r="K48" s="116">
        <v>-2.5294117647058822</v>
      </c>
    </row>
    <row r="49" spans="1:11" ht="14.1" customHeight="1" x14ac:dyDescent="0.2">
      <c r="A49" s="306">
        <v>63</v>
      </c>
      <c r="B49" s="307" t="s">
        <v>271</v>
      </c>
      <c r="C49" s="308"/>
      <c r="D49" s="113">
        <v>5.2756480467323845</v>
      </c>
      <c r="E49" s="115">
        <v>1156</v>
      </c>
      <c r="F49" s="114">
        <v>1093</v>
      </c>
      <c r="G49" s="114">
        <v>1144</v>
      </c>
      <c r="H49" s="114">
        <v>873</v>
      </c>
      <c r="I49" s="140">
        <v>936</v>
      </c>
      <c r="J49" s="115">
        <v>220</v>
      </c>
      <c r="K49" s="116">
        <v>23.504273504273506</v>
      </c>
    </row>
    <row r="50" spans="1:11" ht="14.1" customHeight="1" x14ac:dyDescent="0.2">
      <c r="A50" s="306" t="s">
        <v>272</v>
      </c>
      <c r="B50" s="307" t="s">
        <v>273</v>
      </c>
      <c r="C50" s="308"/>
      <c r="D50" s="113">
        <v>1.1226725082146769</v>
      </c>
      <c r="E50" s="115">
        <v>246</v>
      </c>
      <c r="F50" s="114">
        <v>205</v>
      </c>
      <c r="G50" s="114">
        <v>246</v>
      </c>
      <c r="H50" s="114">
        <v>182</v>
      </c>
      <c r="I50" s="140">
        <v>197</v>
      </c>
      <c r="J50" s="115">
        <v>49</v>
      </c>
      <c r="K50" s="116">
        <v>24.873096446700508</v>
      </c>
    </row>
    <row r="51" spans="1:11" ht="14.1" customHeight="1" x14ac:dyDescent="0.2">
      <c r="A51" s="306" t="s">
        <v>274</v>
      </c>
      <c r="B51" s="307" t="s">
        <v>275</v>
      </c>
      <c r="C51" s="308"/>
      <c r="D51" s="113">
        <v>3.8061336254107339</v>
      </c>
      <c r="E51" s="115">
        <v>834</v>
      </c>
      <c r="F51" s="114">
        <v>819</v>
      </c>
      <c r="G51" s="114">
        <v>795</v>
      </c>
      <c r="H51" s="114">
        <v>634</v>
      </c>
      <c r="I51" s="140">
        <v>662</v>
      </c>
      <c r="J51" s="115">
        <v>172</v>
      </c>
      <c r="K51" s="116">
        <v>25.981873111782477</v>
      </c>
    </row>
    <row r="52" spans="1:11" ht="14.1" customHeight="1" x14ac:dyDescent="0.2">
      <c r="A52" s="306">
        <v>71</v>
      </c>
      <c r="B52" s="307" t="s">
        <v>276</v>
      </c>
      <c r="C52" s="308"/>
      <c r="D52" s="113">
        <v>8.9174881343556045</v>
      </c>
      <c r="E52" s="115">
        <v>1954</v>
      </c>
      <c r="F52" s="114">
        <v>1497</v>
      </c>
      <c r="G52" s="114">
        <v>1978</v>
      </c>
      <c r="H52" s="114">
        <v>1477</v>
      </c>
      <c r="I52" s="140">
        <v>1787</v>
      </c>
      <c r="J52" s="115">
        <v>167</v>
      </c>
      <c r="K52" s="116">
        <v>9.3452714045886953</v>
      </c>
    </row>
    <row r="53" spans="1:11" ht="14.1" customHeight="1" x14ac:dyDescent="0.2">
      <c r="A53" s="306" t="s">
        <v>277</v>
      </c>
      <c r="B53" s="307" t="s">
        <v>278</v>
      </c>
      <c r="C53" s="308"/>
      <c r="D53" s="113">
        <v>2.9755385177071925</v>
      </c>
      <c r="E53" s="115">
        <v>652</v>
      </c>
      <c r="F53" s="114">
        <v>535</v>
      </c>
      <c r="G53" s="114">
        <v>635</v>
      </c>
      <c r="H53" s="114">
        <v>501</v>
      </c>
      <c r="I53" s="140">
        <v>535</v>
      </c>
      <c r="J53" s="115">
        <v>117</v>
      </c>
      <c r="K53" s="116">
        <v>21.869158878504674</v>
      </c>
    </row>
    <row r="54" spans="1:11" ht="14.1" customHeight="1" x14ac:dyDescent="0.2">
      <c r="A54" s="306" t="s">
        <v>279</v>
      </c>
      <c r="B54" s="307" t="s">
        <v>280</v>
      </c>
      <c r="C54" s="308"/>
      <c r="D54" s="113">
        <v>5.0383351588170866</v>
      </c>
      <c r="E54" s="115">
        <v>1104</v>
      </c>
      <c r="F54" s="114">
        <v>807</v>
      </c>
      <c r="G54" s="114">
        <v>1132</v>
      </c>
      <c r="H54" s="114">
        <v>832</v>
      </c>
      <c r="I54" s="140">
        <v>1069</v>
      </c>
      <c r="J54" s="115">
        <v>35</v>
      </c>
      <c r="K54" s="116">
        <v>3.2740879326473338</v>
      </c>
    </row>
    <row r="55" spans="1:11" ht="14.1" customHeight="1" x14ac:dyDescent="0.2">
      <c r="A55" s="306">
        <v>72</v>
      </c>
      <c r="B55" s="307" t="s">
        <v>281</v>
      </c>
      <c r="C55" s="308"/>
      <c r="D55" s="113">
        <v>2.0810514786418399</v>
      </c>
      <c r="E55" s="115">
        <v>456</v>
      </c>
      <c r="F55" s="114">
        <v>403</v>
      </c>
      <c r="G55" s="114">
        <v>520</v>
      </c>
      <c r="H55" s="114">
        <v>330</v>
      </c>
      <c r="I55" s="140">
        <v>450</v>
      </c>
      <c r="J55" s="115">
        <v>6</v>
      </c>
      <c r="K55" s="116">
        <v>1.3333333333333333</v>
      </c>
    </row>
    <row r="56" spans="1:11" ht="14.1" customHeight="1" x14ac:dyDescent="0.2">
      <c r="A56" s="306" t="s">
        <v>282</v>
      </c>
      <c r="B56" s="307" t="s">
        <v>283</v>
      </c>
      <c r="C56" s="308"/>
      <c r="D56" s="113">
        <v>0.88079591091639287</v>
      </c>
      <c r="E56" s="115">
        <v>193</v>
      </c>
      <c r="F56" s="114">
        <v>173</v>
      </c>
      <c r="G56" s="114">
        <v>214</v>
      </c>
      <c r="H56" s="114">
        <v>129</v>
      </c>
      <c r="I56" s="140">
        <v>197</v>
      </c>
      <c r="J56" s="115">
        <v>-4</v>
      </c>
      <c r="K56" s="116">
        <v>-2.030456852791878</v>
      </c>
    </row>
    <row r="57" spans="1:11" ht="14.1" customHeight="1" x14ac:dyDescent="0.2">
      <c r="A57" s="306" t="s">
        <v>284</v>
      </c>
      <c r="B57" s="307" t="s">
        <v>285</v>
      </c>
      <c r="C57" s="308"/>
      <c r="D57" s="113">
        <v>0.86254107338444685</v>
      </c>
      <c r="E57" s="115">
        <v>189</v>
      </c>
      <c r="F57" s="114">
        <v>150</v>
      </c>
      <c r="G57" s="114">
        <v>185</v>
      </c>
      <c r="H57" s="114">
        <v>142</v>
      </c>
      <c r="I57" s="140">
        <v>162</v>
      </c>
      <c r="J57" s="115">
        <v>27</v>
      </c>
      <c r="K57" s="116">
        <v>16.666666666666668</v>
      </c>
    </row>
    <row r="58" spans="1:11" ht="14.1" customHeight="1" x14ac:dyDescent="0.2">
      <c r="A58" s="306">
        <v>73</v>
      </c>
      <c r="B58" s="307" t="s">
        <v>286</v>
      </c>
      <c r="C58" s="308"/>
      <c r="D58" s="113">
        <v>1.542533771449434</v>
      </c>
      <c r="E58" s="115">
        <v>338</v>
      </c>
      <c r="F58" s="114">
        <v>264</v>
      </c>
      <c r="G58" s="114">
        <v>371</v>
      </c>
      <c r="H58" s="114">
        <v>324</v>
      </c>
      <c r="I58" s="140">
        <v>337</v>
      </c>
      <c r="J58" s="115">
        <v>1</v>
      </c>
      <c r="K58" s="116">
        <v>0.29673590504451036</v>
      </c>
    </row>
    <row r="59" spans="1:11" ht="14.1" customHeight="1" x14ac:dyDescent="0.2">
      <c r="A59" s="306" t="s">
        <v>287</v>
      </c>
      <c r="B59" s="307" t="s">
        <v>288</v>
      </c>
      <c r="C59" s="308"/>
      <c r="D59" s="113">
        <v>1.077035414384812</v>
      </c>
      <c r="E59" s="115">
        <v>236</v>
      </c>
      <c r="F59" s="114">
        <v>138</v>
      </c>
      <c r="G59" s="114">
        <v>230</v>
      </c>
      <c r="H59" s="114">
        <v>161</v>
      </c>
      <c r="I59" s="140">
        <v>196</v>
      </c>
      <c r="J59" s="115">
        <v>40</v>
      </c>
      <c r="K59" s="116">
        <v>20.408163265306122</v>
      </c>
    </row>
    <row r="60" spans="1:11" ht="14.1" customHeight="1" x14ac:dyDescent="0.2">
      <c r="A60" s="306">
        <v>81</v>
      </c>
      <c r="B60" s="307" t="s">
        <v>289</v>
      </c>
      <c r="C60" s="308"/>
      <c r="D60" s="113">
        <v>15.959291712303761</v>
      </c>
      <c r="E60" s="115">
        <v>3497</v>
      </c>
      <c r="F60" s="114">
        <v>3303</v>
      </c>
      <c r="G60" s="114">
        <v>3700</v>
      </c>
      <c r="H60" s="114">
        <v>3020</v>
      </c>
      <c r="I60" s="140">
        <v>2775</v>
      </c>
      <c r="J60" s="115">
        <v>722</v>
      </c>
      <c r="K60" s="116">
        <v>26.018018018018019</v>
      </c>
    </row>
    <row r="61" spans="1:11" ht="14.1" customHeight="1" x14ac:dyDescent="0.2">
      <c r="A61" s="306" t="s">
        <v>290</v>
      </c>
      <c r="B61" s="307" t="s">
        <v>291</v>
      </c>
      <c r="C61" s="308"/>
      <c r="D61" s="113">
        <v>2.0901788974078133</v>
      </c>
      <c r="E61" s="115">
        <v>458</v>
      </c>
      <c r="F61" s="114">
        <v>370</v>
      </c>
      <c r="G61" s="114">
        <v>603</v>
      </c>
      <c r="H61" s="114">
        <v>350</v>
      </c>
      <c r="I61" s="140">
        <v>483</v>
      </c>
      <c r="J61" s="115">
        <v>-25</v>
      </c>
      <c r="K61" s="116">
        <v>-5.1759834368530022</v>
      </c>
    </row>
    <row r="62" spans="1:11" ht="14.1" customHeight="1" x14ac:dyDescent="0.2">
      <c r="A62" s="306" t="s">
        <v>292</v>
      </c>
      <c r="B62" s="307" t="s">
        <v>293</v>
      </c>
      <c r="C62" s="308"/>
      <c r="D62" s="113">
        <v>3.6190215407082875</v>
      </c>
      <c r="E62" s="115">
        <v>793</v>
      </c>
      <c r="F62" s="114">
        <v>754</v>
      </c>
      <c r="G62" s="114">
        <v>813</v>
      </c>
      <c r="H62" s="114">
        <v>738</v>
      </c>
      <c r="I62" s="140">
        <v>712</v>
      </c>
      <c r="J62" s="115">
        <v>81</v>
      </c>
      <c r="K62" s="116">
        <v>11.376404494382022</v>
      </c>
    </row>
    <row r="63" spans="1:11" ht="14.1" customHeight="1" x14ac:dyDescent="0.2">
      <c r="A63" s="306"/>
      <c r="B63" s="307" t="s">
        <v>294</v>
      </c>
      <c r="C63" s="308"/>
      <c r="D63" s="113">
        <v>3.3862723621759767</v>
      </c>
      <c r="E63" s="115">
        <v>742</v>
      </c>
      <c r="F63" s="114">
        <v>696</v>
      </c>
      <c r="G63" s="114">
        <v>761</v>
      </c>
      <c r="H63" s="114">
        <v>668</v>
      </c>
      <c r="I63" s="140">
        <v>659</v>
      </c>
      <c r="J63" s="115">
        <v>83</v>
      </c>
      <c r="K63" s="116">
        <v>12.5948406676783</v>
      </c>
    </row>
    <row r="64" spans="1:11" ht="14.1" customHeight="1" x14ac:dyDescent="0.2">
      <c r="A64" s="306" t="s">
        <v>295</v>
      </c>
      <c r="B64" s="307" t="s">
        <v>296</v>
      </c>
      <c r="C64" s="308"/>
      <c r="D64" s="113">
        <v>8.0595107703541444</v>
      </c>
      <c r="E64" s="115">
        <v>1766</v>
      </c>
      <c r="F64" s="114">
        <v>1789</v>
      </c>
      <c r="G64" s="114">
        <v>1879</v>
      </c>
      <c r="H64" s="114">
        <v>1496</v>
      </c>
      <c r="I64" s="140">
        <v>1193</v>
      </c>
      <c r="J64" s="115">
        <v>573</v>
      </c>
      <c r="K64" s="116">
        <v>48.030176026823135</v>
      </c>
    </row>
    <row r="65" spans="1:11" ht="14.1" customHeight="1" x14ac:dyDescent="0.2">
      <c r="A65" s="306" t="s">
        <v>297</v>
      </c>
      <c r="B65" s="307" t="s">
        <v>298</v>
      </c>
      <c r="C65" s="308"/>
      <c r="D65" s="113">
        <v>0.58871851040525736</v>
      </c>
      <c r="E65" s="115">
        <v>129</v>
      </c>
      <c r="F65" s="114">
        <v>102</v>
      </c>
      <c r="G65" s="114">
        <v>112</v>
      </c>
      <c r="H65" s="114">
        <v>101</v>
      </c>
      <c r="I65" s="140">
        <v>123</v>
      </c>
      <c r="J65" s="115">
        <v>6</v>
      </c>
      <c r="K65" s="116">
        <v>4.8780487804878048</v>
      </c>
    </row>
    <row r="66" spans="1:11" ht="14.1" customHeight="1" x14ac:dyDescent="0.2">
      <c r="A66" s="306">
        <v>82</v>
      </c>
      <c r="B66" s="307" t="s">
        <v>299</v>
      </c>
      <c r="C66" s="308"/>
      <c r="D66" s="113">
        <v>2.9755385177071925</v>
      </c>
      <c r="E66" s="115">
        <v>652</v>
      </c>
      <c r="F66" s="114">
        <v>642</v>
      </c>
      <c r="G66" s="114">
        <v>695</v>
      </c>
      <c r="H66" s="114">
        <v>534</v>
      </c>
      <c r="I66" s="140">
        <v>631</v>
      </c>
      <c r="J66" s="115">
        <v>21</v>
      </c>
      <c r="K66" s="116">
        <v>3.3280507131537242</v>
      </c>
    </row>
    <row r="67" spans="1:11" ht="14.1" customHeight="1" x14ac:dyDescent="0.2">
      <c r="A67" s="306" t="s">
        <v>300</v>
      </c>
      <c r="B67" s="307" t="s">
        <v>301</v>
      </c>
      <c r="C67" s="308"/>
      <c r="D67" s="113">
        <v>1.6338079591091639</v>
      </c>
      <c r="E67" s="115">
        <v>358</v>
      </c>
      <c r="F67" s="114">
        <v>459</v>
      </c>
      <c r="G67" s="114">
        <v>401</v>
      </c>
      <c r="H67" s="114">
        <v>360</v>
      </c>
      <c r="I67" s="140">
        <v>351</v>
      </c>
      <c r="J67" s="115">
        <v>7</v>
      </c>
      <c r="K67" s="116">
        <v>1.9943019943019944</v>
      </c>
    </row>
    <row r="68" spans="1:11" ht="14.1" customHeight="1" x14ac:dyDescent="0.2">
      <c r="A68" s="306" t="s">
        <v>302</v>
      </c>
      <c r="B68" s="307" t="s">
        <v>303</v>
      </c>
      <c r="C68" s="308"/>
      <c r="D68" s="113">
        <v>0.91730558598028478</v>
      </c>
      <c r="E68" s="115">
        <v>201</v>
      </c>
      <c r="F68" s="114">
        <v>114</v>
      </c>
      <c r="G68" s="114">
        <v>175</v>
      </c>
      <c r="H68" s="114">
        <v>110</v>
      </c>
      <c r="I68" s="140">
        <v>181</v>
      </c>
      <c r="J68" s="115">
        <v>20</v>
      </c>
      <c r="K68" s="116">
        <v>11.049723756906078</v>
      </c>
    </row>
    <row r="69" spans="1:11" ht="14.1" customHeight="1" x14ac:dyDescent="0.2">
      <c r="A69" s="306">
        <v>83</v>
      </c>
      <c r="B69" s="307" t="s">
        <v>304</v>
      </c>
      <c r="C69" s="308"/>
      <c r="D69" s="113">
        <v>4.5089448703906534</v>
      </c>
      <c r="E69" s="115">
        <v>988</v>
      </c>
      <c r="F69" s="114">
        <v>712</v>
      </c>
      <c r="G69" s="114">
        <v>1452</v>
      </c>
      <c r="H69" s="114">
        <v>651</v>
      </c>
      <c r="I69" s="140">
        <v>881</v>
      </c>
      <c r="J69" s="115">
        <v>107</v>
      </c>
      <c r="K69" s="116">
        <v>12.145289443813848</v>
      </c>
    </row>
    <row r="70" spans="1:11" ht="14.1" customHeight="1" x14ac:dyDescent="0.2">
      <c r="A70" s="306" t="s">
        <v>305</v>
      </c>
      <c r="B70" s="307" t="s">
        <v>306</v>
      </c>
      <c r="C70" s="308"/>
      <c r="D70" s="113">
        <v>3.7011683096020445</v>
      </c>
      <c r="E70" s="115">
        <v>811</v>
      </c>
      <c r="F70" s="114">
        <v>532</v>
      </c>
      <c r="G70" s="114">
        <v>1270</v>
      </c>
      <c r="H70" s="114">
        <v>506</v>
      </c>
      <c r="I70" s="140">
        <v>714</v>
      </c>
      <c r="J70" s="115">
        <v>97</v>
      </c>
      <c r="K70" s="116">
        <v>13.585434173669467</v>
      </c>
    </row>
    <row r="71" spans="1:11" ht="14.1" customHeight="1" x14ac:dyDescent="0.2">
      <c r="A71" s="306"/>
      <c r="B71" s="307" t="s">
        <v>307</v>
      </c>
      <c r="C71" s="308"/>
      <c r="D71" s="113">
        <v>2.0536692223439212</v>
      </c>
      <c r="E71" s="115">
        <v>450</v>
      </c>
      <c r="F71" s="114">
        <v>328</v>
      </c>
      <c r="G71" s="114">
        <v>926</v>
      </c>
      <c r="H71" s="114">
        <v>317</v>
      </c>
      <c r="I71" s="140">
        <v>439</v>
      </c>
      <c r="J71" s="115">
        <v>11</v>
      </c>
      <c r="K71" s="116">
        <v>2.5056947608200457</v>
      </c>
    </row>
    <row r="72" spans="1:11" ht="14.1" customHeight="1" x14ac:dyDescent="0.2">
      <c r="A72" s="306">
        <v>84</v>
      </c>
      <c r="B72" s="307" t="s">
        <v>308</v>
      </c>
      <c r="C72" s="308"/>
      <c r="D72" s="113">
        <v>3.8106973347937205</v>
      </c>
      <c r="E72" s="115">
        <v>835</v>
      </c>
      <c r="F72" s="114">
        <v>666</v>
      </c>
      <c r="G72" s="114">
        <v>1030</v>
      </c>
      <c r="H72" s="114">
        <v>646</v>
      </c>
      <c r="I72" s="140">
        <v>868</v>
      </c>
      <c r="J72" s="115">
        <v>-33</v>
      </c>
      <c r="K72" s="116">
        <v>-3.8018433179723501</v>
      </c>
    </row>
    <row r="73" spans="1:11" ht="14.1" customHeight="1" x14ac:dyDescent="0.2">
      <c r="A73" s="306" t="s">
        <v>309</v>
      </c>
      <c r="B73" s="307" t="s">
        <v>310</v>
      </c>
      <c r="C73" s="308"/>
      <c r="D73" s="113">
        <v>0.23274917853231106</v>
      </c>
      <c r="E73" s="115">
        <v>51</v>
      </c>
      <c r="F73" s="114">
        <v>22</v>
      </c>
      <c r="G73" s="114">
        <v>245</v>
      </c>
      <c r="H73" s="114">
        <v>24</v>
      </c>
      <c r="I73" s="140">
        <v>38</v>
      </c>
      <c r="J73" s="115">
        <v>13</v>
      </c>
      <c r="K73" s="116">
        <v>34.210526315789473</v>
      </c>
    </row>
    <row r="74" spans="1:11" ht="14.1" customHeight="1" x14ac:dyDescent="0.2">
      <c r="A74" s="306" t="s">
        <v>311</v>
      </c>
      <c r="B74" s="307" t="s">
        <v>312</v>
      </c>
      <c r="C74" s="308"/>
      <c r="D74" s="113">
        <v>0.14147499087258122</v>
      </c>
      <c r="E74" s="115">
        <v>31</v>
      </c>
      <c r="F74" s="114">
        <v>20</v>
      </c>
      <c r="G74" s="114">
        <v>100</v>
      </c>
      <c r="H74" s="114">
        <v>24</v>
      </c>
      <c r="I74" s="140">
        <v>36</v>
      </c>
      <c r="J74" s="115">
        <v>-5</v>
      </c>
      <c r="K74" s="116">
        <v>-13.888888888888889</v>
      </c>
    </row>
    <row r="75" spans="1:11" ht="14.1" customHeight="1" x14ac:dyDescent="0.2">
      <c r="A75" s="306" t="s">
        <v>313</v>
      </c>
      <c r="B75" s="307" t="s">
        <v>314</v>
      </c>
      <c r="C75" s="308"/>
      <c r="D75" s="113">
        <v>2.8249361080686382</v>
      </c>
      <c r="E75" s="115">
        <v>619</v>
      </c>
      <c r="F75" s="114">
        <v>539</v>
      </c>
      <c r="G75" s="114">
        <v>540</v>
      </c>
      <c r="H75" s="114">
        <v>496</v>
      </c>
      <c r="I75" s="140">
        <v>656</v>
      </c>
      <c r="J75" s="115">
        <v>-37</v>
      </c>
      <c r="K75" s="116">
        <v>-5.6402439024390247</v>
      </c>
    </row>
    <row r="76" spans="1:11" ht="14.1" customHeight="1" x14ac:dyDescent="0.2">
      <c r="A76" s="306">
        <v>91</v>
      </c>
      <c r="B76" s="307" t="s">
        <v>315</v>
      </c>
      <c r="C76" s="308"/>
      <c r="D76" s="113">
        <v>0.269258853596203</v>
      </c>
      <c r="E76" s="115">
        <v>59</v>
      </c>
      <c r="F76" s="114">
        <v>43</v>
      </c>
      <c r="G76" s="114">
        <v>69</v>
      </c>
      <c r="H76" s="114">
        <v>43</v>
      </c>
      <c r="I76" s="140">
        <v>80</v>
      </c>
      <c r="J76" s="115">
        <v>-21</v>
      </c>
      <c r="K76" s="116">
        <v>-26.25</v>
      </c>
    </row>
    <row r="77" spans="1:11" ht="14.1" customHeight="1" x14ac:dyDescent="0.2">
      <c r="A77" s="306">
        <v>92</v>
      </c>
      <c r="B77" s="307" t="s">
        <v>316</v>
      </c>
      <c r="C77" s="308"/>
      <c r="D77" s="113">
        <v>1.7844103687477182</v>
      </c>
      <c r="E77" s="115">
        <v>391</v>
      </c>
      <c r="F77" s="114">
        <v>273</v>
      </c>
      <c r="G77" s="114">
        <v>296</v>
      </c>
      <c r="H77" s="114">
        <v>246</v>
      </c>
      <c r="I77" s="140">
        <v>282</v>
      </c>
      <c r="J77" s="115">
        <v>109</v>
      </c>
      <c r="K77" s="116">
        <v>38.652482269503544</v>
      </c>
    </row>
    <row r="78" spans="1:11" ht="14.1" customHeight="1" x14ac:dyDescent="0.2">
      <c r="A78" s="306">
        <v>93</v>
      </c>
      <c r="B78" s="307" t="s">
        <v>317</v>
      </c>
      <c r="C78" s="308"/>
      <c r="D78" s="113" t="s">
        <v>514</v>
      </c>
      <c r="E78" s="115" t="s">
        <v>514</v>
      </c>
      <c r="F78" s="114">
        <v>16</v>
      </c>
      <c r="G78" s="114">
        <v>37</v>
      </c>
      <c r="H78" s="114">
        <v>24</v>
      </c>
      <c r="I78" s="140">
        <v>29</v>
      </c>
      <c r="J78" s="115" t="s">
        <v>514</v>
      </c>
      <c r="K78" s="116" t="s">
        <v>514</v>
      </c>
    </row>
    <row r="79" spans="1:11" ht="14.1" customHeight="1" x14ac:dyDescent="0.2">
      <c r="A79" s="306">
        <v>94</v>
      </c>
      <c r="B79" s="307" t="s">
        <v>318</v>
      </c>
      <c r="C79" s="308"/>
      <c r="D79" s="113">
        <v>0.6982475355969332</v>
      </c>
      <c r="E79" s="115">
        <v>153</v>
      </c>
      <c r="F79" s="114">
        <v>136</v>
      </c>
      <c r="G79" s="114">
        <v>259</v>
      </c>
      <c r="H79" s="114">
        <v>123</v>
      </c>
      <c r="I79" s="140">
        <v>201</v>
      </c>
      <c r="J79" s="115">
        <v>-48</v>
      </c>
      <c r="K79" s="116">
        <v>-23.880597014925375</v>
      </c>
    </row>
    <row r="80" spans="1:11" ht="14.1" customHeight="1" x14ac:dyDescent="0.2">
      <c r="A80" s="306" t="s">
        <v>319</v>
      </c>
      <c r="B80" s="307" t="s">
        <v>320</v>
      </c>
      <c r="C80" s="308"/>
      <c r="D80" s="113" t="s">
        <v>514</v>
      </c>
      <c r="E80" s="115" t="s">
        <v>514</v>
      </c>
      <c r="F80" s="114">
        <v>4</v>
      </c>
      <c r="G80" s="114">
        <v>3</v>
      </c>
      <c r="H80" s="114" t="s">
        <v>514</v>
      </c>
      <c r="I80" s="140" t="s">
        <v>514</v>
      </c>
      <c r="J80" s="115" t="s">
        <v>514</v>
      </c>
      <c r="K80" s="116" t="s">
        <v>514</v>
      </c>
    </row>
    <row r="81" spans="1:11" ht="14.1" customHeight="1" x14ac:dyDescent="0.2">
      <c r="A81" s="310" t="s">
        <v>321</v>
      </c>
      <c r="B81" s="311" t="s">
        <v>334</v>
      </c>
      <c r="C81" s="312"/>
      <c r="D81" s="125">
        <v>0.278386272362176</v>
      </c>
      <c r="E81" s="143">
        <v>61</v>
      </c>
      <c r="F81" s="144">
        <v>56</v>
      </c>
      <c r="G81" s="144">
        <v>203</v>
      </c>
      <c r="H81" s="144">
        <v>87</v>
      </c>
      <c r="I81" s="145">
        <v>49</v>
      </c>
      <c r="J81" s="143">
        <v>12</v>
      </c>
      <c r="K81" s="146">
        <v>24.489795918367346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222216</v>
      </c>
      <c r="C10" s="114">
        <v>117826</v>
      </c>
      <c r="D10" s="114">
        <v>104390</v>
      </c>
      <c r="E10" s="114">
        <v>171049</v>
      </c>
      <c r="F10" s="114">
        <v>48952</v>
      </c>
      <c r="G10" s="114">
        <v>24368</v>
      </c>
      <c r="H10" s="114">
        <v>54825</v>
      </c>
      <c r="I10" s="115">
        <v>64292</v>
      </c>
      <c r="J10" s="114">
        <v>45102</v>
      </c>
      <c r="K10" s="114">
        <v>19190</v>
      </c>
      <c r="L10" s="423">
        <v>14502</v>
      </c>
      <c r="M10" s="424">
        <v>15622</v>
      </c>
    </row>
    <row r="11" spans="1:13" ht="11.1" customHeight="1" x14ac:dyDescent="0.2">
      <c r="A11" s="422" t="s">
        <v>388</v>
      </c>
      <c r="B11" s="115">
        <v>223719</v>
      </c>
      <c r="C11" s="114">
        <v>118970</v>
      </c>
      <c r="D11" s="114">
        <v>104749</v>
      </c>
      <c r="E11" s="114">
        <v>171993</v>
      </c>
      <c r="F11" s="114">
        <v>49566</v>
      </c>
      <c r="G11" s="114">
        <v>23782</v>
      </c>
      <c r="H11" s="114">
        <v>55987</v>
      </c>
      <c r="I11" s="115">
        <v>66064</v>
      </c>
      <c r="J11" s="114">
        <v>46472</v>
      </c>
      <c r="K11" s="114">
        <v>19592</v>
      </c>
      <c r="L11" s="423">
        <v>13060</v>
      </c>
      <c r="M11" s="424">
        <v>11975</v>
      </c>
    </row>
    <row r="12" spans="1:13" ht="11.1" customHeight="1" x14ac:dyDescent="0.2">
      <c r="A12" s="422" t="s">
        <v>389</v>
      </c>
      <c r="B12" s="115">
        <v>226134</v>
      </c>
      <c r="C12" s="114">
        <v>120159</v>
      </c>
      <c r="D12" s="114">
        <v>105975</v>
      </c>
      <c r="E12" s="114">
        <v>173717</v>
      </c>
      <c r="F12" s="114">
        <v>50174</v>
      </c>
      <c r="G12" s="114">
        <v>25437</v>
      </c>
      <c r="H12" s="114">
        <v>56844</v>
      </c>
      <c r="I12" s="115">
        <v>65684</v>
      </c>
      <c r="J12" s="114">
        <v>45363</v>
      </c>
      <c r="K12" s="114">
        <v>20321</v>
      </c>
      <c r="L12" s="423">
        <v>19935</v>
      </c>
      <c r="M12" s="424">
        <v>18050</v>
      </c>
    </row>
    <row r="13" spans="1:13" s="110" customFormat="1" ht="11.1" customHeight="1" x14ac:dyDescent="0.2">
      <c r="A13" s="422" t="s">
        <v>390</v>
      </c>
      <c r="B13" s="115">
        <v>225841</v>
      </c>
      <c r="C13" s="114">
        <v>119325</v>
      </c>
      <c r="D13" s="114">
        <v>106516</v>
      </c>
      <c r="E13" s="114">
        <v>172297</v>
      </c>
      <c r="F13" s="114">
        <v>51254</v>
      </c>
      <c r="G13" s="114">
        <v>24550</v>
      </c>
      <c r="H13" s="114">
        <v>57529</v>
      </c>
      <c r="I13" s="115">
        <v>66542</v>
      </c>
      <c r="J13" s="114">
        <v>46172</v>
      </c>
      <c r="K13" s="114">
        <v>20370</v>
      </c>
      <c r="L13" s="423">
        <v>12796</v>
      </c>
      <c r="M13" s="424">
        <v>13755</v>
      </c>
    </row>
    <row r="14" spans="1:13" ht="15" customHeight="1" x14ac:dyDescent="0.2">
      <c r="A14" s="422" t="s">
        <v>391</v>
      </c>
      <c r="B14" s="115">
        <v>225742</v>
      </c>
      <c r="C14" s="114">
        <v>119182</v>
      </c>
      <c r="D14" s="114">
        <v>106560</v>
      </c>
      <c r="E14" s="114">
        <v>167438</v>
      </c>
      <c r="F14" s="114">
        <v>56469</v>
      </c>
      <c r="G14" s="114">
        <v>23717</v>
      </c>
      <c r="H14" s="114">
        <v>58447</v>
      </c>
      <c r="I14" s="115">
        <v>65647</v>
      </c>
      <c r="J14" s="114">
        <v>45529</v>
      </c>
      <c r="K14" s="114">
        <v>20118</v>
      </c>
      <c r="L14" s="423">
        <v>15756</v>
      </c>
      <c r="M14" s="424">
        <v>16272</v>
      </c>
    </row>
    <row r="15" spans="1:13" ht="11.1" customHeight="1" x14ac:dyDescent="0.2">
      <c r="A15" s="422" t="s">
        <v>388</v>
      </c>
      <c r="B15" s="115">
        <v>226916</v>
      </c>
      <c r="C15" s="114">
        <v>120025</v>
      </c>
      <c r="D15" s="114">
        <v>106891</v>
      </c>
      <c r="E15" s="114">
        <v>167659</v>
      </c>
      <c r="F15" s="114">
        <v>57512</v>
      </c>
      <c r="G15" s="114">
        <v>23203</v>
      </c>
      <c r="H15" s="114">
        <v>59573</v>
      </c>
      <c r="I15" s="115">
        <v>66890</v>
      </c>
      <c r="J15" s="114">
        <v>46417</v>
      </c>
      <c r="K15" s="114">
        <v>20473</v>
      </c>
      <c r="L15" s="423">
        <v>14633</v>
      </c>
      <c r="M15" s="424">
        <v>13780</v>
      </c>
    </row>
    <row r="16" spans="1:13" ht="11.1" customHeight="1" x14ac:dyDescent="0.2">
      <c r="A16" s="422" t="s">
        <v>389</v>
      </c>
      <c r="B16" s="115">
        <v>229988</v>
      </c>
      <c r="C16" s="114">
        <v>121574</v>
      </c>
      <c r="D16" s="114">
        <v>108414</v>
      </c>
      <c r="E16" s="114">
        <v>170819</v>
      </c>
      <c r="F16" s="114">
        <v>58034</v>
      </c>
      <c r="G16" s="114">
        <v>25225</v>
      </c>
      <c r="H16" s="114">
        <v>60602</v>
      </c>
      <c r="I16" s="115">
        <v>66314</v>
      </c>
      <c r="J16" s="114">
        <v>45073</v>
      </c>
      <c r="K16" s="114">
        <v>21241</v>
      </c>
      <c r="L16" s="423">
        <v>20676</v>
      </c>
      <c r="M16" s="424">
        <v>18442</v>
      </c>
    </row>
    <row r="17" spans="1:13" s="110" customFormat="1" ht="11.1" customHeight="1" x14ac:dyDescent="0.2">
      <c r="A17" s="422" t="s">
        <v>390</v>
      </c>
      <c r="B17" s="115">
        <v>230811</v>
      </c>
      <c r="C17" s="114">
        <v>121273</v>
      </c>
      <c r="D17" s="114">
        <v>109538</v>
      </c>
      <c r="E17" s="114">
        <v>171165</v>
      </c>
      <c r="F17" s="114">
        <v>59095</v>
      </c>
      <c r="G17" s="114">
        <v>24935</v>
      </c>
      <c r="H17" s="114">
        <v>61485</v>
      </c>
      <c r="I17" s="115">
        <v>66872</v>
      </c>
      <c r="J17" s="114">
        <v>45654</v>
      </c>
      <c r="K17" s="114">
        <v>21218</v>
      </c>
      <c r="L17" s="423">
        <v>13725</v>
      </c>
      <c r="M17" s="424">
        <v>13877</v>
      </c>
    </row>
    <row r="18" spans="1:13" ht="15" customHeight="1" x14ac:dyDescent="0.2">
      <c r="A18" s="422" t="s">
        <v>392</v>
      </c>
      <c r="B18" s="115">
        <v>231653</v>
      </c>
      <c r="C18" s="114">
        <v>121888</v>
      </c>
      <c r="D18" s="114">
        <v>109765</v>
      </c>
      <c r="E18" s="114">
        <v>171288</v>
      </c>
      <c r="F18" s="114">
        <v>59813</v>
      </c>
      <c r="G18" s="114">
        <v>24921</v>
      </c>
      <c r="H18" s="114">
        <v>62319</v>
      </c>
      <c r="I18" s="115">
        <v>65552</v>
      </c>
      <c r="J18" s="114">
        <v>44763</v>
      </c>
      <c r="K18" s="114">
        <v>20789</v>
      </c>
      <c r="L18" s="423">
        <v>16804</v>
      </c>
      <c r="M18" s="424">
        <v>16176</v>
      </c>
    </row>
    <row r="19" spans="1:13" ht="11.1" customHeight="1" x14ac:dyDescent="0.2">
      <c r="A19" s="422" t="s">
        <v>388</v>
      </c>
      <c r="B19" s="115">
        <v>232789</v>
      </c>
      <c r="C19" s="114">
        <v>122600</v>
      </c>
      <c r="D19" s="114">
        <v>110189</v>
      </c>
      <c r="E19" s="114">
        <v>171474</v>
      </c>
      <c r="F19" s="114">
        <v>60876</v>
      </c>
      <c r="G19" s="114">
        <v>24215</v>
      </c>
      <c r="H19" s="114">
        <v>63424</v>
      </c>
      <c r="I19" s="115">
        <v>67525</v>
      </c>
      <c r="J19" s="114">
        <v>46223</v>
      </c>
      <c r="K19" s="114">
        <v>21302</v>
      </c>
      <c r="L19" s="423">
        <v>14252</v>
      </c>
      <c r="M19" s="424">
        <v>13262</v>
      </c>
    </row>
    <row r="20" spans="1:13" ht="11.1" customHeight="1" x14ac:dyDescent="0.2">
      <c r="A20" s="422" t="s">
        <v>389</v>
      </c>
      <c r="B20" s="115">
        <v>235923</v>
      </c>
      <c r="C20" s="114">
        <v>124215</v>
      </c>
      <c r="D20" s="114">
        <v>111708</v>
      </c>
      <c r="E20" s="114">
        <v>174138</v>
      </c>
      <c r="F20" s="114">
        <v>61375</v>
      </c>
      <c r="G20" s="114">
        <v>26160</v>
      </c>
      <c r="H20" s="114">
        <v>64601</v>
      </c>
      <c r="I20" s="115">
        <v>67479</v>
      </c>
      <c r="J20" s="114">
        <v>45359</v>
      </c>
      <c r="K20" s="114">
        <v>22120</v>
      </c>
      <c r="L20" s="423">
        <v>20842</v>
      </c>
      <c r="M20" s="424">
        <v>18288</v>
      </c>
    </row>
    <row r="21" spans="1:13" s="110" customFormat="1" ht="11.1" customHeight="1" x14ac:dyDescent="0.2">
      <c r="A21" s="422" t="s">
        <v>390</v>
      </c>
      <c r="B21" s="115">
        <v>236116</v>
      </c>
      <c r="C21" s="114">
        <v>123619</v>
      </c>
      <c r="D21" s="114">
        <v>112497</v>
      </c>
      <c r="E21" s="114">
        <v>174216</v>
      </c>
      <c r="F21" s="114">
        <v>61730</v>
      </c>
      <c r="G21" s="114">
        <v>25677</v>
      </c>
      <c r="H21" s="114">
        <v>65450</v>
      </c>
      <c r="I21" s="115">
        <v>68466</v>
      </c>
      <c r="J21" s="114">
        <v>46153</v>
      </c>
      <c r="K21" s="114">
        <v>22313</v>
      </c>
      <c r="L21" s="423">
        <v>13835</v>
      </c>
      <c r="M21" s="424">
        <v>14341</v>
      </c>
    </row>
    <row r="22" spans="1:13" ht="15" customHeight="1" x14ac:dyDescent="0.2">
      <c r="A22" s="422" t="s">
        <v>393</v>
      </c>
      <c r="B22" s="115">
        <v>236126</v>
      </c>
      <c r="C22" s="114">
        <v>123800</v>
      </c>
      <c r="D22" s="114">
        <v>112326</v>
      </c>
      <c r="E22" s="114">
        <v>173864</v>
      </c>
      <c r="F22" s="114">
        <v>61684</v>
      </c>
      <c r="G22" s="114">
        <v>24529</v>
      </c>
      <c r="H22" s="114">
        <v>66634</v>
      </c>
      <c r="I22" s="115">
        <v>67192</v>
      </c>
      <c r="J22" s="114">
        <v>45416</v>
      </c>
      <c r="K22" s="114">
        <v>21776</v>
      </c>
      <c r="L22" s="423">
        <v>15307</v>
      </c>
      <c r="M22" s="424">
        <v>16828</v>
      </c>
    </row>
    <row r="23" spans="1:13" ht="11.1" customHeight="1" x14ac:dyDescent="0.2">
      <c r="A23" s="422" t="s">
        <v>388</v>
      </c>
      <c r="B23" s="115">
        <v>237313</v>
      </c>
      <c r="C23" s="114">
        <v>124652</v>
      </c>
      <c r="D23" s="114">
        <v>112661</v>
      </c>
      <c r="E23" s="114">
        <v>174394</v>
      </c>
      <c r="F23" s="114">
        <v>62237</v>
      </c>
      <c r="G23" s="114">
        <v>23909</v>
      </c>
      <c r="H23" s="114">
        <v>67802</v>
      </c>
      <c r="I23" s="115">
        <v>68877</v>
      </c>
      <c r="J23" s="114">
        <v>46717</v>
      </c>
      <c r="K23" s="114">
        <v>22160</v>
      </c>
      <c r="L23" s="423">
        <v>14362</v>
      </c>
      <c r="M23" s="424">
        <v>13591</v>
      </c>
    </row>
    <row r="24" spans="1:13" ht="11.1" customHeight="1" x14ac:dyDescent="0.2">
      <c r="A24" s="422" t="s">
        <v>389</v>
      </c>
      <c r="B24" s="115">
        <v>240819</v>
      </c>
      <c r="C24" s="114">
        <v>126276</v>
      </c>
      <c r="D24" s="114">
        <v>114543</v>
      </c>
      <c r="E24" s="114">
        <v>175132</v>
      </c>
      <c r="F24" s="114">
        <v>63587</v>
      </c>
      <c r="G24" s="114">
        <v>25927</v>
      </c>
      <c r="H24" s="114">
        <v>68846</v>
      </c>
      <c r="I24" s="115">
        <v>69117</v>
      </c>
      <c r="J24" s="114">
        <v>46039</v>
      </c>
      <c r="K24" s="114">
        <v>23078</v>
      </c>
      <c r="L24" s="423">
        <v>21711</v>
      </c>
      <c r="M24" s="424">
        <v>19289</v>
      </c>
    </row>
    <row r="25" spans="1:13" s="110" customFormat="1" ht="11.1" customHeight="1" x14ac:dyDescent="0.2">
      <c r="A25" s="422" t="s">
        <v>390</v>
      </c>
      <c r="B25" s="115">
        <v>240341</v>
      </c>
      <c r="C25" s="114">
        <v>125440</v>
      </c>
      <c r="D25" s="114">
        <v>114901</v>
      </c>
      <c r="E25" s="114">
        <v>173950</v>
      </c>
      <c r="F25" s="114">
        <v>64193</v>
      </c>
      <c r="G25" s="114">
        <v>25434</v>
      </c>
      <c r="H25" s="114">
        <v>69558</v>
      </c>
      <c r="I25" s="115">
        <v>69691</v>
      </c>
      <c r="J25" s="114">
        <v>46652</v>
      </c>
      <c r="K25" s="114">
        <v>23039</v>
      </c>
      <c r="L25" s="423">
        <v>13893</v>
      </c>
      <c r="M25" s="424">
        <v>14491</v>
      </c>
    </row>
    <row r="26" spans="1:13" ht="15" customHeight="1" x14ac:dyDescent="0.2">
      <c r="A26" s="422" t="s">
        <v>394</v>
      </c>
      <c r="B26" s="115">
        <v>240658</v>
      </c>
      <c r="C26" s="114">
        <v>125646</v>
      </c>
      <c r="D26" s="114">
        <v>115012</v>
      </c>
      <c r="E26" s="114">
        <v>173808</v>
      </c>
      <c r="F26" s="114">
        <v>64675</v>
      </c>
      <c r="G26" s="114">
        <v>24720</v>
      </c>
      <c r="H26" s="114">
        <v>70671</v>
      </c>
      <c r="I26" s="115">
        <v>68255</v>
      </c>
      <c r="J26" s="114">
        <v>45612</v>
      </c>
      <c r="K26" s="114">
        <v>22643</v>
      </c>
      <c r="L26" s="423">
        <v>16793</v>
      </c>
      <c r="M26" s="424">
        <v>16726</v>
      </c>
    </row>
    <row r="27" spans="1:13" ht="11.1" customHeight="1" x14ac:dyDescent="0.2">
      <c r="A27" s="422" t="s">
        <v>388</v>
      </c>
      <c r="B27" s="115">
        <v>241751</v>
      </c>
      <c r="C27" s="114">
        <v>126364</v>
      </c>
      <c r="D27" s="114">
        <v>115387</v>
      </c>
      <c r="E27" s="114">
        <v>174110</v>
      </c>
      <c r="F27" s="114">
        <v>65488</v>
      </c>
      <c r="G27" s="114">
        <v>24231</v>
      </c>
      <c r="H27" s="114">
        <v>71599</v>
      </c>
      <c r="I27" s="115">
        <v>69826</v>
      </c>
      <c r="J27" s="114">
        <v>46830</v>
      </c>
      <c r="K27" s="114">
        <v>22996</v>
      </c>
      <c r="L27" s="423">
        <v>14377</v>
      </c>
      <c r="M27" s="424">
        <v>13513</v>
      </c>
    </row>
    <row r="28" spans="1:13" ht="11.1" customHeight="1" x14ac:dyDescent="0.2">
      <c r="A28" s="422" t="s">
        <v>389</v>
      </c>
      <c r="B28" s="115">
        <v>245547</v>
      </c>
      <c r="C28" s="114">
        <v>128534</v>
      </c>
      <c r="D28" s="114">
        <v>117013</v>
      </c>
      <c r="E28" s="114">
        <v>178893</v>
      </c>
      <c r="F28" s="114">
        <v>66334</v>
      </c>
      <c r="G28" s="114">
        <v>25965</v>
      </c>
      <c r="H28" s="114">
        <v>72578</v>
      </c>
      <c r="I28" s="115">
        <v>69822</v>
      </c>
      <c r="J28" s="114">
        <v>46005</v>
      </c>
      <c r="K28" s="114">
        <v>23817</v>
      </c>
      <c r="L28" s="423">
        <v>22806</v>
      </c>
      <c r="M28" s="424">
        <v>19563</v>
      </c>
    </row>
    <row r="29" spans="1:13" s="110" customFormat="1" ht="11.1" customHeight="1" x14ac:dyDescent="0.2">
      <c r="A29" s="422" t="s">
        <v>390</v>
      </c>
      <c r="B29" s="115">
        <v>245015</v>
      </c>
      <c r="C29" s="114">
        <v>127890</v>
      </c>
      <c r="D29" s="114">
        <v>117125</v>
      </c>
      <c r="E29" s="114">
        <v>177920</v>
      </c>
      <c r="F29" s="114">
        <v>67026</v>
      </c>
      <c r="G29" s="114">
        <v>25597</v>
      </c>
      <c r="H29" s="114">
        <v>73197</v>
      </c>
      <c r="I29" s="115">
        <v>69863</v>
      </c>
      <c r="J29" s="114">
        <v>46220</v>
      </c>
      <c r="K29" s="114">
        <v>23643</v>
      </c>
      <c r="L29" s="423">
        <v>14349</v>
      </c>
      <c r="M29" s="424">
        <v>14949</v>
      </c>
    </row>
    <row r="30" spans="1:13" ht="15" customHeight="1" x14ac:dyDescent="0.2">
      <c r="A30" s="422" t="s">
        <v>395</v>
      </c>
      <c r="B30" s="115">
        <v>246734</v>
      </c>
      <c r="C30" s="114">
        <v>129016</v>
      </c>
      <c r="D30" s="114">
        <v>117718</v>
      </c>
      <c r="E30" s="114">
        <v>178262</v>
      </c>
      <c r="F30" s="114">
        <v>68429</v>
      </c>
      <c r="G30" s="114">
        <v>24981</v>
      </c>
      <c r="H30" s="114">
        <v>74508</v>
      </c>
      <c r="I30" s="115">
        <v>67456</v>
      </c>
      <c r="J30" s="114">
        <v>44573</v>
      </c>
      <c r="K30" s="114">
        <v>22883</v>
      </c>
      <c r="L30" s="423">
        <v>20007</v>
      </c>
      <c r="M30" s="424">
        <v>18628</v>
      </c>
    </row>
    <row r="31" spans="1:13" ht="11.1" customHeight="1" x14ac:dyDescent="0.2">
      <c r="A31" s="422" t="s">
        <v>388</v>
      </c>
      <c r="B31" s="115">
        <v>248287</v>
      </c>
      <c r="C31" s="114">
        <v>130058</v>
      </c>
      <c r="D31" s="114">
        <v>118229</v>
      </c>
      <c r="E31" s="114">
        <v>178707</v>
      </c>
      <c r="F31" s="114">
        <v>69547</v>
      </c>
      <c r="G31" s="114">
        <v>24617</v>
      </c>
      <c r="H31" s="114">
        <v>75651</v>
      </c>
      <c r="I31" s="115">
        <v>68552</v>
      </c>
      <c r="J31" s="114">
        <v>45369</v>
      </c>
      <c r="K31" s="114">
        <v>23183</v>
      </c>
      <c r="L31" s="423">
        <v>16144</v>
      </c>
      <c r="M31" s="424">
        <v>14663</v>
      </c>
    </row>
    <row r="32" spans="1:13" ht="11.1" customHeight="1" x14ac:dyDescent="0.2">
      <c r="A32" s="422" t="s">
        <v>389</v>
      </c>
      <c r="B32" s="115">
        <v>251136</v>
      </c>
      <c r="C32" s="114">
        <v>131500</v>
      </c>
      <c r="D32" s="114">
        <v>119636</v>
      </c>
      <c r="E32" s="114">
        <v>180906</v>
      </c>
      <c r="F32" s="114">
        <v>70211</v>
      </c>
      <c r="G32" s="114">
        <v>26429</v>
      </c>
      <c r="H32" s="114">
        <v>76431</v>
      </c>
      <c r="I32" s="115">
        <v>68374</v>
      </c>
      <c r="J32" s="114">
        <v>44342</v>
      </c>
      <c r="K32" s="114">
        <v>24032</v>
      </c>
      <c r="L32" s="423">
        <v>23293</v>
      </c>
      <c r="M32" s="424">
        <v>20825</v>
      </c>
    </row>
    <row r="33" spans="1:13" s="110" customFormat="1" ht="11.1" customHeight="1" x14ac:dyDescent="0.2">
      <c r="A33" s="422" t="s">
        <v>390</v>
      </c>
      <c r="B33" s="115">
        <v>250979</v>
      </c>
      <c r="C33" s="114">
        <v>130832</v>
      </c>
      <c r="D33" s="114">
        <v>120147</v>
      </c>
      <c r="E33" s="114">
        <v>180066</v>
      </c>
      <c r="F33" s="114">
        <v>70898</v>
      </c>
      <c r="G33" s="114">
        <v>25885</v>
      </c>
      <c r="H33" s="114">
        <v>76976</v>
      </c>
      <c r="I33" s="115">
        <v>68466</v>
      </c>
      <c r="J33" s="114">
        <v>44385</v>
      </c>
      <c r="K33" s="114">
        <v>24081</v>
      </c>
      <c r="L33" s="423">
        <v>15409</v>
      </c>
      <c r="M33" s="424">
        <v>15642</v>
      </c>
    </row>
    <row r="34" spans="1:13" ht="15" customHeight="1" x14ac:dyDescent="0.2">
      <c r="A34" s="422" t="s">
        <v>396</v>
      </c>
      <c r="B34" s="115">
        <v>251399</v>
      </c>
      <c r="C34" s="114">
        <v>131202</v>
      </c>
      <c r="D34" s="114">
        <v>120197</v>
      </c>
      <c r="E34" s="114">
        <v>180123</v>
      </c>
      <c r="F34" s="114">
        <v>71269</v>
      </c>
      <c r="G34" s="114">
        <v>24996</v>
      </c>
      <c r="H34" s="114">
        <v>78122</v>
      </c>
      <c r="I34" s="115">
        <v>67423</v>
      </c>
      <c r="J34" s="114">
        <v>43605</v>
      </c>
      <c r="K34" s="114">
        <v>23818</v>
      </c>
      <c r="L34" s="423">
        <v>18194</v>
      </c>
      <c r="M34" s="424">
        <v>17994</v>
      </c>
    </row>
    <row r="35" spans="1:13" ht="11.1" customHeight="1" x14ac:dyDescent="0.2">
      <c r="A35" s="422" t="s">
        <v>388</v>
      </c>
      <c r="B35" s="115">
        <v>253513</v>
      </c>
      <c r="C35" s="114">
        <v>132542</v>
      </c>
      <c r="D35" s="114">
        <v>120971</v>
      </c>
      <c r="E35" s="114">
        <v>181229</v>
      </c>
      <c r="F35" s="114">
        <v>72283</v>
      </c>
      <c r="G35" s="114">
        <v>24598</v>
      </c>
      <c r="H35" s="114">
        <v>79470</v>
      </c>
      <c r="I35" s="115">
        <v>68888</v>
      </c>
      <c r="J35" s="114">
        <v>44602</v>
      </c>
      <c r="K35" s="114">
        <v>24286</v>
      </c>
      <c r="L35" s="423">
        <v>16244</v>
      </c>
      <c r="M35" s="424">
        <v>14436</v>
      </c>
    </row>
    <row r="36" spans="1:13" ht="11.1" customHeight="1" x14ac:dyDescent="0.2">
      <c r="A36" s="422" t="s">
        <v>389</v>
      </c>
      <c r="B36" s="115">
        <v>257671</v>
      </c>
      <c r="C36" s="114">
        <v>134499</v>
      </c>
      <c r="D36" s="114">
        <v>123172</v>
      </c>
      <c r="E36" s="114">
        <v>184795</v>
      </c>
      <c r="F36" s="114">
        <v>72875</v>
      </c>
      <c r="G36" s="114">
        <v>26735</v>
      </c>
      <c r="H36" s="114">
        <v>80516</v>
      </c>
      <c r="I36" s="115">
        <v>68349</v>
      </c>
      <c r="J36" s="114">
        <v>43472</v>
      </c>
      <c r="K36" s="114">
        <v>24877</v>
      </c>
      <c r="L36" s="423">
        <v>24601</v>
      </c>
      <c r="M36" s="424">
        <v>21106</v>
      </c>
    </row>
    <row r="37" spans="1:13" s="110" customFormat="1" ht="11.1" customHeight="1" x14ac:dyDescent="0.2">
      <c r="A37" s="422" t="s">
        <v>390</v>
      </c>
      <c r="B37" s="115">
        <v>258104</v>
      </c>
      <c r="C37" s="114">
        <v>134405</v>
      </c>
      <c r="D37" s="114">
        <v>123699</v>
      </c>
      <c r="E37" s="114">
        <v>184401</v>
      </c>
      <c r="F37" s="114">
        <v>73703</v>
      </c>
      <c r="G37" s="114">
        <v>26556</v>
      </c>
      <c r="H37" s="114">
        <v>81274</v>
      </c>
      <c r="I37" s="115">
        <v>68388</v>
      </c>
      <c r="J37" s="114">
        <v>43608</v>
      </c>
      <c r="K37" s="114">
        <v>24780</v>
      </c>
      <c r="L37" s="423">
        <v>16470</v>
      </c>
      <c r="M37" s="424">
        <v>16161</v>
      </c>
    </row>
    <row r="38" spans="1:13" ht="15" customHeight="1" x14ac:dyDescent="0.2">
      <c r="A38" s="425" t="s">
        <v>397</v>
      </c>
      <c r="B38" s="115">
        <v>258469</v>
      </c>
      <c r="C38" s="114">
        <v>134957</v>
      </c>
      <c r="D38" s="114">
        <v>123512</v>
      </c>
      <c r="E38" s="114">
        <v>184399</v>
      </c>
      <c r="F38" s="114">
        <v>74070</v>
      </c>
      <c r="G38" s="114">
        <v>25720</v>
      </c>
      <c r="H38" s="114">
        <v>82083</v>
      </c>
      <c r="I38" s="115">
        <v>67203</v>
      </c>
      <c r="J38" s="114">
        <v>42800</v>
      </c>
      <c r="K38" s="114">
        <v>24403</v>
      </c>
      <c r="L38" s="423">
        <v>18590</v>
      </c>
      <c r="M38" s="424">
        <v>18610</v>
      </c>
    </row>
    <row r="39" spans="1:13" ht="11.1" customHeight="1" x14ac:dyDescent="0.2">
      <c r="A39" s="422" t="s">
        <v>388</v>
      </c>
      <c r="B39" s="115">
        <v>260374</v>
      </c>
      <c r="C39" s="114">
        <v>136232</v>
      </c>
      <c r="D39" s="114">
        <v>124142</v>
      </c>
      <c r="E39" s="114">
        <v>185344</v>
      </c>
      <c r="F39" s="114">
        <v>75030</v>
      </c>
      <c r="G39" s="114">
        <v>25433</v>
      </c>
      <c r="H39" s="114">
        <v>83368</v>
      </c>
      <c r="I39" s="115">
        <v>68578</v>
      </c>
      <c r="J39" s="114">
        <v>43617</v>
      </c>
      <c r="K39" s="114">
        <v>24961</v>
      </c>
      <c r="L39" s="423">
        <v>17658</v>
      </c>
      <c r="M39" s="424">
        <v>15837</v>
      </c>
    </row>
    <row r="40" spans="1:13" ht="11.1" customHeight="1" x14ac:dyDescent="0.2">
      <c r="A40" s="425" t="s">
        <v>389</v>
      </c>
      <c r="B40" s="115">
        <v>264043</v>
      </c>
      <c r="C40" s="114">
        <v>138346</v>
      </c>
      <c r="D40" s="114">
        <v>125697</v>
      </c>
      <c r="E40" s="114">
        <v>188140</v>
      </c>
      <c r="F40" s="114">
        <v>75903</v>
      </c>
      <c r="G40" s="114">
        <v>27341</v>
      </c>
      <c r="H40" s="114">
        <v>84414</v>
      </c>
      <c r="I40" s="115">
        <v>68095</v>
      </c>
      <c r="J40" s="114">
        <v>42353</v>
      </c>
      <c r="K40" s="114">
        <v>25742</v>
      </c>
      <c r="L40" s="423">
        <v>24989</v>
      </c>
      <c r="M40" s="424">
        <v>22250</v>
      </c>
    </row>
    <row r="41" spans="1:13" s="110" customFormat="1" ht="11.1" customHeight="1" x14ac:dyDescent="0.2">
      <c r="A41" s="422" t="s">
        <v>390</v>
      </c>
      <c r="B41" s="115">
        <v>264356</v>
      </c>
      <c r="C41" s="114">
        <v>137918</v>
      </c>
      <c r="D41" s="114">
        <v>126438</v>
      </c>
      <c r="E41" s="114">
        <v>187586</v>
      </c>
      <c r="F41" s="114">
        <v>76770</v>
      </c>
      <c r="G41" s="114">
        <v>27026</v>
      </c>
      <c r="H41" s="114">
        <v>85145</v>
      </c>
      <c r="I41" s="115">
        <v>67300</v>
      </c>
      <c r="J41" s="114">
        <v>41810</v>
      </c>
      <c r="K41" s="114">
        <v>25490</v>
      </c>
      <c r="L41" s="423">
        <v>18905</v>
      </c>
      <c r="M41" s="424">
        <v>18774</v>
      </c>
    </row>
    <row r="42" spans="1:13" ht="15" customHeight="1" x14ac:dyDescent="0.2">
      <c r="A42" s="422" t="s">
        <v>398</v>
      </c>
      <c r="B42" s="115">
        <v>264955</v>
      </c>
      <c r="C42" s="114">
        <v>138206</v>
      </c>
      <c r="D42" s="114">
        <v>126749</v>
      </c>
      <c r="E42" s="114">
        <v>187619</v>
      </c>
      <c r="F42" s="114">
        <v>77336</v>
      </c>
      <c r="G42" s="114">
        <v>26373</v>
      </c>
      <c r="H42" s="114">
        <v>85952</v>
      </c>
      <c r="I42" s="115">
        <v>66392</v>
      </c>
      <c r="J42" s="114">
        <v>41002</v>
      </c>
      <c r="K42" s="114">
        <v>25390</v>
      </c>
      <c r="L42" s="423">
        <v>20459</v>
      </c>
      <c r="M42" s="424">
        <v>20043</v>
      </c>
    </row>
    <row r="43" spans="1:13" ht="11.1" customHeight="1" x14ac:dyDescent="0.2">
      <c r="A43" s="422" t="s">
        <v>388</v>
      </c>
      <c r="B43" s="115">
        <v>266642</v>
      </c>
      <c r="C43" s="114">
        <v>139491</v>
      </c>
      <c r="D43" s="114">
        <v>127151</v>
      </c>
      <c r="E43" s="114">
        <v>188316</v>
      </c>
      <c r="F43" s="114">
        <v>78326</v>
      </c>
      <c r="G43" s="114">
        <v>26001</v>
      </c>
      <c r="H43" s="114">
        <v>87102</v>
      </c>
      <c r="I43" s="115">
        <v>68230</v>
      </c>
      <c r="J43" s="114">
        <v>42131</v>
      </c>
      <c r="K43" s="114">
        <v>26099</v>
      </c>
      <c r="L43" s="423">
        <v>18733</v>
      </c>
      <c r="M43" s="424">
        <v>16974</v>
      </c>
    </row>
    <row r="44" spans="1:13" ht="11.1" customHeight="1" x14ac:dyDescent="0.2">
      <c r="A44" s="422" t="s">
        <v>389</v>
      </c>
      <c r="B44" s="115">
        <v>267345</v>
      </c>
      <c r="C44" s="114">
        <v>139397</v>
      </c>
      <c r="D44" s="114">
        <v>127948</v>
      </c>
      <c r="E44" s="114">
        <v>189023</v>
      </c>
      <c r="F44" s="114">
        <v>78322</v>
      </c>
      <c r="G44" s="114">
        <v>27594</v>
      </c>
      <c r="H44" s="114">
        <v>86956</v>
      </c>
      <c r="I44" s="115">
        <v>67403</v>
      </c>
      <c r="J44" s="114">
        <v>40669</v>
      </c>
      <c r="K44" s="114">
        <v>26734</v>
      </c>
      <c r="L44" s="423">
        <v>25712</v>
      </c>
      <c r="M44" s="424">
        <v>23690</v>
      </c>
    </row>
    <row r="45" spans="1:13" s="110" customFormat="1" ht="11.1" customHeight="1" x14ac:dyDescent="0.2">
      <c r="A45" s="422" t="s">
        <v>390</v>
      </c>
      <c r="B45" s="115">
        <v>267817</v>
      </c>
      <c r="C45" s="114">
        <v>139359</v>
      </c>
      <c r="D45" s="114">
        <v>128458</v>
      </c>
      <c r="E45" s="114">
        <v>188839</v>
      </c>
      <c r="F45" s="114">
        <v>78978</v>
      </c>
      <c r="G45" s="114">
        <v>27269</v>
      </c>
      <c r="H45" s="114">
        <v>87658</v>
      </c>
      <c r="I45" s="115">
        <v>67444</v>
      </c>
      <c r="J45" s="114">
        <v>40830</v>
      </c>
      <c r="K45" s="114">
        <v>26614</v>
      </c>
      <c r="L45" s="423">
        <v>19087</v>
      </c>
      <c r="M45" s="424">
        <v>18710</v>
      </c>
    </row>
    <row r="46" spans="1:13" ht="15" customHeight="1" x14ac:dyDescent="0.2">
      <c r="A46" s="422" t="s">
        <v>399</v>
      </c>
      <c r="B46" s="115">
        <v>267573</v>
      </c>
      <c r="C46" s="114">
        <v>139132</v>
      </c>
      <c r="D46" s="114">
        <v>128441</v>
      </c>
      <c r="E46" s="114">
        <v>188428</v>
      </c>
      <c r="F46" s="114">
        <v>79145</v>
      </c>
      <c r="G46" s="114">
        <v>26613</v>
      </c>
      <c r="H46" s="114">
        <v>88220</v>
      </c>
      <c r="I46" s="115">
        <v>66540</v>
      </c>
      <c r="J46" s="114">
        <v>40033</v>
      </c>
      <c r="K46" s="114">
        <v>26507</v>
      </c>
      <c r="L46" s="423">
        <v>20813</v>
      </c>
      <c r="M46" s="424">
        <v>20398</v>
      </c>
    </row>
    <row r="47" spans="1:13" ht="11.1" customHeight="1" x14ac:dyDescent="0.2">
      <c r="A47" s="422" t="s">
        <v>388</v>
      </c>
      <c r="B47" s="115">
        <v>268369</v>
      </c>
      <c r="C47" s="114">
        <v>139308</v>
      </c>
      <c r="D47" s="114">
        <v>129061</v>
      </c>
      <c r="E47" s="114">
        <v>188264</v>
      </c>
      <c r="F47" s="114">
        <v>80105</v>
      </c>
      <c r="G47" s="114">
        <v>26052</v>
      </c>
      <c r="H47" s="114">
        <v>89163</v>
      </c>
      <c r="I47" s="115">
        <v>67800</v>
      </c>
      <c r="J47" s="114">
        <v>40847</v>
      </c>
      <c r="K47" s="114">
        <v>26953</v>
      </c>
      <c r="L47" s="423">
        <v>18607</v>
      </c>
      <c r="M47" s="424">
        <v>18021</v>
      </c>
    </row>
    <row r="48" spans="1:13" ht="11.1" customHeight="1" x14ac:dyDescent="0.2">
      <c r="A48" s="422" t="s">
        <v>389</v>
      </c>
      <c r="B48" s="115">
        <v>271940</v>
      </c>
      <c r="C48" s="114">
        <v>141435</v>
      </c>
      <c r="D48" s="114">
        <v>130505</v>
      </c>
      <c r="E48" s="114">
        <v>191231</v>
      </c>
      <c r="F48" s="114">
        <v>80709</v>
      </c>
      <c r="G48" s="114">
        <v>27670</v>
      </c>
      <c r="H48" s="114">
        <v>90153</v>
      </c>
      <c r="I48" s="115">
        <v>67168</v>
      </c>
      <c r="J48" s="114">
        <v>39525</v>
      </c>
      <c r="K48" s="114">
        <v>27643</v>
      </c>
      <c r="L48" s="423">
        <v>26323</v>
      </c>
      <c r="M48" s="424">
        <v>23761</v>
      </c>
    </row>
    <row r="49" spans="1:17" s="110" customFormat="1" ht="11.1" customHeight="1" x14ac:dyDescent="0.2">
      <c r="A49" s="422" t="s">
        <v>390</v>
      </c>
      <c r="B49" s="115">
        <v>271761</v>
      </c>
      <c r="C49" s="114">
        <v>140854</v>
      </c>
      <c r="D49" s="114">
        <v>130907</v>
      </c>
      <c r="E49" s="114">
        <v>190452</v>
      </c>
      <c r="F49" s="114">
        <v>81309</v>
      </c>
      <c r="G49" s="114">
        <v>27460</v>
      </c>
      <c r="H49" s="114">
        <v>90669</v>
      </c>
      <c r="I49" s="115">
        <v>67607</v>
      </c>
      <c r="J49" s="114">
        <v>39925</v>
      </c>
      <c r="K49" s="114">
        <v>27682</v>
      </c>
      <c r="L49" s="423">
        <v>18910</v>
      </c>
      <c r="M49" s="424">
        <v>19525</v>
      </c>
    </row>
    <row r="50" spans="1:17" ht="15" customHeight="1" x14ac:dyDescent="0.2">
      <c r="A50" s="422" t="s">
        <v>400</v>
      </c>
      <c r="B50" s="143">
        <v>271889</v>
      </c>
      <c r="C50" s="144">
        <v>140975</v>
      </c>
      <c r="D50" s="144">
        <v>130914</v>
      </c>
      <c r="E50" s="144">
        <v>190607</v>
      </c>
      <c r="F50" s="144">
        <v>81282</v>
      </c>
      <c r="G50" s="144">
        <v>26618</v>
      </c>
      <c r="H50" s="144">
        <v>91180</v>
      </c>
      <c r="I50" s="143">
        <v>64956</v>
      </c>
      <c r="J50" s="144">
        <v>38253</v>
      </c>
      <c r="K50" s="144">
        <v>26703</v>
      </c>
      <c r="L50" s="426">
        <v>21180</v>
      </c>
      <c r="M50" s="427">
        <v>21912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1.6130177559021277</v>
      </c>
      <c r="C6" s="480">
        <f>'Tabelle 3.3'!J11</f>
        <v>-2.380522993688007</v>
      </c>
      <c r="D6" s="481">
        <f t="shared" ref="D6:E9" si="0">IF(OR(AND(B6&gt;=-50,B6&lt;=50),ISNUMBER(B6)=FALSE),B6,"")</f>
        <v>1.6130177559021277</v>
      </c>
      <c r="E6" s="481">
        <f t="shared" si="0"/>
        <v>-2.380522993688007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1.6130177559021277</v>
      </c>
      <c r="C14" s="480">
        <f>'Tabelle 3.3'!J11</f>
        <v>-2.380522993688007</v>
      </c>
      <c r="D14" s="481">
        <f>IF(OR(AND(B14&gt;=-50,B14&lt;=50),ISNUMBER(B14)=FALSE),B14,"")</f>
        <v>1.6130177559021277</v>
      </c>
      <c r="E14" s="481">
        <f>IF(OR(AND(C14&gt;=-50,C14&lt;=50),ISNUMBER(C14)=FALSE),C14,"")</f>
        <v>-2.380522993688007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5.9888579387186631</v>
      </c>
      <c r="C15" s="480">
        <f>'Tabelle 3.3'!J12</f>
        <v>1.9943019943019944</v>
      </c>
      <c r="D15" s="481">
        <f t="shared" ref="D15:E45" si="3">IF(OR(AND(B15&gt;=-50,B15&lt;=50),ISNUMBER(B15)=FALSE),B15,"")</f>
        <v>5.9888579387186631</v>
      </c>
      <c r="E15" s="481">
        <f t="shared" si="3"/>
        <v>1.9943019943019944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2.3404255319148937</v>
      </c>
      <c r="C16" s="480">
        <f>'Tabelle 3.3'!J13</f>
        <v>4.4585987261146496</v>
      </c>
      <c r="D16" s="481">
        <f t="shared" si="3"/>
        <v>2.3404255319148937</v>
      </c>
      <c r="E16" s="481">
        <f t="shared" si="3"/>
        <v>4.4585987261146496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-0.83975395209203707</v>
      </c>
      <c r="C17" s="480">
        <f>'Tabelle 3.3'!J14</f>
        <v>-5.7700650759219085</v>
      </c>
      <c r="D17" s="481">
        <f t="shared" si="3"/>
        <v>-0.83975395209203707</v>
      </c>
      <c r="E17" s="481">
        <f t="shared" si="3"/>
        <v>-5.7700650759219085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2.4654377880184333</v>
      </c>
      <c r="C18" s="480">
        <f>'Tabelle 3.3'!J15</f>
        <v>-3.2827045565899069</v>
      </c>
      <c r="D18" s="481">
        <f t="shared" si="3"/>
        <v>2.4654377880184333</v>
      </c>
      <c r="E18" s="481">
        <f t="shared" si="3"/>
        <v>-3.2827045565899069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-2.0153061224489797</v>
      </c>
      <c r="C19" s="480">
        <f>'Tabelle 3.3'!J16</f>
        <v>-5.6633455689564762</v>
      </c>
      <c r="D19" s="481">
        <f t="shared" si="3"/>
        <v>-2.0153061224489797</v>
      </c>
      <c r="E19" s="481">
        <f t="shared" si="3"/>
        <v>-5.6633455689564762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-0.52983583774863197</v>
      </c>
      <c r="C20" s="480">
        <f>'Tabelle 3.3'!J17</f>
        <v>-13.746223564954683</v>
      </c>
      <c r="D20" s="481">
        <f t="shared" si="3"/>
        <v>-0.52983583774863197</v>
      </c>
      <c r="E20" s="481">
        <f t="shared" si="3"/>
        <v>-13.746223564954683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2.2122114069664547</v>
      </c>
      <c r="C21" s="480">
        <f>'Tabelle 3.3'!J18</f>
        <v>4.0032025620496396E-2</v>
      </c>
      <c r="D21" s="481">
        <f t="shared" si="3"/>
        <v>2.2122114069664547</v>
      </c>
      <c r="E21" s="481">
        <f t="shared" si="3"/>
        <v>4.0032025620496396E-2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3.2480009917560282</v>
      </c>
      <c r="C22" s="480">
        <f>'Tabelle 3.3'!J19</f>
        <v>-0.18119589289309443</v>
      </c>
      <c r="D22" s="481">
        <f t="shared" si="3"/>
        <v>3.2480009917560282</v>
      </c>
      <c r="E22" s="481">
        <f t="shared" si="3"/>
        <v>-0.18119589289309443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1.2025316455696202</v>
      </c>
      <c r="C23" s="480">
        <f>'Tabelle 3.3'!J20</f>
        <v>0.63897763578274758</v>
      </c>
      <c r="D23" s="481">
        <f t="shared" si="3"/>
        <v>1.2025316455696202</v>
      </c>
      <c r="E23" s="481">
        <f t="shared" si="3"/>
        <v>0.63897763578274758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-2.0556096505463595</v>
      </c>
      <c r="C24" s="480">
        <f>'Tabelle 3.3'!J21</f>
        <v>-12.391493055555555</v>
      </c>
      <c r="D24" s="481">
        <f t="shared" si="3"/>
        <v>-2.0556096505463595</v>
      </c>
      <c r="E24" s="481">
        <f t="shared" si="3"/>
        <v>-12.391493055555555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3.8496791934005499</v>
      </c>
      <c r="C25" s="480">
        <f>'Tabelle 3.3'!J22</f>
        <v>3.3695652173913042</v>
      </c>
      <c r="D25" s="481">
        <f t="shared" si="3"/>
        <v>3.8496791934005499</v>
      </c>
      <c r="E25" s="481">
        <f t="shared" si="3"/>
        <v>3.3695652173913042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0.37850113550340653</v>
      </c>
      <c r="C26" s="480">
        <f>'Tabelle 3.3'!J23</f>
        <v>3.2210834553440701</v>
      </c>
      <c r="D26" s="481">
        <f t="shared" si="3"/>
        <v>0.37850113550340653</v>
      </c>
      <c r="E26" s="481">
        <f t="shared" si="3"/>
        <v>3.2210834553440701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3.0504416742342939</v>
      </c>
      <c r="C27" s="480">
        <f>'Tabelle 3.3'!J24</f>
        <v>0.28644175684277529</v>
      </c>
      <c r="D27" s="481">
        <f t="shared" si="3"/>
        <v>3.0504416742342939</v>
      </c>
      <c r="E27" s="481">
        <f t="shared" si="3"/>
        <v>0.28644175684277529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-0.52035506580961122</v>
      </c>
      <c r="C28" s="480">
        <f>'Tabelle 3.3'!J25</f>
        <v>-2.3293472845042351</v>
      </c>
      <c r="D28" s="481">
        <f t="shared" si="3"/>
        <v>-0.52035506580961122</v>
      </c>
      <c r="E28" s="481">
        <f t="shared" si="3"/>
        <v>-2.3293472845042351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-5.5342465753424657</v>
      </c>
      <c r="C29" s="480">
        <f>'Tabelle 3.3'!J26</f>
        <v>-2.9702970297029703</v>
      </c>
      <c r="D29" s="481">
        <f t="shared" si="3"/>
        <v>-5.5342465753424657</v>
      </c>
      <c r="E29" s="481">
        <f t="shared" si="3"/>
        <v>-2.9702970297029703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4.4870089562826996</v>
      </c>
      <c r="C30" s="480">
        <f>'Tabelle 3.3'!J27</f>
        <v>-3.3088235294117645</v>
      </c>
      <c r="D30" s="481">
        <f t="shared" si="3"/>
        <v>4.4870089562826996</v>
      </c>
      <c r="E30" s="481">
        <f t="shared" si="3"/>
        <v>-3.3088235294117645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1.0245078344716754</v>
      </c>
      <c r="C31" s="480">
        <f>'Tabelle 3.3'!J28</f>
        <v>-0.43395714673176022</v>
      </c>
      <c r="D31" s="481">
        <f t="shared" si="3"/>
        <v>1.0245078344716754</v>
      </c>
      <c r="E31" s="481">
        <f t="shared" si="3"/>
        <v>-0.43395714673176022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0.79186269962229139</v>
      </c>
      <c r="C32" s="480">
        <f>'Tabelle 3.3'!J29</f>
        <v>0.85003035822707951</v>
      </c>
      <c r="D32" s="481">
        <f t="shared" si="3"/>
        <v>0.79186269962229139</v>
      </c>
      <c r="E32" s="481">
        <f t="shared" si="3"/>
        <v>0.85003035822707951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3.313175501801338</v>
      </c>
      <c r="C33" s="480">
        <f>'Tabelle 3.3'!J30</f>
        <v>-1.8590240123934934</v>
      </c>
      <c r="D33" s="481">
        <f t="shared" si="3"/>
        <v>3.313175501801338</v>
      </c>
      <c r="E33" s="481">
        <f t="shared" si="3"/>
        <v>-1.8590240123934934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4.0971891376846115</v>
      </c>
      <c r="C34" s="480">
        <f>'Tabelle 3.3'!J31</f>
        <v>-0.31188633475799932</v>
      </c>
      <c r="D34" s="481">
        <f t="shared" si="3"/>
        <v>4.0971891376846115</v>
      </c>
      <c r="E34" s="481">
        <f t="shared" si="3"/>
        <v>-0.31188633475799932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5.9888579387186631</v>
      </c>
      <c r="C37" s="480">
        <f>'Tabelle 3.3'!J34</f>
        <v>1.9943019943019944</v>
      </c>
      <c r="D37" s="481">
        <f t="shared" si="3"/>
        <v>5.9888579387186631</v>
      </c>
      <c r="E37" s="481">
        <f t="shared" si="3"/>
        <v>1.9943019943019944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-9.3823548120348585E-2</v>
      </c>
      <c r="C38" s="480">
        <f>'Tabelle 3.3'!J35</f>
        <v>-3.3818377795742389</v>
      </c>
      <c r="D38" s="481">
        <f t="shared" si="3"/>
        <v>-9.3823548120348585E-2</v>
      </c>
      <c r="E38" s="481">
        <f t="shared" si="3"/>
        <v>-3.3818377795742389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2.1238417414325634</v>
      </c>
      <c r="C39" s="480">
        <f>'Tabelle 3.3'!J36</f>
        <v>-2.2801912638045163</v>
      </c>
      <c r="D39" s="481">
        <f t="shared" si="3"/>
        <v>2.1238417414325634</v>
      </c>
      <c r="E39" s="481">
        <f t="shared" si="3"/>
        <v>-2.2801912638045163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2.1238417414325634</v>
      </c>
      <c r="C45" s="480">
        <f>'Tabelle 3.3'!J36</f>
        <v>-2.2801912638045163</v>
      </c>
      <c r="D45" s="481">
        <f t="shared" si="3"/>
        <v>2.1238417414325634</v>
      </c>
      <c r="E45" s="481">
        <f t="shared" si="3"/>
        <v>-2.2801912638045163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240658</v>
      </c>
      <c r="C51" s="487">
        <v>45612</v>
      </c>
      <c r="D51" s="487">
        <v>22643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241751</v>
      </c>
      <c r="C52" s="487">
        <v>46830</v>
      </c>
      <c r="D52" s="487">
        <v>22996</v>
      </c>
      <c r="E52" s="488">
        <f t="shared" ref="E52:G70" si="11">IF($A$51=37802,IF(COUNTBLANK(B$51:B$70)&gt;0,#N/A,B52/B$51*100),IF(COUNTBLANK(B$51:B$75)&gt;0,#N/A,B52/B$51*100))</f>
        <v>100.45417147985938</v>
      </c>
      <c r="F52" s="488">
        <f t="shared" si="11"/>
        <v>102.67034990791896</v>
      </c>
      <c r="G52" s="488">
        <f t="shared" si="11"/>
        <v>101.55898070043723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245547</v>
      </c>
      <c r="C53" s="487">
        <v>46005</v>
      </c>
      <c r="D53" s="487">
        <v>23817</v>
      </c>
      <c r="E53" s="488">
        <f t="shared" si="11"/>
        <v>102.03151360021275</v>
      </c>
      <c r="F53" s="488">
        <f t="shared" si="11"/>
        <v>100.86161536437778</v>
      </c>
      <c r="G53" s="488">
        <f t="shared" si="11"/>
        <v>105.18482533233228</v>
      </c>
      <c r="H53" s="489">
        <f>IF(ISERROR(L53)=TRUE,IF(MONTH(A53)=MONTH(MAX(A$51:A$75)),A53,""),"")</f>
        <v>41883</v>
      </c>
      <c r="I53" s="488">
        <f t="shared" si="12"/>
        <v>102.03151360021275</v>
      </c>
      <c r="J53" s="488">
        <f t="shared" si="10"/>
        <v>100.86161536437778</v>
      </c>
      <c r="K53" s="488">
        <f t="shared" si="10"/>
        <v>105.18482533233228</v>
      </c>
      <c r="L53" s="488" t="e">
        <f t="shared" si="13"/>
        <v>#N/A</v>
      </c>
    </row>
    <row r="54" spans="1:14" ht="15" customHeight="1" x14ac:dyDescent="0.2">
      <c r="A54" s="490" t="s">
        <v>463</v>
      </c>
      <c r="B54" s="487">
        <v>245015</v>
      </c>
      <c r="C54" s="487">
        <v>46220</v>
      </c>
      <c r="D54" s="487">
        <v>23643</v>
      </c>
      <c r="E54" s="488">
        <f t="shared" si="11"/>
        <v>101.81045300800307</v>
      </c>
      <c r="F54" s="488">
        <f t="shared" si="11"/>
        <v>101.33298254845215</v>
      </c>
      <c r="G54" s="488">
        <f t="shared" si="11"/>
        <v>104.41637592191849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246734</v>
      </c>
      <c r="C55" s="487">
        <v>44573</v>
      </c>
      <c r="D55" s="487">
        <v>22883</v>
      </c>
      <c r="E55" s="488">
        <f t="shared" si="11"/>
        <v>102.52474465839489</v>
      </c>
      <c r="F55" s="488">
        <f t="shared" si="11"/>
        <v>97.722090677891785</v>
      </c>
      <c r="G55" s="488">
        <f t="shared" si="11"/>
        <v>101.05993022126043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248287</v>
      </c>
      <c r="C56" s="487">
        <v>45369</v>
      </c>
      <c r="D56" s="487">
        <v>23183</v>
      </c>
      <c r="E56" s="488">
        <f t="shared" si="11"/>
        <v>103.17005875557845</v>
      </c>
      <c r="F56" s="488">
        <f t="shared" si="11"/>
        <v>99.467245461720594</v>
      </c>
      <c r="G56" s="488">
        <f t="shared" si="11"/>
        <v>102.38484299783596</v>
      </c>
      <c r="H56" s="489" t="str">
        <f t="shared" si="14"/>
        <v/>
      </c>
      <c r="I56" s="488" t="str">
        <f t="shared" si="12"/>
        <v/>
      </c>
      <c r="J56" s="488" t="str">
        <f t="shared" si="10"/>
        <v/>
      </c>
      <c r="K56" s="488" t="str">
        <f t="shared" si="10"/>
        <v/>
      </c>
      <c r="L56" s="488" t="e">
        <f t="shared" si="13"/>
        <v>#N/A</v>
      </c>
    </row>
    <row r="57" spans="1:14" ht="15" customHeight="1" x14ac:dyDescent="0.2">
      <c r="A57" s="490">
        <v>42248</v>
      </c>
      <c r="B57" s="487">
        <v>251136</v>
      </c>
      <c r="C57" s="487">
        <v>44342</v>
      </c>
      <c r="D57" s="487">
        <v>24032</v>
      </c>
      <c r="E57" s="488">
        <f t="shared" si="11"/>
        <v>104.3538964007014</v>
      </c>
      <c r="F57" s="488">
        <f t="shared" si="11"/>
        <v>97.215645005700253</v>
      </c>
      <c r="G57" s="488">
        <f t="shared" si="11"/>
        <v>106.13434615554476</v>
      </c>
      <c r="H57" s="489">
        <f t="shared" si="14"/>
        <v>42248</v>
      </c>
      <c r="I57" s="488">
        <f t="shared" si="12"/>
        <v>104.3538964007014</v>
      </c>
      <c r="J57" s="488">
        <f t="shared" si="10"/>
        <v>97.215645005700253</v>
      </c>
      <c r="K57" s="488">
        <f t="shared" si="10"/>
        <v>106.13434615554476</v>
      </c>
      <c r="L57" s="488" t="e">
        <f t="shared" si="13"/>
        <v>#N/A</v>
      </c>
    </row>
    <row r="58" spans="1:14" ht="15" customHeight="1" x14ac:dyDescent="0.2">
      <c r="A58" s="490" t="s">
        <v>466</v>
      </c>
      <c r="B58" s="487">
        <v>250979</v>
      </c>
      <c r="C58" s="487">
        <v>44385</v>
      </c>
      <c r="D58" s="487">
        <v>24081</v>
      </c>
      <c r="E58" s="488">
        <f t="shared" si="11"/>
        <v>104.28865859435381</v>
      </c>
      <c r="F58" s="488">
        <f t="shared" si="11"/>
        <v>97.309918442515126</v>
      </c>
      <c r="G58" s="488">
        <f t="shared" si="11"/>
        <v>106.35074857571875</v>
      </c>
      <c r="H58" s="489" t="str">
        <f t="shared" si="14"/>
        <v/>
      </c>
      <c r="I58" s="488" t="str">
        <f t="shared" si="12"/>
        <v/>
      </c>
      <c r="J58" s="488" t="str">
        <f t="shared" si="10"/>
        <v/>
      </c>
      <c r="K58" s="488" t="str">
        <f t="shared" si="10"/>
        <v/>
      </c>
      <c r="L58" s="488" t="e">
        <f t="shared" si="13"/>
        <v>#N/A</v>
      </c>
    </row>
    <row r="59" spans="1:14" ht="15" customHeight="1" x14ac:dyDescent="0.2">
      <c r="A59" s="490" t="s">
        <v>467</v>
      </c>
      <c r="B59" s="487">
        <v>251399</v>
      </c>
      <c r="C59" s="487">
        <v>43605</v>
      </c>
      <c r="D59" s="487">
        <v>23818</v>
      </c>
      <c r="E59" s="488">
        <f t="shared" si="11"/>
        <v>104.46318011451936</v>
      </c>
      <c r="F59" s="488">
        <f t="shared" si="11"/>
        <v>95.599842146803468</v>
      </c>
      <c r="G59" s="488">
        <f t="shared" si="11"/>
        <v>105.18924170825422</v>
      </c>
      <c r="H59" s="489" t="str">
        <f t="shared" si="14"/>
        <v/>
      </c>
      <c r="I59" s="488" t="str">
        <f t="shared" si="12"/>
        <v/>
      </c>
      <c r="J59" s="488" t="str">
        <f t="shared" si="10"/>
        <v/>
      </c>
      <c r="K59" s="488" t="str">
        <f t="shared" si="10"/>
        <v/>
      </c>
      <c r="L59" s="488" t="e">
        <f t="shared" si="13"/>
        <v>#N/A</v>
      </c>
    </row>
    <row r="60" spans="1:14" ht="15" customHeight="1" x14ac:dyDescent="0.2">
      <c r="A60" s="490" t="s">
        <v>468</v>
      </c>
      <c r="B60" s="487">
        <v>253513</v>
      </c>
      <c r="C60" s="487">
        <v>44602</v>
      </c>
      <c r="D60" s="487">
        <v>24286</v>
      </c>
      <c r="E60" s="488">
        <f t="shared" si="11"/>
        <v>105.34160509935259</v>
      </c>
      <c r="F60" s="488">
        <f t="shared" si="11"/>
        <v>97.785670437604139</v>
      </c>
      <c r="G60" s="488">
        <f t="shared" si="11"/>
        <v>107.25610563971206</v>
      </c>
      <c r="H60" s="489" t="str">
        <f t="shared" si="14"/>
        <v/>
      </c>
      <c r="I60" s="488" t="str">
        <f t="shared" si="12"/>
        <v/>
      </c>
      <c r="J60" s="488" t="str">
        <f t="shared" si="10"/>
        <v/>
      </c>
      <c r="K60" s="488" t="str">
        <f t="shared" si="10"/>
        <v/>
      </c>
      <c r="L60" s="488" t="e">
        <f t="shared" si="13"/>
        <v>#N/A</v>
      </c>
    </row>
    <row r="61" spans="1:14" ht="15" customHeight="1" x14ac:dyDescent="0.2">
      <c r="A61" s="490">
        <v>42614</v>
      </c>
      <c r="B61" s="487">
        <v>257671</v>
      </c>
      <c r="C61" s="487">
        <v>43472</v>
      </c>
      <c r="D61" s="487">
        <v>24877</v>
      </c>
      <c r="E61" s="488">
        <f t="shared" si="11"/>
        <v>107.0693681489915</v>
      </c>
      <c r="F61" s="488">
        <f t="shared" si="11"/>
        <v>95.308252214329556</v>
      </c>
      <c r="G61" s="488">
        <f t="shared" si="11"/>
        <v>109.86618380956588</v>
      </c>
      <c r="H61" s="489">
        <f t="shared" si="14"/>
        <v>42614</v>
      </c>
      <c r="I61" s="488">
        <f t="shared" si="12"/>
        <v>107.0693681489915</v>
      </c>
      <c r="J61" s="488">
        <f t="shared" si="10"/>
        <v>95.308252214329556</v>
      </c>
      <c r="K61" s="488">
        <f t="shared" si="10"/>
        <v>109.86618380956588</v>
      </c>
      <c r="L61" s="488" t="e">
        <f t="shared" si="13"/>
        <v>#N/A</v>
      </c>
    </row>
    <row r="62" spans="1:14" ht="15" customHeight="1" x14ac:dyDescent="0.2">
      <c r="A62" s="490" t="s">
        <v>469</v>
      </c>
      <c r="B62" s="487">
        <v>258104</v>
      </c>
      <c r="C62" s="487">
        <v>43608</v>
      </c>
      <c r="D62" s="487">
        <v>24780</v>
      </c>
      <c r="E62" s="488">
        <f t="shared" si="11"/>
        <v>107.24929152573361</v>
      </c>
      <c r="F62" s="488">
        <f t="shared" si="11"/>
        <v>95.606419363325443</v>
      </c>
      <c r="G62" s="488">
        <f t="shared" si="11"/>
        <v>109.43779534513978</v>
      </c>
      <c r="H62" s="489" t="str">
        <f t="shared" si="14"/>
        <v/>
      </c>
      <c r="I62" s="488" t="str">
        <f t="shared" si="12"/>
        <v/>
      </c>
      <c r="J62" s="488" t="str">
        <f t="shared" si="10"/>
        <v/>
      </c>
      <c r="K62" s="488" t="str">
        <f t="shared" si="10"/>
        <v/>
      </c>
      <c r="L62" s="488" t="e">
        <f t="shared" si="13"/>
        <v>#N/A</v>
      </c>
    </row>
    <row r="63" spans="1:14" ht="15" customHeight="1" x14ac:dyDescent="0.2">
      <c r="A63" s="490" t="s">
        <v>470</v>
      </c>
      <c r="B63" s="487">
        <v>258469</v>
      </c>
      <c r="C63" s="487">
        <v>42800</v>
      </c>
      <c r="D63" s="487">
        <v>24403</v>
      </c>
      <c r="E63" s="488">
        <f t="shared" si="11"/>
        <v>107.40095903730604</v>
      </c>
      <c r="F63" s="488">
        <f t="shared" si="11"/>
        <v>93.834955713408746</v>
      </c>
      <c r="G63" s="488">
        <f t="shared" si="11"/>
        <v>107.77282162257652</v>
      </c>
      <c r="H63" s="489" t="str">
        <f t="shared" si="14"/>
        <v/>
      </c>
      <c r="I63" s="488" t="str">
        <f t="shared" si="12"/>
        <v/>
      </c>
      <c r="J63" s="488" t="str">
        <f t="shared" si="10"/>
        <v/>
      </c>
      <c r="K63" s="488" t="str">
        <f t="shared" si="10"/>
        <v/>
      </c>
      <c r="L63" s="488" t="e">
        <f t="shared" si="13"/>
        <v>#N/A</v>
      </c>
    </row>
    <row r="64" spans="1:14" ht="15" customHeight="1" x14ac:dyDescent="0.2">
      <c r="A64" s="490" t="s">
        <v>471</v>
      </c>
      <c r="B64" s="487">
        <v>260374</v>
      </c>
      <c r="C64" s="487">
        <v>43617</v>
      </c>
      <c r="D64" s="487">
        <v>24961</v>
      </c>
      <c r="E64" s="488">
        <f t="shared" si="11"/>
        <v>108.1925387894855</v>
      </c>
      <c r="F64" s="488">
        <f t="shared" si="11"/>
        <v>95.626151012891341</v>
      </c>
      <c r="G64" s="488">
        <f t="shared" si="11"/>
        <v>110.23715938700703</v>
      </c>
      <c r="H64" s="489" t="str">
        <f t="shared" si="14"/>
        <v/>
      </c>
      <c r="I64" s="488" t="str">
        <f t="shared" si="12"/>
        <v/>
      </c>
      <c r="J64" s="488" t="str">
        <f t="shared" si="10"/>
        <v/>
      </c>
      <c r="K64" s="488" t="str">
        <f t="shared" si="10"/>
        <v/>
      </c>
      <c r="L64" s="488" t="e">
        <f t="shared" si="13"/>
        <v>#N/A</v>
      </c>
    </row>
    <row r="65" spans="1:12" ht="15" customHeight="1" x14ac:dyDescent="0.2">
      <c r="A65" s="490">
        <v>42979</v>
      </c>
      <c r="B65" s="487">
        <v>264043</v>
      </c>
      <c r="C65" s="487">
        <v>42353</v>
      </c>
      <c r="D65" s="487">
        <v>25742</v>
      </c>
      <c r="E65" s="488">
        <f t="shared" si="11"/>
        <v>109.71710892636023</v>
      </c>
      <c r="F65" s="488">
        <f t="shared" si="11"/>
        <v>92.854950451635531</v>
      </c>
      <c r="G65" s="488">
        <f t="shared" si="11"/>
        <v>113.68634898202534</v>
      </c>
      <c r="H65" s="489">
        <f t="shared" si="14"/>
        <v>42979</v>
      </c>
      <c r="I65" s="488">
        <f t="shared" si="12"/>
        <v>109.71710892636023</v>
      </c>
      <c r="J65" s="488">
        <f t="shared" si="10"/>
        <v>92.854950451635531</v>
      </c>
      <c r="K65" s="488">
        <f t="shared" si="10"/>
        <v>113.68634898202534</v>
      </c>
      <c r="L65" s="488" t="e">
        <f t="shared" si="13"/>
        <v>#N/A</v>
      </c>
    </row>
    <row r="66" spans="1:12" ht="15" customHeight="1" x14ac:dyDescent="0.2">
      <c r="A66" s="490" t="s">
        <v>472</v>
      </c>
      <c r="B66" s="487">
        <v>264356</v>
      </c>
      <c r="C66" s="487">
        <v>41810</v>
      </c>
      <c r="D66" s="487">
        <v>25490</v>
      </c>
      <c r="E66" s="488">
        <f t="shared" si="11"/>
        <v>109.84716901162645</v>
      </c>
      <c r="F66" s="488">
        <f t="shared" si="11"/>
        <v>91.664474261159341</v>
      </c>
      <c r="G66" s="488">
        <f t="shared" si="11"/>
        <v>112.57342224970191</v>
      </c>
      <c r="H66" s="489" t="str">
        <f t="shared" si="14"/>
        <v/>
      </c>
      <c r="I66" s="488" t="str">
        <f t="shared" si="12"/>
        <v/>
      </c>
      <c r="J66" s="488" t="str">
        <f t="shared" si="10"/>
        <v/>
      </c>
      <c r="K66" s="488" t="str">
        <f t="shared" si="10"/>
        <v/>
      </c>
      <c r="L66" s="488" t="e">
        <f t="shared" si="13"/>
        <v>#N/A</v>
      </c>
    </row>
    <row r="67" spans="1:12" ht="15" customHeight="1" x14ac:dyDescent="0.2">
      <c r="A67" s="490" t="s">
        <v>473</v>
      </c>
      <c r="B67" s="487">
        <v>264955</v>
      </c>
      <c r="C67" s="487">
        <v>41002</v>
      </c>
      <c r="D67" s="487">
        <v>25390</v>
      </c>
      <c r="E67" s="488">
        <f t="shared" si="11"/>
        <v>110.09606994157683</v>
      </c>
      <c r="F67" s="488">
        <f t="shared" si="11"/>
        <v>89.893010611242659</v>
      </c>
      <c r="G67" s="488">
        <f t="shared" si="11"/>
        <v>112.13178465751004</v>
      </c>
      <c r="H67" s="489" t="str">
        <f t="shared" si="14"/>
        <v/>
      </c>
      <c r="I67" s="488" t="str">
        <f t="shared" si="12"/>
        <v/>
      </c>
      <c r="J67" s="488" t="str">
        <f t="shared" si="12"/>
        <v/>
      </c>
      <c r="K67" s="488" t="str">
        <f t="shared" si="12"/>
        <v/>
      </c>
      <c r="L67" s="488" t="e">
        <f t="shared" si="13"/>
        <v>#N/A</v>
      </c>
    </row>
    <row r="68" spans="1:12" ht="15" customHeight="1" x14ac:dyDescent="0.2">
      <c r="A68" s="490" t="s">
        <v>474</v>
      </c>
      <c r="B68" s="487">
        <v>266642</v>
      </c>
      <c r="C68" s="487">
        <v>42131</v>
      </c>
      <c r="D68" s="487">
        <v>26099</v>
      </c>
      <c r="E68" s="488">
        <f t="shared" si="11"/>
        <v>110.79706471424177</v>
      </c>
      <c r="F68" s="488">
        <f t="shared" si="11"/>
        <v>92.368236429009912</v>
      </c>
      <c r="G68" s="488">
        <f t="shared" si="11"/>
        <v>115.26299518615023</v>
      </c>
      <c r="H68" s="489" t="str">
        <f t="shared" si="14"/>
        <v/>
      </c>
      <c r="I68" s="488" t="str">
        <f t="shared" si="12"/>
        <v/>
      </c>
      <c r="J68" s="488" t="str">
        <f t="shared" si="12"/>
        <v/>
      </c>
      <c r="K68" s="488" t="str">
        <f t="shared" si="12"/>
        <v/>
      </c>
      <c r="L68" s="488" t="e">
        <f t="shared" si="13"/>
        <v>#N/A</v>
      </c>
    </row>
    <row r="69" spans="1:12" ht="15" customHeight="1" x14ac:dyDescent="0.2">
      <c r="A69" s="490">
        <v>43344</v>
      </c>
      <c r="B69" s="487">
        <v>267345</v>
      </c>
      <c r="C69" s="487">
        <v>40669</v>
      </c>
      <c r="D69" s="487">
        <v>26734</v>
      </c>
      <c r="E69" s="488">
        <f t="shared" si="11"/>
        <v>111.08918049680459</v>
      </c>
      <c r="F69" s="488">
        <f t="shared" si="11"/>
        <v>89.162939577304229</v>
      </c>
      <c r="G69" s="488">
        <f t="shared" si="11"/>
        <v>118.06739389656849</v>
      </c>
      <c r="H69" s="489">
        <f t="shared" si="14"/>
        <v>43344</v>
      </c>
      <c r="I69" s="488">
        <f t="shared" si="12"/>
        <v>111.08918049680459</v>
      </c>
      <c r="J69" s="488">
        <f t="shared" si="12"/>
        <v>89.162939577304229</v>
      </c>
      <c r="K69" s="488">
        <f t="shared" si="12"/>
        <v>118.06739389656849</v>
      </c>
      <c r="L69" s="488" t="e">
        <f t="shared" si="13"/>
        <v>#N/A</v>
      </c>
    </row>
    <row r="70" spans="1:12" ht="15" customHeight="1" x14ac:dyDescent="0.2">
      <c r="A70" s="490" t="s">
        <v>475</v>
      </c>
      <c r="B70" s="487">
        <v>267817</v>
      </c>
      <c r="C70" s="487">
        <v>40830</v>
      </c>
      <c r="D70" s="487">
        <v>26614</v>
      </c>
      <c r="E70" s="488">
        <f t="shared" si="11"/>
        <v>111.28530944327635</v>
      </c>
      <c r="F70" s="488">
        <f t="shared" si="11"/>
        <v>89.515916863983165</v>
      </c>
      <c r="G70" s="488">
        <f t="shared" si="11"/>
        <v>117.53742878593827</v>
      </c>
      <c r="H70" s="489" t="str">
        <f t="shared" si="14"/>
        <v/>
      </c>
      <c r="I70" s="488" t="str">
        <f t="shared" si="12"/>
        <v/>
      </c>
      <c r="J70" s="488" t="str">
        <f t="shared" si="12"/>
        <v/>
      </c>
      <c r="K70" s="488" t="str">
        <f t="shared" si="12"/>
        <v/>
      </c>
      <c r="L70" s="488" t="e">
        <f t="shared" si="13"/>
        <v>#N/A</v>
      </c>
    </row>
    <row r="71" spans="1:12" ht="15" customHeight="1" x14ac:dyDescent="0.2">
      <c r="A71" s="490" t="s">
        <v>476</v>
      </c>
      <c r="B71" s="487">
        <v>267573</v>
      </c>
      <c r="C71" s="487">
        <v>40033</v>
      </c>
      <c r="D71" s="487">
        <v>26507</v>
      </c>
      <c r="E71" s="491">
        <f t="shared" ref="E71:G75" si="15">IF($A$51=37802,IF(COUNTBLANK(B$51:B$70)&gt;0,#N/A,IF(ISBLANK(B71)=FALSE,B71/B$51*100,#N/A)),IF(COUNTBLANK(B$51:B$75)&gt;0,#N/A,B71/B$51*100))</f>
        <v>111.18392075060875</v>
      </c>
      <c r="F71" s="491">
        <f t="shared" si="15"/>
        <v>87.768569674647026</v>
      </c>
      <c r="G71" s="491">
        <f t="shared" si="15"/>
        <v>117.06487656229298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268369</v>
      </c>
      <c r="C72" s="487">
        <v>40847</v>
      </c>
      <c r="D72" s="487">
        <v>26953</v>
      </c>
      <c r="E72" s="491">
        <f t="shared" si="15"/>
        <v>111.51468058406535</v>
      </c>
      <c r="F72" s="491">
        <f t="shared" si="15"/>
        <v>89.553187757607645</v>
      </c>
      <c r="G72" s="491">
        <f t="shared" si="15"/>
        <v>119.03458022346862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271940</v>
      </c>
      <c r="C73" s="487">
        <v>39525</v>
      </c>
      <c r="D73" s="487">
        <v>27643</v>
      </c>
      <c r="E73" s="491">
        <f t="shared" si="15"/>
        <v>112.99852903290146</v>
      </c>
      <c r="F73" s="491">
        <f t="shared" si="15"/>
        <v>86.654827676927127</v>
      </c>
      <c r="G73" s="491">
        <f t="shared" si="15"/>
        <v>122.08187960959236</v>
      </c>
      <c r="H73" s="492">
        <f>IF(A$51=37802,IF(ISERROR(L73)=TRUE,IF(ISBLANK(A73)=FALSE,IF(MONTH(A73)=MONTH(MAX(A$51:A$75)),A73,""),""),""),IF(ISERROR(L73)=TRUE,IF(MONTH(A73)=MONTH(MAX(A$51:A$75)),A73,""),""))</f>
        <v>43709</v>
      </c>
      <c r="I73" s="488">
        <f t="shared" si="12"/>
        <v>112.99852903290146</v>
      </c>
      <c r="J73" s="488">
        <f t="shared" si="12"/>
        <v>86.654827676927127</v>
      </c>
      <c r="K73" s="488">
        <f t="shared" si="12"/>
        <v>122.08187960959236</v>
      </c>
      <c r="L73" s="488" t="e">
        <f t="shared" si="13"/>
        <v>#N/A</v>
      </c>
    </row>
    <row r="74" spans="1:12" ht="15" customHeight="1" x14ac:dyDescent="0.2">
      <c r="A74" s="490" t="s">
        <v>478</v>
      </c>
      <c r="B74" s="487">
        <v>271761</v>
      </c>
      <c r="C74" s="487">
        <v>39925</v>
      </c>
      <c r="D74" s="487">
        <v>27682</v>
      </c>
      <c r="E74" s="491">
        <f t="shared" si="15"/>
        <v>112.92414962311663</v>
      </c>
      <c r="F74" s="491">
        <f t="shared" si="15"/>
        <v>87.531789879856177</v>
      </c>
      <c r="G74" s="491">
        <f t="shared" si="15"/>
        <v>122.2541182705472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271889</v>
      </c>
      <c r="C75" s="493">
        <v>38253</v>
      </c>
      <c r="D75" s="493">
        <v>26703</v>
      </c>
      <c r="E75" s="491">
        <f t="shared" si="15"/>
        <v>112.97733713402422</v>
      </c>
      <c r="F75" s="491">
        <f t="shared" si="15"/>
        <v>83.866087871612734</v>
      </c>
      <c r="G75" s="491">
        <f t="shared" si="15"/>
        <v>117.93048624298901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112.99852903290146</v>
      </c>
      <c r="J77" s="488">
        <f>IF(J75&lt;&gt;"",J75,IF(J74&lt;&gt;"",J74,IF(J73&lt;&gt;"",J73,IF(J72&lt;&gt;"",J72,IF(J71&lt;&gt;"",J71,IF(J70&lt;&gt;"",J70,""))))))</f>
        <v>86.654827676927127</v>
      </c>
      <c r="K77" s="488">
        <f>IF(K75&lt;&gt;"",K75,IF(K74&lt;&gt;"",K74,IF(K73&lt;&gt;"",K73,IF(K72&lt;&gt;"",K72,IF(K71&lt;&gt;"",K71,IF(K70&lt;&gt;"",K70,""))))))</f>
        <v>122.08187960959236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+13,0%</v>
      </c>
      <c r="J79" s="488" t="str">
        <f>"GeB - ausschließlich: "&amp;IF(J77&gt;100,"+","")&amp;TEXT(J77-100,"0,0")&amp;"%"</f>
        <v>GeB - ausschließlich: -13,3%</v>
      </c>
      <c r="K79" s="488" t="str">
        <f>"GeB - im Nebenjob: "&amp;IF(K77&gt;100,"+","")&amp;TEXT(K77-100,"0,0")&amp;"%"</f>
        <v>GeB - im Nebenjob: +22,1%</v>
      </c>
    </row>
    <row r="81" spans="9:9" ht="15" customHeight="1" x14ac:dyDescent="0.2">
      <c r="I81" s="488" t="str">
        <f>IF(ISERROR(HLOOKUP(1,I$78:K$79,2,FALSE)),"",HLOOKUP(1,I$78:K$79,2,FALSE))</f>
        <v>GeB - im Nebenjob: +22,1%</v>
      </c>
    </row>
    <row r="82" spans="9:9" ht="15" customHeight="1" x14ac:dyDescent="0.2">
      <c r="I82" s="488" t="str">
        <f>IF(ISERROR(HLOOKUP(2,I$78:K$79,2,FALSE)),"",HLOOKUP(2,I$78:K$79,2,FALSE))</f>
        <v>SvB: +13,0%</v>
      </c>
    </row>
    <row r="83" spans="9:9" ht="15" customHeight="1" x14ac:dyDescent="0.2">
      <c r="I83" s="488" t="str">
        <f>IF(ISERROR(HLOOKUP(3,I$78:K$79,2,FALSE)),"",HLOOKUP(3,I$78:K$79,2,FALSE))</f>
        <v>GeB - ausschließlich: -13,3%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271889</v>
      </c>
      <c r="E12" s="114">
        <v>271761</v>
      </c>
      <c r="F12" s="114">
        <v>271940</v>
      </c>
      <c r="G12" s="114">
        <v>268369</v>
      </c>
      <c r="H12" s="114">
        <v>267573</v>
      </c>
      <c r="I12" s="115">
        <v>4316</v>
      </c>
      <c r="J12" s="116">
        <v>1.6130177559021277</v>
      </c>
      <c r="N12" s="117"/>
    </row>
    <row r="13" spans="1:15" s="110" customFormat="1" ht="13.5" customHeight="1" x14ac:dyDescent="0.2">
      <c r="A13" s="118" t="s">
        <v>105</v>
      </c>
      <c r="B13" s="119" t="s">
        <v>106</v>
      </c>
      <c r="C13" s="113">
        <v>51.850203575723917</v>
      </c>
      <c r="D13" s="114">
        <v>140975</v>
      </c>
      <c r="E13" s="114">
        <v>140854</v>
      </c>
      <c r="F13" s="114">
        <v>141435</v>
      </c>
      <c r="G13" s="114">
        <v>139308</v>
      </c>
      <c r="H13" s="114">
        <v>139132</v>
      </c>
      <c r="I13" s="115">
        <v>1843</v>
      </c>
      <c r="J13" s="116">
        <v>1.3246413477848373</v>
      </c>
    </row>
    <row r="14" spans="1:15" s="110" customFormat="1" ht="13.5" customHeight="1" x14ac:dyDescent="0.2">
      <c r="A14" s="120"/>
      <c r="B14" s="119" t="s">
        <v>107</v>
      </c>
      <c r="C14" s="113">
        <v>48.149796424276083</v>
      </c>
      <c r="D14" s="114">
        <v>130914</v>
      </c>
      <c r="E14" s="114">
        <v>130907</v>
      </c>
      <c r="F14" s="114">
        <v>130505</v>
      </c>
      <c r="G14" s="114">
        <v>129061</v>
      </c>
      <c r="H14" s="114">
        <v>128441</v>
      </c>
      <c r="I14" s="115">
        <v>2473</v>
      </c>
      <c r="J14" s="116">
        <v>1.9253976533972796</v>
      </c>
    </row>
    <row r="15" spans="1:15" s="110" customFormat="1" ht="13.5" customHeight="1" x14ac:dyDescent="0.2">
      <c r="A15" s="118" t="s">
        <v>105</v>
      </c>
      <c r="B15" s="121" t="s">
        <v>108</v>
      </c>
      <c r="C15" s="113">
        <v>9.7900246056295028</v>
      </c>
      <c r="D15" s="114">
        <v>26618</v>
      </c>
      <c r="E15" s="114">
        <v>27460</v>
      </c>
      <c r="F15" s="114">
        <v>27670</v>
      </c>
      <c r="G15" s="114">
        <v>26052</v>
      </c>
      <c r="H15" s="114">
        <v>26613</v>
      </c>
      <c r="I15" s="115">
        <v>5</v>
      </c>
      <c r="J15" s="116">
        <v>1.8787810468567992E-2</v>
      </c>
    </row>
    <row r="16" spans="1:15" s="110" customFormat="1" ht="13.5" customHeight="1" x14ac:dyDescent="0.2">
      <c r="A16" s="118"/>
      <c r="B16" s="121" t="s">
        <v>109</v>
      </c>
      <c r="C16" s="113">
        <v>69.207654594338138</v>
      </c>
      <c r="D16" s="114">
        <v>188168</v>
      </c>
      <c r="E16" s="114">
        <v>187900</v>
      </c>
      <c r="F16" s="114">
        <v>188554</v>
      </c>
      <c r="G16" s="114">
        <v>187649</v>
      </c>
      <c r="H16" s="114">
        <v>187399</v>
      </c>
      <c r="I16" s="115">
        <v>769</v>
      </c>
      <c r="J16" s="116">
        <v>0.4103543775580446</v>
      </c>
    </row>
    <row r="17" spans="1:10" s="110" customFormat="1" ht="13.5" customHeight="1" x14ac:dyDescent="0.2">
      <c r="A17" s="118"/>
      <c r="B17" s="121" t="s">
        <v>110</v>
      </c>
      <c r="C17" s="113">
        <v>19.783073239446981</v>
      </c>
      <c r="D17" s="114">
        <v>53788</v>
      </c>
      <c r="E17" s="114">
        <v>53166</v>
      </c>
      <c r="F17" s="114">
        <v>52491</v>
      </c>
      <c r="G17" s="114">
        <v>51521</v>
      </c>
      <c r="H17" s="114">
        <v>50581</v>
      </c>
      <c r="I17" s="115">
        <v>3207</v>
      </c>
      <c r="J17" s="116">
        <v>6.3403254186354561</v>
      </c>
    </row>
    <row r="18" spans="1:10" s="110" customFormat="1" ht="13.5" customHeight="1" x14ac:dyDescent="0.2">
      <c r="A18" s="120"/>
      <c r="B18" s="121" t="s">
        <v>111</v>
      </c>
      <c r="C18" s="113">
        <v>1.2188797634328714</v>
      </c>
      <c r="D18" s="114">
        <v>3314</v>
      </c>
      <c r="E18" s="114">
        <v>3235</v>
      </c>
      <c r="F18" s="114">
        <v>3225</v>
      </c>
      <c r="G18" s="114">
        <v>3147</v>
      </c>
      <c r="H18" s="114">
        <v>2980</v>
      </c>
      <c r="I18" s="115">
        <v>334</v>
      </c>
      <c r="J18" s="116">
        <v>11.208053691275168</v>
      </c>
    </row>
    <row r="19" spans="1:10" s="110" customFormat="1" ht="13.5" customHeight="1" x14ac:dyDescent="0.2">
      <c r="A19" s="120"/>
      <c r="B19" s="121" t="s">
        <v>112</v>
      </c>
      <c r="C19" s="113">
        <v>0.37037173258204636</v>
      </c>
      <c r="D19" s="114">
        <v>1007</v>
      </c>
      <c r="E19" s="114">
        <v>903</v>
      </c>
      <c r="F19" s="114">
        <v>1000</v>
      </c>
      <c r="G19" s="114">
        <v>872</v>
      </c>
      <c r="H19" s="114">
        <v>806</v>
      </c>
      <c r="I19" s="115">
        <v>201</v>
      </c>
      <c r="J19" s="116">
        <v>24.937965260545905</v>
      </c>
    </row>
    <row r="20" spans="1:10" s="110" customFormat="1" ht="13.5" customHeight="1" x14ac:dyDescent="0.2">
      <c r="A20" s="118" t="s">
        <v>113</v>
      </c>
      <c r="B20" s="122" t="s">
        <v>114</v>
      </c>
      <c r="C20" s="113">
        <v>70.104711849320864</v>
      </c>
      <c r="D20" s="114">
        <v>190607</v>
      </c>
      <c r="E20" s="114">
        <v>190452</v>
      </c>
      <c r="F20" s="114">
        <v>191231</v>
      </c>
      <c r="G20" s="114">
        <v>188264</v>
      </c>
      <c r="H20" s="114">
        <v>188428</v>
      </c>
      <c r="I20" s="115">
        <v>2179</v>
      </c>
      <c r="J20" s="116">
        <v>1.1564098753900693</v>
      </c>
    </row>
    <row r="21" spans="1:10" s="110" customFormat="1" ht="13.5" customHeight="1" x14ac:dyDescent="0.2">
      <c r="A21" s="120"/>
      <c r="B21" s="122" t="s">
        <v>115</v>
      </c>
      <c r="C21" s="113">
        <v>29.895288150679136</v>
      </c>
      <c r="D21" s="114">
        <v>81282</v>
      </c>
      <c r="E21" s="114">
        <v>81309</v>
      </c>
      <c r="F21" s="114">
        <v>80709</v>
      </c>
      <c r="G21" s="114">
        <v>80105</v>
      </c>
      <c r="H21" s="114">
        <v>79145</v>
      </c>
      <c r="I21" s="115">
        <v>2137</v>
      </c>
      <c r="J21" s="116">
        <v>2.7001073978141386</v>
      </c>
    </row>
    <row r="22" spans="1:10" s="110" customFormat="1" ht="13.5" customHeight="1" x14ac:dyDescent="0.2">
      <c r="A22" s="118" t="s">
        <v>113</v>
      </c>
      <c r="B22" s="122" t="s">
        <v>116</v>
      </c>
      <c r="C22" s="113">
        <v>84.168907164320728</v>
      </c>
      <c r="D22" s="114">
        <v>228846</v>
      </c>
      <c r="E22" s="114">
        <v>229631</v>
      </c>
      <c r="F22" s="114">
        <v>229673</v>
      </c>
      <c r="G22" s="114">
        <v>226805</v>
      </c>
      <c r="H22" s="114">
        <v>226884</v>
      </c>
      <c r="I22" s="115">
        <v>1962</v>
      </c>
      <c r="J22" s="116">
        <v>0.86475908393716616</v>
      </c>
    </row>
    <row r="23" spans="1:10" s="110" customFormat="1" ht="13.5" customHeight="1" x14ac:dyDescent="0.2">
      <c r="A23" s="123"/>
      <c r="B23" s="124" t="s">
        <v>117</v>
      </c>
      <c r="C23" s="125">
        <v>15.790267351750163</v>
      </c>
      <c r="D23" s="114">
        <v>42932</v>
      </c>
      <c r="E23" s="114">
        <v>42019</v>
      </c>
      <c r="F23" s="114">
        <v>42160</v>
      </c>
      <c r="G23" s="114">
        <v>41446</v>
      </c>
      <c r="H23" s="114">
        <v>40576</v>
      </c>
      <c r="I23" s="115">
        <v>2356</v>
      </c>
      <c r="J23" s="116">
        <v>5.8063880126182967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64956</v>
      </c>
      <c r="E26" s="114">
        <v>67607</v>
      </c>
      <c r="F26" s="114">
        <v>67168</v>
      </c>
      <c r="G26" s="114">
        <v>67800</v>
      </c>
      <c r="H26" s="140">
        <v>66540</v>
      </c>
      <c r="I26" s="115">
        <v>-1584</v>
      </c>
      <c r="J26" s="116">
        <v>-2.380522993688007</v>
      </c>
    </row>
    <row r="27" spans="1:10" s="110" customFormat="1" ht="13.5" customHeight="1" x14ac:dyDescent="0.2">
      <c r="A27" s="118" t="s">
        <v>105</v>
      </c>
      <c r="B27" s="119" t="s">
        <v>106</v>
      </c>
      <c r="C27" s="113">
        <v>39.773077159923638</v>
      </c>
      <c r="D27" s="115">
        <v>25835</v>
      </c>
      <c r="E27" s="114">
        <v>26723</v>
      </c>
      <c r="F27" s="114">
        <v>26496</v>
      </c>
      <c r="G27" s="114">
        <v>26493</v>
      </c>
      <c r="H27" s="140">
        <v>25959</v>
      </c>
      <c r="I27" s="115">
        <v>-124</v>
      </c>
      <c r="J27" s="116">
        <v>-0.47767633576023733</v>
      </c>
    </row>
    <row r="28" spans="1:10" s="110" customFormat="1" ht="13.5" customHeight="1" x14ac:dyDescent="0.2">
      <c r="A28" s="120"/>
      <c r="B28" s="119" t="s">
        <v>107</v>
      </c>
      <c r="C28" s="113">
        <v>60.226922840076362</v>
      </c>
      <c r="D28" s="115">
        <v>39121</v>
      </c>
      <c r="E28" s="114">
        <v>40884</v>
      </c>
      <c r="F28" s="114">
        <v>40672</v>
      </c>
      <c r="G28" s="114">
        <v>41307</v>
      </c>
      <c r="H28" s="140">
        <v>40581</v>
      </c>
      <c r="I28" s="115">
        <v>-1460</v>
      </c>
      <c r="J28" s="116">
        <v>-3.5977427860328723</v>
      </c>
    </row>
    <row r="29" spans="1:10" s="110" customFormat="1" ht="13.5" customHeight="1" x14ac:dyDescent="0.2">
      <c r="A29" s="118" t="s">
        <v>105</v>
      </c>
      <c r="B29" s="121" t="s">
        <v>108</v>
      </c>
      <c r="C29" s="113">
        <v>19.103700966808301</v>
      </c>
      <c r="D29" s="115">
        <v>12409</v>
      </c>
      <c r="E29" s="114">
        <v>13302</v>
      </c>
      <c r="F29" s="114">
        <v>13097</v>
      </c>
      <c r="G29" s="114">
        <v>13632</v>
      </c>
      <c r="H29" s="140">
        <v>12823</v>
      </c>
      <c r="I29" s="115">
        <v>-414</v>
      </c>
      <c r="J29" s="116">
        <v>-3.2285736567105983</v>
      </c>
    </row>
    <row r="30" spans="1:10" s="110" customFormat="1" ht="13.5" customHeight="1" x14ac:dyDescent="0.2">
      <c r="A30" s="118"/>
      <c r="B30" s="121" t="s">
        <v>109</v>
      </c>
      <c r="C30" s="113">
        <v>48.572880103454644</v>
      </c>
      <c r="D30" s="115">
        <v>31551</v>
      </c>
      <c r="E30" s="114">
        <v>32997</v>
      </c>
      <c r="F30" s="114">
        <v>32807</v>
      </c>
      <c r="G30" s="114">
        <v>33218</v>
      </c>
      <c r="H30" s="140">
        <v>33013</v>
      </c>
      <c r="I30" s="115">
        <v>-1462</v>
      </c>
      <c r="J30" s="116">
        <v>-4.4285584466725227</v>
      </c>
    </row>
    <row r="31" spans="1:10" s="110" customFormat="1" ht="13.5" customHeight="1" x14ac:dyDescent="0.2">
      <c r="A31" s="118"/>
      <c r="B31" s="121" t="s">
        <v>110</v>
      </c>
      <c r="C31" s="113">
        <v>17.653488515302666</v>
      </c>
      <c r="D31" s="115">
        <v>11467</v>
      </c>
      <c r="E31" s="114">
        <v>11685</v>
      </c>
      <c r="F31" s="114">
        <v>11762</v>
      </c>
      <c r="G31" s="114">
        <v>11631</v>
      </c>
      <c r="H31" s="140">
        <v>11595</v>
      </c>
      <c r="I31" s="115">
        <v>-128</v>
      </c>
      <c r="J31" s="116">
        <v>-1.1039241052177662</v>
      </c>
    </row>
    <row r="32" spans="1:10" s="110" customFormat="1" ht="13.5" customHeight="1" x14ac:dyDescent="0.2">
      <c r="A32" s="120"/>
      <c r="B32" s="121" t="s">
        <v>111</v>
      </c>
      <c r="C32" s="113">
        <v>14.666851407106348</v>
      </c>
      <c r="D32" s="115">
        <v>9527</v>
      </c>
      <c r="E32" s="114">
        <v>9622</v>
      </c>
      <c r="F32" s="114">
        <v>9501</v>
      </c>
      <c r="G32" s="114">
        <v>9317</v>
      </c>
      <c r="H32" s="140">
        <v>9107</v>
      </c>
      <c r="I32" s="115">
        <v>420</v>
      </c>
      <c r="J32" s="116">
        <v>4.611837048424289</v>
      </c>
    </row>
    <row r="33" spans="1:10" s="110" customFormat="1" ht="13.5" customHeight="1" x14ac:dyDescent="0.2">
      <c r="A33" s="120"/>
      <c r="B33" s="121" t="s">
        <v>112</v>
      </c>
      <c r="C33" s="113">
        <v>1.327052158384137</v>
      </c>
      <c r="D33" s="115">
        <v>862</v>
      </c>
      <c r="E33" s="114">
        <v>897</v>
      </c>
      <c r="F33" s="114">
        <v>936</v>
      </c>
      <c r="G33" s="114">
        <v>814</v>
      </c>
      <c r="H33" s="140">
        <v>755</v>
      </c>
      <c r="I33" s="115">
        <v>107</v>
      </c>
      <c r="J33" s="116">
        <v>14.172185430463577</v>
      </c>
    </row>
    <row r="34" spans="1:10" s="110" customFormat="1" ht="13.5" customHeight="1" x14ac:dyDescent="0.2">
      <c r="A34" s="118" t="s">
        <v>113</v>
      </c>
      <c r="B34" s="122" t="s">
        <v>116</v>
      </c>
      <c r="C34" s="113">
        <v>84.170823326559514</v>
      </c>
      <c r="D34" s="115">
        <v>54674</v>
      </c>
      <c r="E34" s="114">
        <v>56888</v>
      </c>
      <c r="F34" s="114">
        <v>56552</v>
      </c>
      <c r="G34" s="114">
        <v>57122</v>
      </c>
      <c r="H34" s="140">
        <v>56129</v>
      </c>
      <c r="I34" s="115">
        <v>-1455</v>
      </c>
      <c r="J34" s="116">
        <v>-2.5922428691050974</v>
      </c>
    </row>
    <row r="35" spans="1:10" s="110" customFormat="1" ht="13.5" customHeight="1" x14ac:dyDescent="0.2">
      <c r="A35" s="118"/>
      <c r="B35" s="119" t="s">
        <v>117</v>
      </c>
      <c r="C35" s="113">
        <v>15.516657429644683</v>
      </c>
      <c r="D35" s="115">
        <v>10079</v>
      </c>
      <c r="E35" s="114">
        <v>10503</v>
      </c>
      <c r="F35" s="114">
        <v>10418</v>
      </c>
      <c r="G35" s="114">
        <v>10501</v>
      </c>
      <c r="H35" s="140">
        <v>10237</v>
      </c>
      <c r="I35" s="115">
        <v>-158</v>
      </c>
      <c r="J35" s="116">
        <v>-1.543420924098857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38253</v>
      </c>
      <c r="E37" s="114">
        <v>39925</v>
      </c>
      <c r="F37" s="114">
        <v>39525</v>
      </c>
      <c r="G37" s="114">
        <v>40847</v>
      </c>
      <c r="H37" s="140">
        <v>40033</v>
      </c>
      <c r="I37" s="115">
        <v>-1780</v>
      </c>
      <c r="J37" s="116">
        <v>-4.4463317762845653</v>
      </c>
    </row>
    <row r="38" spans="1:10" s="110" customFormat="1" ht="13.5" customHeight="1" x14ac:dyDescent="0.2">
      <c r="A38" s="118" t="s">
        <v>105</v>
      </c>
      <c r="B38" s="119" t="s">
        <v>106</v>
      </c>
      <c r="C38" s="113">
        <v>37.251980236844169</v>
      </c>
      <c r="D38" s="115">
        <v>14250</v>
      </c>
      <c r="E38" s="114">
        <v>14779</v>
      </c>
      <c r="F38" s="114">
        <v>14482</v>
      </c>
      <c r="G38" s="114">
        <v>14845</v>
      </c>
      <c r="H38" s="140">
        <v>14575</v>
      </c>
      <c r="I38" s="115">
        <v>-325</v>
      </c>
      <c r="J38" s="116">
        <v>-2.229845626072041</v>
      </c>
    </row>
    <row r="39" spans="1:10" s="110" customFormat="1" ht="13.5" customHeight="1" x14ac:dyDescent="0.2">
      <c r="A39" s="120"/>
      <c r="B39" s="119" t="s">
        <v>107</v>
      </c>
      <c r="C39" s="113">
        <v>62.748019763155831</v>
      </c>
      <c r="D39" s="115">
        <v>24003</v>
      </c>
      <c r="E39" s="114">
        <v>25146</v>
      </c>
      <c r="F39" s="114">
        <v>25043</v>
      </c>
      <c r="G39" s="114">
        <v>26002</v>
      </c>
      <c r="H39" s="140">
        <v>25458</v>
      </c>
      <c r="I39" s="115">
        <v>-1455</v>
      </c>
      <c r="J39" s="116">
        <v>-5.7152957812868257</v>
      </c>
    </row>
    <row r="40" spans="1:10" s="110" customFormat="1" ht="13.5" customHeight="1" x14ac:dyDescent="0.2">
      <c r="A40" s="118" t="s">
        <v>105</v>
      </c>
      <c r="B40" s="121" t="s">
        <v>108</v>
      </c>
      <c r="C40" s="113">
        <v>24.2882911144224</v>
      </c>
      <c r="D40" s="115">
        <v>9291</v>
      </c>
      <c r="E40" s="114">
        <v>9891</v>
      </c>
      <c r="F40" s="114">
        <v>9612</v>
      </c>
      <c r="G40" s="114">
        <v>10526</v>
      </c>
      <c r="H40" s="140">
        <v>9761</v>
      </c>
      <c r="I40" s="115">
        <v>-470</v>
      </c>
      <c r="J40" s="116">
        <v>-4.8150804220879007</v>
      </c>
    </row>
    <row r="41" spans="1:10" s="110" customFormat="1" ht="13.5" customHeight="1" x14ac:dyDescent="0.2">
      <c r="A41" s="118"/>
      <c r="B41" s="121" t="s">
        <v>109</v>
      </c>
      <c r="C41" s="113">
        <v>34.222152510914178</v>
      </c>
      <c r="D41" s="115">
        <v>13091</v>
      </c>
      <c r="E41" s="114">
        <v>13917</v>
      </c>
      <c r="F41" s="114">
        <v>13820</v>
      </c>
      <c r="G41" s="114">
        <v>14367</v>
      </c>
      <c r="H41" s="140">
        <v>14435</v>
      </c>
      <c r="I41" s="115">
        <v>-1344</v>
      </c>
      <c r="J41" s="116">
        <v>-9.3107031520609631</v>
      </c>
    </row>
    <row r="42" spans="1:10" s="110" customFormat="1" ht="13.5" customHeight="1" x14ac:dyDescent="0.2">
      <c r="A42" s="118"/>
      <c r="B42" s="121" t="s">
        <v>110</v>
      </c>
      <c r="C42" s="113">
        <v>17.486210231877237</v>
      </c>
      <c r="D42" s="115">
        <v>6689</v>
      </c>
      <c r="E42" s="114">
        <v>6836</v>
      </c>
      <c r="F42" s="114">
        <v>6921</v>
      </c>
      <c r="G42" s="114">
        <v>6937</v>
      </c>
      <c r="H42" s="140">
        <v>7004</v>
      </c>
      <c r="I42" s="115">
        <v>-315</v>
      </c>
      <c r="J42" s="116">
        <v>-4.4974300399771563</v>
      </c>
    </row>
    <row r="43" spans="1:10" s="110" customFormat="1" ht="13.5" customHeight="1" x14ac:dyDescent="0.2">
      <c r="A43" s="120"/>
      <c r="B43" s="121" t="s">
        <v>111</v>
      </c>
      <c r="C43" s="113">
        <v>24.000731968734478</v>
      </c>
      <c r="D43" s="115">
        <v>9181</v>
      </c>
      <c r="E43" s="114">
        <v>9280</v>
      </c>
      <c r="F43" s="114">
        <v>9171</v>
      </c>
      <c r="G43" s="114">
        <v>9015</v>
      </c>
      <c r="H43" s="140">
        <v>8831</v>
      </c>
      <c r="I43" s="115">
        <v>350</v>
      </c>
      <c r="J43" s="116">
        <v>3.9633110632997397</v>
      </c>
    </row>
    <row r="44" spans="1:10" s="110" customFormat="1" ht="13.5" customHeight="1" x14ac:dyDescent="0.2">
      <c r="A44" s="120"/>
      <c r="B44" s="121" t="s">
        <v>112</v>
      </c>
      <c r="C44" s="113">
        <v>2.0050714976603143</v>
      </c>
      <c r="D44" s="115">
        <v>767</v>
      </c>
      <c r="E44" s="114">
        <v>805</v>
      </c>
      <c r="F44" s="114">
        <v>845</v>
      </c>
      <c r="G44" s="114">
        <v>745</v>
      </c>
      <c r="H44" s="140">
        <v>699</v>
      </c>
      <c r="I44" s="115">
        <v>68</v>
      </c>
      <c r="J44" s="116">
        <v>9.7281831187410592</v>
      </c>
    </row>
    <row r="45" spans="1:10" s="110" customFormat="1" ht="13.5" customHeight="1" x14ac:dyDescent="0.2">
      <c r="A45" s="118" t="s">
        <v>113</v>
      </c>
      <c r="B45" s="122" t="s">
        <v>116</v>
      </c>
      <c r="C45" s="113">
        <v>84.610357357592875</v>
      </c>
      <c r="D45" s="115">
        <v>32366</v>
      </c>
      <c r="E45" s="114">
        <v>33677</v>
      </c>
      <c r="F45" s="114">
        <v>33329</v>
      </c>
      <c r="G45" s="114">
        <v>34422</v>
      </c>
      <c r="H45" s="140">
        <v>33702</v>
      </c>
      <c r="I45" s="115">
        <v>-1336</v>
      </c>
      <c r="J45" s="116">
        <v>-3.9641564298854668</v>
      </c>
    </row>
    <row r="46" spans="1:10" s="110" customFormat="1" ht="13.5" customHeight="1" x14ac:dyDescent="0.2">
      <c r="A46" s="118"/>
      <c r="B46" s="119" t="s">
        <v>117</v>
      </c>
      <c r="C46" s="113">
        <v>14.861579483962043</v>
      </c>
      <c r="D46" s="115">
        <v>5685</v>
      </c>
      <c r="E46" s="114">
        <v>6033</v>
      </c>
      <c r="F46" s="114">
        <v>5998</v>
      </c>
      <c r="G46" s="114">
        <v>6249</v>
      </c>
      <c r="H46" s="140">
        <v>6158</v>
      </c>
      <c r="I46" s="115">
        <v>-473</v>
      </c>
      <c r="J46" s="116">
        <v>-7.6810652809353686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26703</v>
      </c>
      <c r="E48" s="114">
        <v>27682</v>
      </c>
      <c r="F48" s="114">
        <v>27643</v>
      </c>
      <c r="G48" s="114">
        <v>26953</v>
      </c>
      <c r="H48" s="140">
        <v>26507</v>
      </c>
      <c r="I48" s="115">
        <v>196</v>
      </c>
      <c r="J48" s="116">
        <v>0.73942732108499643</v>
      </c>
    </row>
    <row r="49" spans="1:12" s="110" customFormat="1" ht="13.5" customHeight="1" x14ac:dyDescent="0.2">
      <c r="A49" s="118" t="s">
        <v>105</v>
      </c>
      <c r="B49" s="119" t="s">
        <v>106</v>
      </c>
      <c r="C49" s="113">
        <v>43.384638430138935</v>
      </c>
      <c r="D49" s="115">
        <v>11585</v>
      </c>
      <c r="E49" s="114">
        <v>11944</v>
      </c>
      <c r="F49" s="114">
        <v>12014</v>
      </c>
      <c r="G49" s="114">
        <v>11648</v>
      </c>
      <c r="H49" s="140">
        <v>11384</v>
      </c>
      <c r="I49" s="115">
        <v>201</v>
      </c>
      <c r="J49" s="116">
        <v>1.7656359803232606</v>
      </c>
    </row>
    <row r="50" spans="1:12" s="110" customFormat="1" ht="13.5" customHeight="1" x14ac:dyDescent="0.2">
      <c r="A50" s="120"/>
      <c r="B50" s="119" t="s">
        <v>107</v>
      </c>
      <c r="C50" s="113">
        <v>56.615361569861065</v>
      </c>
      <c r="D50" s="115">
        <v>15118</v>
      </c>
      <c r="E50" s="114">
        <v>15738</v>
      </c>
      <c r="F50" s="114">
        <v>15629</v>
      </c>
      <c r="G50" s="114">
        <v>15305</v>
      </c>
      <c r="H50" s="140">
        <v>15123</v>
      </c>
      <c r="I50" s="115">
        <v>-5</v>
      </c>
      <c r="J50" s="116">
        <v>-3.3062223103881502E-2</v>
      </c>
    </row>
    <row r="51" spans="1:12" s="110" customFormat="1" ht="13.5" customHeight="1" x14ac:dyDescent="0.2">
      <c r="A51" s="118" t="s">
        <v>105</v>
      </c>
      <c r="B51" s="121" t="s">
        <v>108</v>
      </c>
      <c r="C51" s="113">
        <v>11.676590645245852</v>
      </c>
      <c r="D51" s="115">
        <v>3118</v>
      </c>
      <c r="E51" s="114">
        <v>3411</v>
      </c>
      <c r="F51" s="114">
        <v>3485</v>
      </c>
      <c r="G51" s="114">
        <v>3106</v>
      </c>
      <c r="H51" s="140">
        <v>3062</v>
      </c>
      <c r="I51" s="115">
        <v>56</v>
      </c>
      <c r="J51" s="116">
        <v>1.828870019595036</v>
      </c>
    </row>
    <row r="52" spans="1:12" s="110" customFormat="1" ht="13.5" customHeight="1" x14ac:dyDescent="0.2">
      <c r="A52" s="118"/>
      <c r="B52" s="121" t="s">
        <v>109</v>
      </c>
      <c r="C52" s="113">
        <v>69.130809272366406</v>
      </c>
      <c r="D52" s="115">
        <v>18460</v>
      </c>
      <c r="E52" s="114">
        <v>19080</v>
      </c>
      <c r="F52" s="114">
        <v>18987</v>
      </c>
      <c r="G52" s="114">
        <v>18851</v>
      </c>
      <c r="H52" s="140">
        <v>18578</v>
      </c>
      <c r="I52" s="115">
        <v>-118</v>
      </c>
      <c r="J52" s="116">
        <v>-0.63515986650877387</v>
      </c>
    </row>
    <row r="53" spans="1:12" s="110" customFormat="1" ht="13.5" customHeight="1" x14ac:dyDescent="0.2">
      <c r="A53" s="118"/>
      <c r="B53" s="121" t="s">
        <v>110</v>
      </c>
      <c r="C53" s="113">
        <v>17.893120623150956</v>
      </c>
      <c r="D53" s="115">
        <v>4778</v>
      </c>
      <c r="E53" s="114">
        <v>4849</v>
      </c>
      <c r="F53" s="114">
        <v>4841</v>
      </c>
      <c r="G53" s="114">
        <v>4694</v>
      </c>
      <c r="H53" s="140">
        <v>4591</v>
      </c>
      <c r="I53" s="115">
        <v>187</v>
      </c>
      <c r="J53" s="116">
        <v>4.0731866695708998</v>
      </c>
    </row>
    <row r="54" spans="1:12" s="110" customFormat="1" ht="13.5" customHeight="1" x14ac:dyDescent="0.2">
      <c r="A54" s="120"/>
      <c r="B54" s="121" t="s">
        <v>111</v>
      </c>
      <c r="C54" s="113">
        <v>1.2957345616597387</v>
      </c>
      <c r="D54" s="115">
        <v>346</v>
      </c>
      <c r="E54" s="114">
        <v>342</v>
      </c>
      <c r="F54" s="114">
        <v>330</v>
      </c>
      <c r="G54" s="114">
        <v>302</v>
      </c>
      <c r="H54" s="140">
        <v>276</v>
      </c>
      <c r="I54" s="115">
        <v>70</v>
      </c>
      <c r="J54" s="116">
        <v>25.362318840579711</v>
      </c>
    </row>
    <row r="55" spans="1:12" s="110" customFormat="1" ht="13.5" customHeight="1" x14ac:dyDescent="0.2">
      <c r="A55" s="120"/>
      <c r="B55" s="121" t="s">
        <v>112</v>
      </c>
      <c r="C55" s="113">
        <v>0.35576526981987044</v>
      </c>
      <c r="D55" s="115">
        <v>95</v>
      </c>
      <c r="E55" s="114">
        <v>92</v>
      </c>
      <c r="F55" s="114">
        <v>91</v>
      </c>
      <c r="G55" s="114">
        <v>69</v>
      </c>
      <c r="H55" s="140">
        <v>56</v>
      </c>
      <c r="I55" s="115">
        <v>39</v>
      </c>
      <c r="J55" s="116">
        <v>69.642857142857139</v>
      </c>
    </row>
    <row r="56" spans="1:12" s="110" customFormat="1" ht="13.5" customHeight="1" x14ac:dyDescent="0.2">
      <c r="A56" s="118" t="s">
        <v>113</v>
      </c>
      <c r="B56" s="122" t="s">
        <v>116</v>
      </c>
      <c r="C56" s="113">
        <v>83.541175148859679</v>
      </c>
      <c r="D56" s="115">
        <v>22308</v>
      </c>
      <c r="E56" s="114">
        <v>23211</v>
      </c>
      <c r="F56" s="114">
        <v>23223</v>
      </c>
      <c r="G56" s="114">
        <v>22700</v>
      </c>
      <c r="H56" s="140">
        <v>22427</v>
      </c>
      <c r="I56" s="115">
        <v>-119</v>
      </c>
      <c r="J56" s="116">
        <v>-0.53061042493423105</v>
      </c>
    </row>
    <row r="57" spans="1:12" s="110" customFormat="1" ht="13.5" customHeight="1" x14ac:dyDescent="0.2">
      <c r="A57" s="142"/>
      <c r="B57" s="124" t="s">
        <v>117</v>
      </c>
      <c r="C57" s="125">
        <v>16.455079953563271</v>
      </c>
      <c r="D57" s="143">
        <v>4394</v>
      </c>
      <c r="E57" s="144">
        <v>4470</v>
      </c>
      <c r="F57" s="144">
        <v>4420</v>
      </c>
      <c r="G57" s="144">
        <v>4252</v>
      </c>
      <c r="H57" s="145">
        <v>4079</v>
      </c>
      <c r="I57" s="143">
        <v>315</v>
      </c>
      <c r="J57" s="146">
        <v>7.7224810002451578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271889</v>
      </c>
      <c r="E12" s="236">
        <v>271761</v>
      </c>
      <c r="F12" s="114">
        <v>271940</v>
      </c>
      <c r="G12" s="114">
        <v>268369</v>
      </c>
      <c r="H12" s="140">
        <v>267573</v>
      </c>
      <c r="I12" s="115">
        <v>4316</v>
      </c>
      <c r="J12" s="116">
        <v>1.6130177559021277</v>
      </c>
    </row>
    <row r="13" spans="1:15" s="110" customFormat="1" ht="12" customHeight="1" x14ac:dyDescent="0.2">
      <c r="A13" s="118" t="s">
        <v>105</v>
      </c>
      <c r="B13" s="119" t="s">
        <v>106</v>
      </c>
      <c r="C13" s="113">
        <v>51.850203575723917</v>
      </c>
      <c r="D13" s="115">
        <v>140975</v>
      </c>
      <c r="E13" s="114">
        <v>140854</v>
      </c>
      <c r="F13" s="114">
        <v>141435</v>
      </c>
      <c r="G13" s="114">
        <v>139308</v>
      </c>
      <c r="H13" s="140">
        <v>139132</v>
      </c>
      <c r="I13" s="115">
        <v>1843</v>
      </c>
      <c r="J13" s="116">
        <v>1.3246413477848373</v>
      </c>
    </row>
    <row r="14" spans="1:15" s="110" customFormat="1" ht="12" customHeight="1" x14ac:dyDescent="0.2">
      <c r="A14" s="118"/>
      <c r="B14" s="119" t="s">
        <v>107</v>
      </c>
      <c r="C14" s="113">
        <v>48.149796424276083</v>
      </c>
      <c r="D14" s="115">
        <v>130914</v>
      </c>
      <c r="E14" s="114">
        <v>130907</v>
      </c>
      <c r="F14" s="114">
        <v>130505</v>
      </c>
      <c r="G14" s="114">
        <v>129061</v>
      </c>
      <c r="H14" s="140">
        <v>128441</v>
      </c>
      <c r="I14" s="115">
        <v>2473</v>
      </c>
      <c r="J14" s="116">
        <v>1.9253976533972796</v>
      </c>
    </row>
    <row r="15" spans="1:15" s="110" customFormat="1" ht="12" customHeight="1" x14ac:dyDescent="0.2">
      <c r="A15" s="118" t="s">
        <v>105</v>
      </c>
      <c r="B15" s="121" t="s">
        <v>108</v>
      </c>
      <c r="C15" s="113">
        <v>9.7900246056295028</v>
      </c>
      <c r="D15" s="115">
        <v>26618</v>
      </c>
      <c r="E15" s="114">
        <v>27460</v>
      </c>
      <c r="F15" s="114">
        <v>27670</v>
      </c>
      <c r="G15" s="114">
        <v>26052</v>
      </c>
      <c r="H15" s="140">
        <v>26613</v>
      </c>
      <c r="I15" s="115">
        <v>5</v>
      </c>
      <c r="J15" s="116">
        <v>1.8787810468567992E-2</v>
      </c>
    </row>
    <row r="16" spans="1:15" s="110" customFormat="1" ht="12" customHeight="1" x14ac:dyDescent="0.2">
      <c r="A16" s="118"/>
      <c r="B16" s="121" t="s">
        <v>109</v>
      </c>
      <c r="C16" s="113">
        <v>69.207654594338138</v>
      </c>
      <c r="D16" s="115">
        <v>188168</v>
      </c>
      <c r="E16" s="114">
        <v>187900</v>
      </c>
      <c r="F16" s="114">
        <v>188554</v>
      </c>
      <c r="G16" s="114">
        <v>187649</v>
      </c>
      <c r="H16" s="140">
        <v>187399</v>
      </c>
      <c r="I16" s="115">
        <v>769</v>
      </c>
      <c r="J16" s="116">
        <v>0.4103543775580446</v>
      </c>
    </row>
    <row r="17" spans="1:10" s="110" customFormat="1" ht="12" customHeight="1" x14ac:dyDescent="0.2">
      <c r="A17" s="118"/>
      <c r="B17" s="121" t="s">
        <v>110</v>
      </c>
      <c r="C17" s="113">
        <v>19.783073239446981</v>
      </c>
      <c r="D17" s="115">
        <v>53788</v>
      </c>
      <c r="E17" s="114">
        <v>53166</v>
      </c>
      <c r="F17" s="114">
        <v>52491</v>
      </c>
      <c r="G17" s="114">
        <v>51521</v>
      </c>
      <c r="H17" s="140">
        <v>50581</v>
      </c>
      <c r="I17" s="115">
        <v>3207</v>
      </c>
      <c r="J17" s="116">
        <v>6.3403254186354561</v>
      </c>
    </row>
    <row r="18" spans="1:10" s="110" customFormat="1" ht="12" customHeight="1" x14ac:dyDescent="0.2">
      <c r="A18" s="120"/>
      <c r="B18" s="121" t="s">
        <v>111</v>
      </c>
      <c r="C18" s="113">
        <v>1.2188797634328714</v>
      </c>
      <c r="D18" s="115">
        <v>3314</v>
      </c>
      <c r="E18" s="114">
        <v>3235</v>
      </c>
      <c r="F18" s="114">
        <v>3225</v>
      </c>
      <c r="G18" s="114">
        <v>3147</v>
      </c>
      <c r="H18" s="140">
        <v>2980</v>
      </c>
      <c r="I18" s="115">
        <v>334</v>
      </c>
      <c r="J18" s="116">
        <v>11.208053691275168</v>
      </c>
    </row>
    <row r="19" spans="1:10" s="110" customFormat="1" ht="12" customHeight="1" x14ac:dyDescent="0.2">
      <c r="A19" s="120"/>
      <c r="B19" s="121" t="s">
        <v>112</v>
      </c>
      <c r="C19" s="113">
        <v>0.37037173258204636</v>
      </c>
      <c r="D19" s="115">
        <v>1007</v>
      </c>
      <c r="E19" s="114">
        <v>903</v>
      </c>
      <c r="F19" s="114">
        <v>1000</v>
      </c>
      <c r="G19" s="114">
        <v>872</v>
      </c>
      <c r="H19" s="140">
        <v>806</v>
      </c>
      <c r="I19" s="115">
        <v>201</v>
      </c>
      <c r="J19" s="116">
        <v>24.937965260545905</v>
      </c>
    </row>
    <row r="20" spans="1:10" s="110" customFormat="1" ht="12" customHeight="1" x14ac:dyDescent="0.2">
      <c r="A20" s="118" t="s">
        <v>113</v>
      </c>
      <c r="B20" s="119" t="s">
        <v>181</v>
      </c>
      <c r="C20" s="113">
        <v>70.104711849320864</v>
      </c>
      <c r="D20" s="115">
        <v>190607</v>
      </c>
      <c r="E20" s="114">
        <v>190452</v>
      </c>
      <c r="F20" s="114">
        <v>191231</v>
      </c>
      <c r="G20" s="114">
        <v>188264</v>
      </c>
      <c r="H20" s="140">
        <v>188428</v>
      </c>
      <c r="I20" s="115">
        <v>2179</v>
      </c>
      <c r="J20" s="116">
        <v>1.1564098753900693</v>
      </c>
    </row>
    <row r="21" spans="1:10" s="110" customFormat="1" ht="12" customHeight="1" x14ac:dyDescent="0.2">
      <c r="A21" s="118"/>
      <c r="B21" s="119" t="s">
        <v>182</v>
      </c>
      <c r="C21" s="113">
        <v>29.895288150679136</v>
      </c>
      <c r="D21" s="115">
        <v>81282</v>
      </c>
      <c r="E21" s="114">
        <v>81309</v>
      </c>
      <c r="F21" s="114">
        <v>80709</v>
      </c>
      <c r="G21" s="114">
        <v>80105</v>
      </c>
      <c r="H21" s="140">
        <v>79145</v>
      </c>
      <c r="I21" s="115">
        <v>2137</v>
      </c>
      <c r="J21" s="116">
        <v>2.7001073978141386</v>
      </c>
    </row>
    <row r="22" spans="1:10" s="110" customFormat="1" ht="12" customHeight="1" x14ac:dyDescent="0.2">
      <c r="A22" s="118" t="s">
        <v>113</v>
      </c>
      <c r="B22" s="119" t="s">
        <v>116</v>
      </c>
      <c r="C22" s="113">
        <v>84.168907164320728</v>
      </c>
      <c r="D22" s="115">
        <v>228846</v>
      </c>
      <c r="E22" s="114">
        <v>229631</v>
      </c>
      <c r="F22" s="114">
        <v>229673</v>
      </c>
      <c r="G22" s="114">
        <v>226805</v>
      </c>
      <c r="H22" s="140">
        <v>226884</v>
      </c>
      <c r="I22" s="115">
        <v>1962</v>
      </c>
      <c r="J22" s="116">
        <v>0.86475908393716616</v>
      </c>
    </row>
    <row r="23" spans="1:10" s="110" customFormat="1" ht="12" customHeight="1" x14ac:dyDescent="0.2">
      <c r="A23" s="118"/>
      <c r="B23" s="119" t="s">
        <v>117</v>
      </c>
      <c r="C23" s="113">
        <v>15.790267351750163</v>
      </c>
      <c r="D23" s="115">
        <v>42932</v>
      </c>
      <c r="E23" s="114">
        <v>42019</v>
      </c>
      <c r="F23" s="114">
        <v>42160</v>
      </c>
      <c r="G23" s="114">
        <v>41446</v>
      </c>
      <c r="H23" s="140">
        <v>40576</v>
      </c>
      <c r="I23" s="115">
        <v>2356</v>
      </c>
      <c r="J23" s="116">
        <v>5.8063880126182967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281190</v>
      </c>
      <c r="E64" s="236">
        <v>281730</v>
      </c>
      <c r="F64" s="236">
        <v>281987</v>
      </c>
      <c r="G64" s="236">
        <v>278762</v>
      </c>
      <c r="H64" s="140">
        <v>277983</v>
      </c>
      <c r="I64" s="115">
        <v>3207</v>
      </c>
      <c r="J64" s="116">
        <v>1.1536676703251638</v>
      </c>
    </row>
    <row r="65" spans="1:12" s="110" customFormat="1" ht="12" customHeight="1" x14ac:dyDescent="0.2">
      <c r="A65" s="118" t="s">
        <v>105</v>
      </c>
      <c r="B65" s="119" t="s">
        <v>106</v>
      </c>
      <c r="C65" s="113">
        <v>52.966677335609376</v>
      </c>
      <c r="D65" s="235">
        <v>148937</v>
      </c>
      <c r="E65" s="236">
        <v>149084</v>
      </c>
      <c r="F65" s="236">
        <v>149692</v>
      </c>
      <c r="G65" s="236">
        <v>147853</v>
      </c>
      <c r="H65" s="140">
        <v>147331</v>
      </c>
      <c r="I65" s="115">
        <v>1606</v>
      </c>
      <c r="J65" s="116">
        <v>1.0900625123022309</v>
      </c>
    </row>
    <row r="66" spans="1:12" s="110" customFormat="1" ht="12" customHeight="1" x14ac:dyDescent="0.2">
      <c r="A66" s="118"/>
      <c r="B66" s="119" t="s">
        <v>107</v>
      </c>
      <c r="C66" s="113">
        <v>47.033322664390624</v>
      </c>
      <c r="D66" s="235">
        <v>132253</v>
      </c>
      <c r="E66" s="236">
        <v>132646</v>
      </c>
      <c r="F66" s="236">
        <v>132295</v>
      </c>
      <c r="G66" s="236">
        <v>130909</v>
      </c>
      <c r="H66" s="140">
        <v>130652</v>
      </c>
      <c r="I66" s="115">
        <v>1601</v>
      </c>
      <c r="J66" s="116">
        <v>1.2253926461133393</v>
      </c>
    </row>
    <row r="67" spans="1:12" s="110" customFormat="1" ht="12" customHeight="1" x14ac:dyDescent="0.2">
      <c r="A67" s="118" t="s">
        <v>105</v>
      </c>
      <c r="B67" s="121" t="s">
        <v>108</v>
      </c>
      <c r="C67" s="113">
        <v>9.5988477541875596</v>
      </c>
      <c r="D67" s="235">
        <v>26991</v>
      </c>
      <c r="E67" s="236">
        <v>27981</v>
      </c>
      <c r="F67" s="236">
        <v>28121</v>
      </c>
      <c r="G67" s="236">
        <v>26394</v>
      </c>
      <c r="H67" s="140">
        <v>27015</v>
      </c>
      <c r="I67" s="115">
        <v>-24</v>
      </c>
      <c r="J67" s="116">
        <v>-8.8839533592448644E-2</v>
      </c>
    </row>
    <row r="68" spans="1:12" s="110" customFormat="1" ht="12" customHeight="1" x14ac:dyDescent="0.2">
      <c r="A68" s="118"/>
      <c r="B68" s="121" t="s">
        <v>109</v>
      </c>
      <c r="C68" s="113">
        <v>69.124435435115046</v>
      </c>
      <c r="D68" s="235">
        <v>194371</v>
      </c>
      <c r="E68" s="236">
        <v>194521</v>
      </c>
      <c r="F68" s="236">
        <v>195229</v>
      </c>
      <c r="G68" s="236">
        <v>194660</v>
      </c>
      <c r="H68" s="140">
        <v>194393</v>
      </c>
      <c r="I68" s="115">
        <v>-22</v>
      </c>
      <c r="J68" s="116">
        <v>-1.1317279943207831E-2</v>
      </c>
    </row>
    <row r="69" spans="1:12" s="110" customFormat="1" ht="12" customHeight="1" x14ac:dyDescent="0.2">
      <c r="A69" s="118"/>
      <c r="B69" s="121" t="s">
        <v>110</v>
      </c>
      <c r="C69" s="113">
        <v>20.017070308332443</v>
      </c>
      <c r="D69" s="235">
        <v>56286</v>
      </c>
      <c r="E69" s="236">
        <v>55786</v>
      </c>
      <c r="F69" s="236">
        <v>55218</v>
      </c>
      <c r="G69" s="236">
        <v>54365</v>
      </c>
      <c r="H69" s="140">
        <v>53402</v>
      </c>
      <c r="I69" s="115">
        <v>2884</v>
      </c>
      <c r="J69" s="116">
        <v>5.4005467960001496</v>
      </c>
    </row>
    <row r="70" spans="1:12" s="110" customFormat="1" ht="12" customHeight="1" x14ac:dyDescent="0.2">
      <c r="A70" s="120"/>
      <c r="B70" s="121" t="s">
        <v>111</v>
      </c>
      <c r="C70" s="113">
        <v>1.2592908709413564</v>
      </c>
      <c r="D70" s="235">
        <v>3541</v>
      </c>
      <c r="E70" s="236">
        <v>3442</v>
      </c>
      <c r="F70" s="236">
        <v>3419</v>
      </c>
      <c r="G70" s="236">
        <v>3343</v>
      </c>
      <c r="H70" s="140">
        <v>3173</v>
      </c>
      <c r="I70" s="115">
        <v>368</v>
      </c>
      <c r="J70" s="116">
        <v>11.59785691774346</v>
      </c>
    </row>
    <row r="71" spans="1:12" s="110" customFormat="1" ht="12" customHeight="1" x14ac:dyDescent="0.2">
      <c r="A71" s="120"/>
      <c r="B71" s="121" t="s">
        <v>112</v>
      </c>
      <c r="C71" s="113">
        <v>0.3826594117856254</v>
      </c>
      <c r="D71" s="235">
        <v>1076</v>
      </c>
      <c r="E71" s="236">
        <v>969</v>
      </c>
      <c r="F71" s="236">
        <v>1048</v>
      </c>
      <c r="G71" s="236">
        <v>913</v>
      </c>
      <c r="H71" s="140">
        <v>837</v>
      </c>
      <c r="I71" s="115">
        <v>239</v>
      </c>
      <c r="J71" s="116">
        <v>28.55436081242533</v>
      </c>
    </row>
    <row r="72" spans="1:12" s="110" customFormat="1" ht="12" customHeight="1" x14ac:dyDescent="0.2">
      <c r="A72" s="118" t="s">
        <v>113</v>
      </c>
      <c r="B72" s="119" t="s">
        <v>181</v>
      </c>
      <c r="C72" s="113">
        <v>70.752871723745514</v>
      </c>
      <c r="D72" s="235">
        <v>198950</v>
      </c>
      <c r="E72" s="236">
        <v>199254</v>
      </c>
      <c r="F72" s="236">
        <v>200295</v>
      </c>
      <c r="G72" s="236">
        <v>197569</v>
      </c>
      <c r="H72" s="140">
        <v>197551</v>
      </c>
      <c r="I72" s="115">
        <v>1399</v>
      </c>
      <c r="J72" s="116">
        <v>0.70817156076152488</v>
      </c>
    </row>
    <row r="73" spans="1:12" s="110" customFormat="1" ht="12" customHeight="1" x14ac:dyDescent="0.2">
      <c r="A73" s="118"/>
      <c r="B73" s="119" t="s">
        <v>182</v>
      </c>
      <c r="C73" s="113">
        <v>29.24712827625449</v>
      </c>
      <c r="D73" s="115">
        <v>82240</v>
      </c>
      <c r="E73" s="114">
        <v>82476</v>
      </c>
      <c r="F73" s="114">
        <v>81692</v>
      </c>
      <c r="G73" s="114">
        <v>81193</v>
      </c>
      <c r="H73" s="140">
        <v>80432</v>
      </c>
      <c r="I73" s="115">
        <v>1808</v>
      </c>
      <c r="J73" s="116">
        <v>2.2478615476427293</v>
      </c>
    </row>
    <row r="74" spans="1:12" s="110" customFormat="1" ht="12" customHeight="1" x14ac:dyDescent="0.2">
      <c r="A74" s="118" t="s">
        <v>113</v>
      </c>
      <c r="B74" s="119" t="s">
        <v>116</v>
      </c>
      <c r="C74" s="113">
        <v>84.865393506170207</v>
      </c>
      <c r="D74" s="115">
        <v>238633</v>
      </c>
      <c r="E74" s="114">
        <v>239821</v>
      </c>
      <c r="F74" s="114">
        <v>240155</v>
      </c>
      <c r="G74" s="114">
        <v>237677</v>
      </c>
      <c r="H74" s="140">
        <v>237744</v>
      </c>
      <c r="I74" s="115">
        <v>889</v>
      </c>
      <c r="J74" s="116">
        <v>0.37393162393162394</v>
      </c>
    </row>
    <row r="75" spans="1:12" s="110" customFormat="1" ht="12" customHeight="1" x14ac:dyDescent="0.2">
      <c r="A75" s="142"/>
      <c r="B75" s="124" t="s">
        <v>117</v>
      </c>
      <c r="C75" s="125">
        <v>15.09548703723461</v>
      </c>
      <c r="D75" s="143">
        <v>42447</v>
      </c>
      <c r="E75" s="144">
        <v>41798</v>
      </c>
      <c r="F75" s="144">
        <v>41727</v>
      </c>
      <c r="G75" s="144">
        <v>40967</v>
      </c>
      <c r="H75" s="145">
        <v>40125</v>
      </c>
      <c r="I75" s="143">
        <v>2322</v>
      </c>
      <c r="J75" s="146">
        <v>5.7869158878504674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271889</v>
      </c>
      <c r="G11" s="114">
        <v>271761</v>
      </c>
      <c r="H11" s="114">
        <v>271940</v>
      </c>
      <c r="I11" s="114">
        <v>268369</v>
      </c>
      <c r="J11" s="140">
        <v>267573</v>
      </c>
      <c r="K11" s="114">
        <v>4316</v>
      </c>
      <c r="L11" s="116">
        <v>1.6130177559021277</v>
      </c>
    </row>
    <row r="12" spans="1:17" s="110" customFormat="1" ht="24.95" customHeight="1" x14ac:dyDescent="0.2">
      <c r="A12" s="604" t="s">
        <v>185</v>
      </c>
      <c r="B12" s="605"/>
      <c r="C12" s="605"/>
      <c r="D12" s="606"/>
      <c r="E12" s="113">
        <v>51.850203575723917</v>
      </c>
      <c r="F12" s="115">
        <v>140975</v>
      </c>
      <c r="G12" s="114">
        <v>140854</v>
      </c>
      <c r="H12" s="114">
        <v>141435</v>
      </c>
      <c r="I12" s="114">
        <v>139308</v>
      </c>
      <c r="J12" s="140">
        <v>139132</v>
      </c>
      <c r="K12" s="114">
        <v>1843</v>
      </c>
      <c r="L12" s="116">
        <v>1.3246413477848373</v>
      </c>
    </row>
    <row r="13" spans="1:17" s="110" customFormat="1" ht="15" customHeight="1" x14ac:dyDescent="0.2">
      <c r="A13" s="120"/>
      <c r="B13" s="612" t="s">
        <v>107</v>
      </c>
      <c r="C13" s="612"/>
      <c r="E13" s="113">
        <v>48.149796424276083</v>
      </c>
      <c r="F13" s="115">
        <v>130914</v>
      </c>
      <c r="G13" s="114">
        <v>130907</v>
      </c>
      <c r="H13" s="114">
        <v>130505</v>
      </c>
      <c r="I13" s="114">
        <v>129061</v>
      </c>
      <c r="J13" s="140">
        <v>128441</v>
      </c>
      <c r="K13" s="114">
        <v>2473</v>
      </c>
      <c r="L13" s="116">
        <v>1.9253976533972796</v>
      </c>
    </row>
    <row r="14" spans="1:17" s="110" customFormat="1" ht="24.95" customHeight="1" x14ac:dyDescent="0.2">
      <c r="A14" s="604" t="s">
        <v>186</v>
      </c>
      <c r="B14" s="605"/>
      <c r="C14" s="605"/>
      <c r="D14" s="606"/>
      <c r="E14" s="113">
        <v>9.7900246056295028</v>
      </c>
      <c r="F14" s="115">
        <v>26618</v>
      </c>
      <c r="G14" s="114">
        <v>27460</v>
      </c>
      <c r="H14" s="114">
        <v>27670</v>
      </c>
      <c r="I14" s="114">
        <v>26052</v>
      </c>
      <c r="J14" s="140">
        <v>26613</v>
      </c>
      <c r="K14" s="114">
        <v>5</v>
      </c>
      <c r="L14" s="116">
        <v>1.8787810468567992E-2</v>
      </c>
    </row>
    <row r="15" spans="1:17" s="110" customFormat="1" ht="15" customHeight="1" x14ac:dyDescent="0.2">
      <c r="A15" s="120"/>
      <c r="B15" s="119"/>
      <c r="C15" s="258" t="s">
        <v>106</v>
      </c>
      <c r="E15" s="113">
        <v>52.697422796603803</v>
      </c>
      <c r="F15" s="115">
        <v>14027</v>
      </c>
      <c r="G15" s="114">
        <v>14432</v>
      </c>
      <c r="H15" s="114">
        <v>14721</v>
      </c>
      <c r="I15" s="114">
        <v>13674</v>
      </c>
      <c r="J15" s="140">
        <v>14046</v>
      </c>
      <c r="K15" s="114">
        <v>-19</v>
      </c>
      <c r="L15" s="116">
        <v>-0.13526982770895629</v>
      </c>
    </row>
    <row r="16" spans="1:17" s="110" customFormat="1" ht="15" customHeight="1" x14ac:dyDescent="0.2">
      <c r="A16" s="120"/>
      <c r="B16" s="119"/>
      <c r="C16" s="258" t="s">
        <v>107</v>
      </c>
      <c r="E16" s="113">
        <v>47.302577203396197</v>
      </c>
      <c r="F16" s="115">
        <v>12591</v>
      </c>
      <c r="G16" s="114">
        <v>13028</v>
      </c>
      <c r="H16" s="114">
        <v>12949</v>
      </c>
      <c r="I16" s="114">
        <v>12378</v>
      </c>
      <c r="J16" s="140">
        <v>12567</v>
      </c>
      <c r="K16" s="114">
        <v>24</v>
      </c>
      <c r="L16" s="116">
        <v>0.190976366674624</v>
      </c>
    </row>
    <row r="17" spans="1:12" s="110" customFormat="1" ht="15" customHeight="1" x14ac:dyDescent="0.2">
      <c r="A17" s="120"/>
      <c r="B17" s="121" t="s">
        <v>109</v>
      </c>
      <c r="C17" s="258"/>
      <c r="E17" s="113">
        <v>69.207654594338138</v>
      </c>
      <c r="F17" s="115">
        <v>188168</v>
      </c>
      <c r="G17" s="114">
        <v>187900</v>
      </c>
      <c r="H17" s="114">
        <v>188554</v>
      </c>
      <c r="I17" s="114">
        <v>187649</v>
      </c>
      <c r="J17" s="140">
        <v>187399</v>
      </c>
      <c r="K17" s="114">
        <v>769</v>
      </c>
      <c r="L17" s="116">
        <v>0.4103543775580446</v>
      </c>
    </row>
    <row r="18" spans="1:12" s="110" customFormat="1" ht="15" customHeight="1" x14ac:dyDescent="0.2">
      <c r="A18" s="120"/>
      <c r="B18" s="119"/>
      <c r="C18" s="258" t="s">
        <v>106</v>
      </c>
      <c r="E18" s="113">
        <v>51.936567322817908</v>
      </c>
      <c r="F18" s="115">
        <v>97728</v>
      </c>
      <c r="G18" s="114">
        <v>97574</v>
      </c>
      <c r="H18" s="114">
        <v>98164</v>
      </c>
      <c r="I18" s="114">
        <v>97654</v>
      </c>
      <c r="J18" s="140">
        <v>97611</v>
      </c>
      <c r="K18" s="114">
        <v>117</v>
      </c>
      <c r="L18" s="116">
        <v>0.11986353996988044</v>
      </c>
    </row>
    <row r="19" spans="1:12" s="110" customFormat="1" ht="15" customHeight="1" x14ac:dyDescent="0.2">
      <c r="A19" s="120"/>
      <c r="B19" s="119"/>
      <c r="C19" s="258" t="s">
        <v>107</v>
      </c>
      <c r="E19" s="113">
        <v>48.063432677182092</v>
      </c>
      <c r="F19" s="115">
        <v>90440</v>
      </c>
      <c r="G19" s="114">
        <v>90326</v>
      </c>
      <c r="H19" s="114">
        <v>90390</v>
      </c>
      <c r="I19" s="114">
        <v>89995</v>
      </c>
      <c r="J19" s="140">
        <v>89788</v>
      </c>
      <c r="K19" s="114">
        <v>652</v>
      </c>
      <c r="L19" s="116">
        <v>0.72615494275404291</v>
      </c>
    </row>
    <row r="20" spans="1:12" s="110" customFormat="1" ht="15" customHeight="1" x14ac:dyDescent="0.2">
      <c r="A20" s="120"/>
      <c r="B20" s="121" t="s">
        <v>110</v>
      </c>
      <c r="C20" s="258"/>
      <c r="E20" s="113">
        <v>19.783073239446981</v>
      </c>
      <c r="F20" s="115">
        <v>53788</v>
      </c>
      <c r="G20" s="114">
        <v>53166</v>
      </c>
      <c r="H20" s="114">
        <v>52491</v>
      </c>
      <c r="I20" s="114">
        <v>51521</v>
      </c>
      <c r="J20" s="140">
        <v>50581</v>
      </c>
      <c r="K20" s="114">
        <v>3207</v>
      </c>
      <c r="L20" s="116">
        <v>6.3403254186354561</v>
      </c>
    </row>
    <row r="21" spans="1:12" s="110" customFormat="1" ht="15" customHeight="1" x14ac:dyDescent="0.2">
      <c r="A21" s="120"/>
      <c r="B21" s="119"/>
      <c r="C21" s="258" t="s">
        <v>106</v>
      </c>
      <c r="E21" s="113">
        <v>50.844054435933664</v>
      </c>
      <c r="F21" s="115">
        <v>27348</v>
      </c>
      <c r="G21" s="114">
        <v>27001</v>
      </c>
      <c r="H21" s="114">
        <v>26698</v>
      </c>
      <c r="I21" s="114">
        <v>26196</v>
      </c>
      <c r="J21" s="140">
        <v>25765</v>
      </c>
      <c r="K21" s="114">
        <v>1583</v>
      </c>
      <c r="L21" s="116">
        <v>6.1439937900252284</v>
      </c>
    </row>
    <row r="22" spans="1:12" s="110" customFormat="1" ht="15" customHeight="1" x14ac:dyDescent="0.2">
      <c r="A22" s="120"/>
      <c r="B22" s="119"/>
      <c r="C22" s="258" t="s">
        <v>107</v>
      </c>
      <c r="E22" s="113">
        <v>49.155945564066336</v>
      </c>
      <c r="F22" s="115">
        <v>26440</v>
      </c>
      <c r="G22" s="114">
        <v>26165</v>
      </c>
      <c r="H22" s="114">
        <v>25793</v>
      </c>
      <c r="I22" s="114">
        <v>25325</v>
      </c>
      <c r="J22" s="140">
        <v>24816</v>
      </c>
      <c r="K22" s="114">
        <v>1624</v>
      </c>
      <c r="L22" s="116">
        <v>6.5441650548033525</v>
      </c>
    </row>
    <row r="23" spans="1:12" s="110" customFormat="1" ht="15" customHeight="1" x14ac:dyDescent="0.2">
      <c r="A23" s="120"/>
      <c r="B23" s="121" t="s">
        <v>111</v>
      </c>
      <c r="C23" s="258"/>
      <c r="E23" s="113">
        <v>1.2188797634328714</v>
      </c>
      <c r="F23" s="115">
        <v>3314</v>
      </c>
      <c r="G23" s="114">
        <v>3235</v>
      </c>
      <c r="H23" s="114">
        <v>3225</v>
      </c>
      <c r="I23" s="114">
        <v>3147</v>
      </c>
      <c r="J23" s="140">
        <v>2980</v>
      </c>
      <c r="K23" s="114">
        <v>334</v>
      </c>
      <c r="L23" s="116">
        <v>11.208053691275168</v>
      </c>
    </row>
    <row r="24" spans="1:12" s="110" customFormat="1" ht="15" customHeight="1" x14ac:dyDescent="0.2">
      <c r="A24" s="120"/>
      <c r="B24" s="119"/>
      <c r="C24" s="258" t="s">
        <v>106</v>
      </c>
      <c r="E24" s="113">
        <v>56.457453228726614</v>
      </c>
      <c r="F24" s="115">
        <v>1871</v>
      </c>
      <c r="G24" s="114">
        <v>1847</v>
      </c>
      <c r="H24" s="114">
        <v>1852</v>
      </c>
      <c r="I24" s="114">
        <v>1784</v>
      </c>
      <c r="J24" s="140">
        <v>1710</v>
      </c>
      <c r="K24" s="114">
        <v>161</v>
      </c>
      <c r="L24" s="116">
        <v>9.4152046783625725</v>
      </c>
    </row>
    <row r="25" spans="1:12" s="110" customFormat="1" ht="15" customHeight="1" x14ac:dyDescent="0.2">
      <c r="A25" s="120"/>
      <c r="B25" s="119"/>
      <c r="C25" s="258" t="s">
        <v>107</v>
      </c>
      <c r="E25" s="113">
        <v>43.542546771273386</v>
      </c>
      <c r="F25" s="115">
        <v>1443</v>
      </c>
      <c r="G25" s="114">
        <v>1388</v>
      </c>
      <c r="H25" s="114">
        <v>1373</v>
      </c>
      <c r="I25" s="114">
        <v>1363</v>
      </c>
      <c r="J25" s="140">
        <v>1270</v>
      </c>
      <c r="K25" s="114">
        <v>173</v>
      </c>
      <c r="L25" s="116">
        <v>13.622047244094489</v>
      </c>
    </row>
    <row r="26" spans="1:12" s="110" customFormat="1" ht="15" customHeight="1" x14ac:dyDescent="0.2">
      <c r="A26" s="120"/>
      <c r="C26" s="121" t="s">
        <v>187</v>
      </c>
      <c r="D26" s="110" t="s">
        <v>188</v>
      </c>
      <c r="E26" s="113">
        <v>0.37037173258204636</v>
      </c>
      <c r="F26" s="115">
        <v>1007</v>
      </c>
      <c r="G26" s="114">
        <v>903</v>
      </c>
      <c r="H26" s="114">
        <v>1000</v>
      </c>
      <c r="I26" s="114">
        <v>872</v>
      </c>
      <c r="J26" s="140">
        <v>806</v>
      </c>
      <c r="K26" s="114">
        <v>201</v>
      </c>
      <c r="L26" s="116">
        <v>24.937965260545905</v>
      </c>
    </row>
    <row r="27" spans="1:12" s="110" customFormat="1" ht="15" customHeight="1" x14ac:dyDescent="0.2">
      <c r="A27" s="120"/>
      <c r="B27" s="119"/>
      <c r="D27" s="259" t="s">
        <v>106</v>
      </c>
      <c r="E27" s="113">
        <v>51.936444885799403</v>
      </c>
      <c r="F27" s="115">
        <v>523</v>
      </c>
      <c r="G27" s="114">
        <v>464</v>
      </c>
      <c r="H27" s="114">
        <v>514</v>
      </c>
      <c r="I27" s="114">
        <v>426</v>
      </c>
      <c r="J27" s="140">
        <v>400</v>
      </c>
      <c r="K27" s="114">
        <v>123</v>
      </c>
      <c r="L27" s="116">
        <v>30.75</v>
      </c>
    </row>
    <row r="28" spans="1:12" s="110" customFormat="1" ht="15" customHeight="1" x14ac:dyDescent="0.2">
      <c r="A28" s="120"/>
      <c r="B28" s="119"/>
      <c r="D28" s="259" t="s">
        <v>107</v>
      </c>
      <c r="E28" s="113">
        <v>48.063555114200597</v>
      </c>
      <c r="F28" s="115">
        <v>484</v>
      </c>
      <c r="G28" s="114">
        <v>439</v>
      </c>
      <c r="H28" s="114">
        <v>486</v>
      </c>
      <c r="I28" s="114">
        <v>446</v>
      </c>
      <c r="J28" s="140">
        <v>406</v>
      </c>
      <c r="K28" s="114">
        <v>78</v>
      </c>
      <c r="L28" s="116">
        <v>19.211822660098523</v>
      </c>
    </row>
    <row r="29" spans="1:12" s="110" customFormat="1" ht="24.95" customHeight="1" x14ac:dyDescent="0.2">
      <c r="A29" s="604" t="s">
        <v>189</v>
      </c>
      <c r="B29" s="605"/>
      <c r="C29" s="605"/>
      <c r="D29" s="606"/>
      <c r="E29" s="113">
        <v>84.168907164320728</v>
      </c>
      <c r="F29" s="115">
        <v>228846</v>
      </c>
      <c r="G29" s="114">
        <v>229631</v>
      </c>
      <c r="H29" s="114">
        <v>229673</v>
      </c>
      <c r="I29" s="114">
        <v>226805</v>
      </c>
      <c r="J29" s="140">
        <v>226884</v>
      </c>
      <c r="K29" s="114">
        <v>1962</v>
      </c>
      <c r="L29" s="116">
        <v>0.86475908393716616</v>
      </c>
    </row>
    <row r="30" spans="1:12" s="110" customFormat="1" ht="15" customHeight="1" x14ac:dyDescent="0.2">
      <c r="A30" s="120"/>
      <c r="B30" s="119"/>
      <c r="C30" s="258" t="s">
        <v>106</v>
      </c>
      <c r="E30" s="113">
        <v>50.353075867614031</v>
      </c>
      <c r="F30" s="115">
        <v>115231</v>
      </c>
      <c r="G30" s="114">
        <v>115783</v>
      </c>
      <c r="H30" s="114">
        <v>116041</v>
      </c>
      <c r="I30" s="114">
        <v>114411</v>
      </c>
      <c r="J30" s="140">
        <v>114717</v>
      </c>
      <c r="K30" s="114">
        <v>514</v>
      </c>
      <c r="L30" s="116">
        <v>0.4480591368323788</v>
      </c>
    </row>
    <row r="31" spans="1:12" s="110" customFormat="1" ht="15" customHeight="1" x14ac:dyDescent="0.2">
      <c r="A31" s="120"/>
      <c r="B31" s="119"/>
      <c r="C31" s="258" t="s">
        <v>107</v>
      </c>
      <c r="E31" s="113">
        <v>49.646924132385969</v>
      </c>
      <c r="F31" s="115">
        <v>113615</v>
      </c>
      <c r="G31" s="114">
        <v>113848</v>
      </c>
      <c r="H31" s="114">
        <v>113632</v>
      </c>
      <c r="I31" s="114">
        <v>112394</v>
      </c>
      <c r="J31" s="140">
        <v>112167</v>
      </c>
      <c r="K31" s="114">
        <v>1448</v>
      </c>
      <c r="L31" s="116">
        <v>1.2909322706321824</v>
      </c>
    </row>
    <row r="32" spans="1:12" s="110" customFormat="1" ht="15" customHeight="1" x14ac:dyDescent="0.2">
      <c r="A32" s="120"/>
      <c r="B32" s="119" t="s">
        <v>117</v>
      </c>
      <c r="C32" s="258"/>
      <c r="E32" s="113">
        <v>15.790267351750163</v>
      </c>
      <c r="F32" s="115">
        <v>42932</v>
      </c>
      <c r="G32" s="114">
        <v>42019</v>
      </c>
      <c r="H32" s="114">
        <v>42160</v>
      </c>
      <c r="I32" s="114">
        <v>41446</v>
      </c>
      <c r="J32" s="140">
        <v>40576</v>
      </c>
      <c r="K32" s="114">
        <v>2356</v>
      </c>
      <c r="L32" s="116">
        <v>5.8063880126182967</v>
      </c>
    </row>
    <row r="33" spans="1:12" s="110" customFormat="1" ht="15" customHeight="1" x14ac:dyDescent="0.2">
      <c r="A33" s="120"/>
      <c r="B33" s="119"/>
      <c r="C33" s="258" t="s">
        <v>106</v>
      </c>
      <c r="E33" s="113">
        <v>59.806205161650986</v>
      </c>
      <c r="F33" s="115">
        <v>25676</v>
      </c>
      <c r="G33" s="114">
        <v>25003</v>
      </c>
      <c r="H33" s="114">
        <v>25331</v>
      </c>
      <c r="I33" s="114">
        <v>24824</v>
      </c>
      <c r="J33" s="140">
        <v>24348</v>
      </c>
      <c r="K33" s="114">
        <v>1328</v>
      </c>
      <c r="L33" s="116">
        <v>5.4542467553803187</v>
      </c>
    </row>
    <row r="34" spans="1:12" s="110" customFormat="1" ht="15" customHeight="1" x14ac:dyDescent="0.2">
      <c r="A34" s="120"/>
      <c r="B34" s="119"/>
      <c r="C34" s="258" t="s">
        <v>107</v>
      </c>
      <c r="E34" s="113">
        <v>40.193794838349014</v>
      </c>
      <c r="F34" s="115">
        <v>17256</v>
      </c>
      <c r="G34" s="114">
        <v>17016</v>
      </c>
      <c r="H34" s="114">
        <v>16829</v>
      </c>
      <c r="I34" s="114">
        <v>16622</v>
      </c>
      <c r="J34" s="140">
        <v>16228</v>
      </c>
      <c r="K34" s="114">
        <v>1028</v>
      </c>
      <c r="L34" s="116">
        <v>6.3347300961301451</v>
      </c>
    </row>
    <row r="35" spans="1:12" s="110" customFormat="1" ht="24.95" customHeight="1" x14ac:dyDescent="0.2">
      <c r="A35" s="604" t="s">
        <v>190</v>
      </c>
      <c r="B35" s="605"/>
      <c r="C35" s="605"/>
      <c r="D35" s="606"/>
      <c r="E35" s="113">
        <v>70.104711849320864</v>
      </c>
      <c r="F35" s="115">
        <v>190607</v>
      </c>
      <c r="G35" s="114">
        <v>190452</v>
      </c>
      <c r="H35" s="114">
        <v>191231</v>
      </c>
      <c r="I35" s="114">
        <v>188264</v>
      </c>
      <c r="J35" s="140">
        <v>188428</v>
      </c>
      <c r="K35" s="114">
        <v>2179</v>
      </c>
      <c r="L35" s="116">
        <v>1.1564098753900693</v>
      </c>
    </row>
    <row r="36" spans="1:12" s="110" customFormat="1" ht="15" customHeight="1" x14ac:dyDescent="0.2">
      <c r="A36" s="120"/>
      <c r="B36" s="119"/>
      <c r="C36" s="258" t="s">
        <v>106</v>
      </c>
      <c r="E36" s="113">
        <v>64.606756310104032</v>
      </c>
      <c r="F36" s="115">
        <v>123145</v>
      </c>
      <c r="G36" s="114">
        <v>122990</v>
      </c>
      <c r="H36" s="114">
        <v>123658</v>
      </c>
      <c r="I36" s="114">
        <v>121714</v>
      </c>
      <c r="J36" s="140">
        <v>121877</v>
      </c>
      <c r="K36" s="114">
        <v>1268</v>
      </c>
      <c r="L36" s="116">
        <v>1.0403931832913511</v>
      </c>
    </row>
    <row r="37" spans="1:12" s="110" customFormat="1" ht="15" customHeight="1" x14ac:dyDescent="0.2">
      <c r="A37" s="120"/>
      <c r="B37" s="119"/>
      <c r="C37" s="258" t="s">
        <v>107</v>
      </c>
      <c r="E37" s="113">
        <v>35.393243689895961</v>
      </c>
      <c r="F37" s="115">
        <v>67462</v>
      </c>
      <c r="G37" s="114">
        <v>67462</v>
      </c>
      <c r="H37" s="114">
        <v>67573</v>
      </c>
      <c r="I37" s="114">
        <v>66550</v>
      </c>
      <c r="J37" s="140">
        <v>66551</v>
      </c>
      <c r="K37" s="114">
        <v>911</v>
      </c>
      <c r="L37" s="116">
        <v>1.3688749981217412</v>
      </c>
    </row>
    <row r="38" spans="1:12" s="110" customFormat="1" ht="15" customHeight="1" x14ac:dyDescent="0.2">
      <c r="A38" s="120"/>
      <c r="B38" s="119" t="s">
        <v>182</v>
      </c>
      <c r="C38" s="258"/>
      <c r="E38" s="113">
        <v>29.895288150679136</v>
      </c>
      <c r="F38" s="115">
        <v>81282</v>
      </c>
      <c r="G38" s="114">
        <v>81309</v>
      </c>
      <c r="H38" s="114">
        <v>80709</v>
      </c>
      <c r="I38" s="114">
        <v>80105</v>
      </c>
      <c r="J38" s="140">
        <v>79145</v>
      </c>
      <c r="K38" s="114">
        <v>2137</v>
      </c>
      <c r="L38" s="116">
        <v>2.7001073978141386</v>
      </c>
    </row>
    <row r="39" spans="1:12" s="110" customFormat="1" ht="15" customHeight="1" x14ac:dyDescent="0.2">
      <c r="A39" s="120"/>
      <c r="B39" s="119"/>
      <c r="C39" s="258" t="s">
        <v>106</v>
      </c>
      <c r="E39" s="113">
        <v>21.935975984842894</v>
      </c>
      <c r="F39" s="115">
        <v>17830</v>
      </c>
      <c r="G39" s="114">
        <v>17864</v>
      </c>
      <c r="H39" s="114">
        <v>17777</v>
      </c>
      <c r="I39" s="114">
        <v>17594</v>
      </c>
      <c r="J39" s="140">
        <v>17255</v>
      </c>
      <c r="K39" s="114">
        <v>575</v>
      </c>
      <c r="L39" s="116">
        <v>3.332367429730513</v>
      </c>
    </row>
    <row r="40" spans="1:12" s="110" customFormat="1" ht="15" customHeight="1" x14ac:dyDescent="0.2">
      <c r="A40" s="120"/>
      <c r="B40" s="119"/>
      <c r="C40" s="258" t="s">
        <v>107</v>
      </c>
      <c r="E40" s="113">
        <v>78.064024015157102</v>
      </c>
      <c r="F40" s="115">
        <v>63452</v>
      </c>
      <c r="G40" s="114">
        <v>63445</v>
      </c>
      <c r="H40" s="114">
        <v>62932</v>
      </c>
      <c r="I40" s="114">
        <v>62511</v>
      </c>
      <c r="J40" s="140">
        <v>61890</v>
      </c>
      <c r="K40" s="114">
        <v>1562</v>
      </c>
      <c r="L40" s="116">
        <v>2.5238326062368719</v>
      </c>
    </row>
    <row r="41" spans="1:12" s="110" customFormat="1" ht="24.75" customHeight="1" x14ac:dyDescent="0.2">
      <c r="A41" s="604" t="s">
        <v>518</v>
      </c>
      <c r="B41" s="605"/>
      <c r="C41" s="605"/>
      <c r="D41" s="606"/>
      <c r="E41" s="113">
        <v>4.3686945775665809</v>
      </c>
      <c r="F41" s="115">
        <v>11878</v>
      </c>
      <c r="G41" s="114">
        <v>12802</v>
      </c>
      <c r="H41" s="114">
        <v>12759</v>
      </c>
      <c r="I41" s="114">
        <v>11539</v>
      </c>
      <c r="J41" s="140">
        <v>11816</v>
      </c>
      <c r="K41" s="114">
        <v>62</v>
      </c>
      <c r="L41" s="116">
        <v>0.52471225457007442</v>
      </c>
    </row>
    <row r="42" spans="1:12" s="110" customFormat="1" ht="15" customHeight="1" x14ac:dyDescent="0.2">
      <c r="A42" s="120"/>
      <c r="B42" s="119"/>
      <c r="C42" s="258" t="s">
        <v>106</v>
      </c>
      <c r="E42" s="113">
        <v>53.535948812931473</v>
      </c>
      <c r="F42" s="115">
        <v>6359</v>
      </c>
      <c r="G42" s="114">
        <v>7012</v>
      </c>
      <c r="H42" s="114">
        <v>7015</v>
      </c>
      <c r="I42" s="114">
        <v>6087</v>
      </c>
      <c r="J42" s="140">
        <v>6284</v>
      </c>
      <c r="K42" s="114">
        <v>75</v>
      </c>
      <c r="L42" s="116">
        <v>1.1935073201782305</v>
      </c>
    </row>
    <row r="43" spans="1:12" s="110" customFormat="1" ht="15" customHeight="1" x14ac:dyDescent="0.2">
      <c r="A43" s="123"/>
      <c r="B43" s="124"/>
      <c r="C43" s="260" t="s">
        <v>107</v>
      </c>
      <c r="D43" s="261"/>
      <c r="E43" s="125">
        <v>46.464051187068527</v>
      </c>
      <c r="F43" s="143">
        <v>5519</v>
      </c>
      <c r="G43" s="144">
        <v>5790</v>
      </c>
      <c r="H43" s="144">
        <v>5744</v>
      </c>
      <c r="I43" s="144">
        <v>5452</v>
      </c>
      <c r="J43" s="145">
        <v>5532</v>
      </c>
      <c r="K43" s="144">
        <v>-13</v>
      </c>
      <c r="L43" s="146">
        <v>-0.23499638467100506</v>
      </c>
    </row>
    <row r="44" spans="1:12" s="110" customFormat="1" ht="45.75" customHeight="1" x14ac:dyDescent="0.2">
      <c r="A44" s="604" t="s">
        <v>191</v>
      </c>
      <c r="B44" s="605"/>
      <c r="C44" s="605"/>
      <c r="D44" s="606"/>
      <c r="E44" s="113">
        <v>0.78083335478816718</v>
      </c>
      <c r="F44" s="115">
        <v>2123</v>
      </c>
      <c r="G44" s="114">
        <v>2186</v>
      </c>
      <c r="H44" s="114">
        <v>2157</v>
      </c>
      <c r="I44" s="114">
        <v>2087</v>
      </c>
      <c r="J44" s="140">
        <v>2129</v>
      </c>
      <c r="K44" s="114">
        <v>-6</v>
      </c>
      <c r="L44" s="116">
        <v>-0.28182245185533117</v>
      </c>
    </row>
    <row r="45" spans="1:12" s="110" customFormat="1" ht="15" customHeight="1" x14ac:dyDescent="0.2">
      <c r="A45" s="120"/>
      <c r="B45" s="119"/>
      <c r="C45" s="258" t="s">
        <v>106</v>
      </c>
      <c r="E45" s="113">
        <v>62.364578426754591</v>
      </c>
      <c r="F45" s="115">
        <v>1324</v>
      </c>
      <c r="G45" s="114">
        <v>1366</v>
      </c>
      <c r="H45" s="114">
        <v>1337</v>
      </c>
      <c r="I45" s="114">
        <v>1278</v>
      </c>
      <c r="J45" s="140">
        <v>1304</v>
      </c>
      <c r="K45" s="114">
        <v>20</v>
      </c>
      <c r="L45" s="116">
        <v>1.5337423312883436</v>
      </c>
    </row>
    <row r="46" spans="1:12" s="110" customFormat="1" ht="15" customHeight="1" x14ac:dyDescent="0.2">
      <c r="A46" s="123"/>
      <c r="B46" s="124"/>
      <c r="C46" s="260" t="s">
        <v>107</v>
      </c>
      <c r="D46" s="261"/>
      <c r="E46" s="125">
        <v>37.635421573245409</v>
      </c>
      <c r="F46" s="143">
        <v>799</v>
      </c>
      <c r="G46" s="144">
        <v>820</v>
      </c>
      <c r="H46" s="144">
        <v>820</v>
      </c>
      <c r="I46" s="144">
        <v>809</v>
      </c>
      <c r="J46" s="145">
        <v>825</v>
      </c>
      <c r="K46" s="144">
        <v>-26</v>
      </c>
      <c r="L46" s="146">
        <v>-3.1515151515151514</v>
      </c>
    </row>
    <row r="47" spans="1:12" s="110" customFormat="1" ht="39" customHeight="1" x14ac:dyDescent="0.2">
      <c r="A47" s="604" t="s">
        <v>519</v>
      </c>
      <c r="B47" s="607"/>
      <c r="C47" s="607"/>
      <c r="D47" s="608"/>
      <c r="E47" s="113">
        <v>0.30306485367190289</v>
      </c>
      <c r="F47" s="115">
        <v>824</v>
      </c>
      <c r="G47" s="114">
        <v>879</v>
      </c>
      <c r="H47" s="114">
        <v>820</v>
      </c>
      <c r="I47" s="114">
        <v>745</v>
      </c>
      <c r="J47" s="140">
        <v>815</v>
      </c>
      <c r="K47" s="114">
        <v>9</v>
      </c>
      <c r="L47" s="116">
        <v>1.1042944785276074</v>
      </c>
    </row>
    <row r="48" spans="1:12" s="110" customFormat="1" ht="15" customHeight="1" x14ac:dyDescent="0.2">
      <c r="A48" s="120"/>
      <c r="B48" s="119"/>
      <c r="C48" s="258" t="s">
        <v>106</v>
      </c>
      <c r="E48" s="113">
        <v>33.495145631067963</v>
      </c>
      <c r="F48" s="115">
        <v>276</v>
      </c>
      <c r="G48" s="114">
        <v>296</v>
      </c>
      <c r="H48" s="114">
        <v>268</v>
      </c>
      <c r="I48" s="114">
        <v>266</v>
      </c>
      <c r="J48" s="140">
        <v>304</v>
      </c>
      <c r="K48" s="114">
        <v>-28</v>
      </c>
      <c r="L48" s="116">
        <v>-9.2105263157894743</v>
      </c>
    </row>
    <row r="49" spans="1:12" s="110" customFormat="1" ht="15" customHeight="1" x14ac:dyDescent="0.2">
      <c r="A49" s="123"/>
      <c r="B49" s="124"/>
      <c r="C49" s="260" t="s">
        <v>107</v>
      </c>
      <c r="D49" s="261"/>
      <c r="E49" s="125">
        <v>66.504854368932044</v>
      </c>
      <c r="F49" s="143">
        <v>548</v>
      </c>
      <c r="G49" s="144">
        <v>583</v>
      </c>
      <c r="H49" s="144">
        <v>552</v>
      </c>
      <c r="I49" s="144">
        <v>479</v>
      </c>
      <c r="J49" s="145">
        <v>511</v>
      </c>
      <c r="K49" s="144">
        <v>37</v>
      </c>
      <c r="L49" s="146">
        <v>7.2407045009784738</v>
      </c>
    </row>
    <row r="50" spans="1:12" s="110" customFormat="1" ht="24.95" customHeight="1" x14ac:dyDescent="0.2">
      <c r="A50" s="609" t="s">
        <v>192</v>
      </c>
      <c r="B50" s="610"/>
      <c r="C50" s="610"/>
      <c r="D50" s="611"/>
      <c r="E50" s="262">
        <v>12.839430797126768</v>
      </c>
      <c r="F50" s="263">
        <v>34909</v>
      </c>
      <c r="G50" s="264">
        <v>35806</v>
      </c>
      <c r="H50" s="264">
        <v>35832</v>
      </c>
      <c r="I50" s="264">
        <v>33976</v>
      </c>
      <c r="J50" s="265">
        <v>34314</v>
      </c>
      <c r="K50" s="263">
        <v>595</v>
      </c>
      <c r="L50" s="266">
        <v>1.7339861281109752</v>
      </c>
    </row>
    <row r="51" spans="1:12" s="110" customFormat="1" ht="15" customHeight="1" x14ac:dyDescent="0.2">
      <c r="A51" s="120"/>
      <c r="B51" s="119"/>
      <c r="C51" s="258" t="s">
        <v>106</v>
      </c>
      <c r="E51" s="113">
        <v>54.897017960984272</v>
      </c>
      <c r="F51" s="115">
        <v>19164</v>
      </c>
      <c r="G51" s="114">
        <v>19595</v>
      </c>
      <c r="H51" s="114">
        <v>19787</v>
      </c>
      <c r="I51" s="114">
        <v>18761</v>
      </c>
      <c r="J51" s="140">
        <v>18946</v>
      </c>
      <c r="K51" s="114">
        <v>218</v>
      </c>
      <c r="L51" s="116">
        <v>1.1506386572363561</v>
      </c>
    </row>
    <row r="52" spans="1:12" s="110" customFormat="1" ht="15" customHeight="1" x14ac:dyDescent="0.2">
      <c r="A52" s="120"/>
      <c r="B52" s="119"/>
      <c r="C52" s="258" t="s">
        <v>107</v>
      </c>
      <c r="E52" s="113">
        <v>45.102982039015728</v>
      </c>
      <c r="F52" s="115">
        <v>15745</v>
      </c>
      <c r="G52" s="114">
        <v>16211</v>
      </c>
      <c r="H52" s="114">
        <v>16045</v>
      </c>
      <c r="I52" s="114">
        <v>15215</v>
      </c>
      <c r="J52" s="140">
        <v>15368</v>
      </c>
      <c r="K52" s="114">
        <v>377</v>
      </c>
      <c r="L52" s="116">
        <v>2.4531494013534618</v>
      </c>
    </row>
    <row r="53" spans="1:12" s="110" customFormat="1" ht="15" customHeight="1" x14ac:dyDescent="0.2">
      <c r="A53" s="120"/>
      <c r="B53" s="119"/>
      <c r="C53" s="258" t="s">
        <v>187</v>
      </c>
      <c r="D53" s="110" t="s">
        <v>193</v>
      </c>
      <c r="E53" s="113">
        <v>23.266206422412559</v>
      </c>
      <c r="F53" s="115">
        <v>8122</v>
      </c>
      <c r="G53" s="114">
        <v>9167</v>
      </c>
      <c r="H53" s="114">
        <v>9152</v>
      </c>
      <c r="I53" s="114">
        <v>7373</v>
      </c>
      <c r="J53" s="140">
        <v>7930</v>
      </c>
      <c r="K53" s="114">
        <v>192</v>
      </c>
      <c r="L53" s="116">
        <v>2.421185372005044</v>
      </c>
    </row>
    <row r="54" spans="1:12" s="110" customFormat="1" ht="15" customHeight="1" x14ac:dyDescent="0.2">
      <c r="A54" s="120"/>
      <c r="B54" s="119"/>
      <c r="D54" s="267" t="s">
        <v>194</v>
      </c>
      <c r="E54" s="113">
        <v>54.580152671755727</v>
      </c>
      <c r="F54" s="115">
        <v>4433</v>
      </c>
      <c r="G54" s="114">
        <v>4995</v>
      </c>
      <c r="H54" s="114">
        <v>5081</v>
      </c>
      <c r="I54" s="114">
        <v>3993</v>
      </c>
      <c r="J54" s="140">
        <v>4283</v>
      </c>
      <c r="K54" s="114">
        <v>150</v>
      </c>
      <c r="L54" s="116">
        <v>3.5022180714452484</v>
      </c>
    </row>
    <row r="55" spans="1:12" s="110" customFormat="1" ht="15" customHeight="1" x14ac:dyDescent="0.2">
      <c r="A55" s="120"/>
      <c r="B55" s="119"/>
      <c r="D55" s="267" t="s">
        <v>195</v>
      </c>
      <c r="E55" s="113">
        <v>45.419847328244273</v>
      </c>
      <c r="F55" s="115">
        <v>3689</v>
      </c>
      <c r="G55" s="114">
        <v>4172</v>
      </c>
      <c r="H55" s="114">
        <v>4071</v>
      </c>
      <c r="I55" s="114">
        <v>3380</v>
      </c>
      <c r="J55" s="140">
        <v>3647</v>
      </c>
      <c r="K55" s="114">
        <v>42</v>
      </c>
      <c r="L55" s="116">
        <v>1.1516314779270633</v>
      </c>
    </row>
    <row r="56" spans="1:12" s="110" customFormat="1" ht="15" customHeight="1" x14ac:dyDescent="0.2">
      <c r="A56" s="120"/>
      <c r="B56" s="119" t="s">
        <v>196</v>
      </c>
      <c r="C56" s="258"/>
      <c r="E56" s="113">
        <v>53.977542305867466</v>
      </c>
      <c r="F56" s="115">
        <v>146759</v>
      </c>
      <c r="G56" s="114">
        <v>146517</v>
      </c>
      <c r="H56" s="114">
        <v>146936</v>
      </c>
      <c r="I56" s="114">
        <v>146457</v>
      </c>
      <c r="J56" s="140">
        <v>146231</v>
      </c>
      <c r="K56" s="114">
        <v>528</v>
      </c>
      <c r="L56" s="116">
        <v>0.36107254959618684</v>
      </c>
    </row>
    <row r="57" spans="1:12" s="110" customFormat="1" ht="15" customHeight="1" x14ac:dyDescent="0.2">
      <c r="A57" s="120"/>
      <c r="B57" s="119"/>
      <c r="C57" s="258" t="s">
        <v>106</v>
      </c>
      <c r="E57" s="113">
        <v>48.175580373265014</v>
      </c>
      <c r="F57" s="115">
        <v>70702</v>
      </c>
      <c r="G57" s="114">
        <v>70727</v>
      </c>
      <c r="H57" s="114">
        <v>71048</v>
      </c>
      <c r="I57" s="114">
        <v>70734</v>
      </c>
      <c r="J57" s="140">
        <v>70705</v>
      </c>
      <c r="K57" s="114">
        <v>-3</v>
      </c>
      <c r="L57" s="116">
        <v>-4.2429814015981894E-3</v>
      </c>
    </row>
    <row r="58" spans="1:12" s="110" customFormat="1" ht="15" customHeight="1" x14ac:dyDescent="0.2">
      <c r="A58" s="120"/>
      <c r="B58" s="119"/>
      <c r="C58" s="258" t="s">
        <v>107</v>
      </c>
      <c r="E58" s="113">
        <v>51.824419626734986</v>
      </c>
      <c r="F58" s="115">
        <v>76057</v>
      </c>
      <c r="G58" s="114">
        <v>75790</v>
      </c>
      <c r="H58" s="114">
        <v>75888</v>
      </c>
      <c r="I58" s="114">
        <v>75723</v>
      </c>
      <c r="J58" s="140">
        <v>75526</v>
      </c>
      <c r="K58" s="114">
        <v>531</v>
      </c>
      <c r="L58" s="116">
        <v>0.70306914175250912</v>
      </c>
    </row>
    <row r="59" spans="1:12" s="110" customFormat="1" ht="15" customHeight="1" x14ac:dyDescent="0.2">
      <c r="A59" s="120"/>
      <c r="B59" s="119"/>
      <c r="C59" s="258" t="s">
        <v>105</v>
      </c>
      <c r="D59" s="110" t="s">
        <v>197</v>
      </c>
      <c r="E59" s="113">
        <v>91.593701238084208</v>
      </c>
      <c r="F59" s="115">
        <v>134422</v>
      </c>
      <c r="G59" s="114">
        <v>134224</v>
      </c>
      <c r="H59" s="114">
        <v>134658</v>
      </c>
      <c r="I59" s="114">
        <v>134388</v>
      </c>
      <c r="J59" s="140">
        <v>134176</v>
      </c>
      <c r="K59" s="114">
        <v>246</v>
      </c>
      <c r="L59" s="116">
        <v>0.18334128309086573</v>
      </c>
    </row>
    <row r="60" spans="1:12" s="110" customFormat="1" ht="15" customHeight="1" x14ac:dyDescent="0.2">
      <c r="A60" s="120"/>
      <c r="B60" s="119"/>
      <c r="C60" s="258"/>
      <c r="D60" s="267" t="s">
        <v>198</v>
      </c>
      <c r="E60" s="113">
        <v>45.803514305694009</v>
      </c>
      <c r="F60" s="115">
        <v>61570</v>
      </c>
      <c r="G60" s="114">
        <v>61622</v>
      </c>
      <c r="H60" s="114">
        <v>61929</v>
      </c>
      <c r="I60" s="114">
        <v>61764</v>
      </c>
      <c r="J60" s="140">
        <v>61720</v>
      </c>
      <c r="K60" s="114">
        <v>-150</v>
      </c>
      <c r="L60" s="116">
        <v>-0.24303305249513935</v>
      </c>
    </row>
    <row r="61" spans="1:12" s="110" customFormat="1" ht="15" customHeight="1" x14ac:dyDescent="0.2">
      <c r="A61" s="120"/>
      <c r="B61" s="119"/>
      <c r="C61" s="258"/>
      <c r="D61" s="267" t="s">
        <v>199</v>
      </c>
      <c r="E61" s="113">
        <v>54.196485694305991</v>
      </c>
      <c r="F61" s="115">
        <v>72852</v>
      </c>
      <c r="G61" s="114">
        <v>72602</v>
      </c>
      <c r="H61" s="114">
        <v>72729</v>
      </c>
      <c r="I61" s="114">
        <v>72624</v>
      </c>
      <c r="J61" s="140">
        <v>72456</v>
      </c>
      <c r="K61" s="114">
        <v>396</v>
      </c>
      <c r="L61" s="116">
        <v>0.54653858893673402</v>
      </c>
    </row>
    <row r="62" spans="1:12" s="110" customFormat="1" ht="15" customHeight="1" x14ac:dyDescent="0.2">
      <c r="A62" s="120"/>
      <c r="B62" s="119"/>
      <c r="C62" s="258"/>
      <c r="D62" s="258" t="s">
        <v>200</v>
      </c>
      <c r="E62" s="113">
        <v>8.4062987619157941</v>
      </c>
      <c r="F62" s="115">
        <v>12337</v>
      </c>
      <c r="G62" s="114">
        <v>12293</v>
      </c>
      <c r="H62" s="114">
        <v>12278</v>
      </c>
      <c r="I62" s="114">
        <v>12069</v>
      </c>
      <c r="J62" s="140">
        <v>12055</v>
      </c>
      <c r="K62" s="114">
        <v>282</v>
      </c>
      <c r="L62" s="116">
        <v>2.3392783077561177</v>
      </c>
    </row>
    <row r="63" spans="1:12" s="110" customFormat="1" ht="15" customHeight="1" x14ac:dyDescent="0.2">
      <c r="A63" s="120"/>
      <c r="B63" s="119"/>
      <c r="C63" s="258"/>
      <c r="D63" s="267" t="s">
        <v>198</v>
      </c>
      <c r="E63" s="113">
        <v>74.021236929561482</v>
      </c>
      <c r="F63" s="115">
        <v>9132</v>
      </c>
      <c r="G63" s="114">
        <v>9105</v>
      </c>
      <c r="H63" s="114">
        <v>9119</v>
      </c>
      <c r="I63" s="114">
        <v>8970</v>
      </c>
      <c r="J63" s="140">
        <v>8985</v>
      </c>
      <c r="K63" s="114">
        <v>147</v>
      </c>
      <c r="L63" s="116">
        <v>1.6360601001669448</v>
      </c>
    </row>
    <row r="64" spans="1:12" s="110" customFormat="1" ht="15" customHeight="1" x14ac:dyDescent="0.2">
      <c r="A64" s="120"/>
      <c r="B64" s="119"/>
      <c r="C64" s="258"/>
      <c r="D64" s="267" t="s">
        <v>199</v>
      </c>
      <c r="E64" s="113">
        <v>25.978763070438518</v>
      </c>
      <c r="F64" s="115">
        <v>3205</v>
      </c>
      <c r="G64" s="114">
        <v>3188</v>
      </c>
      <c r="H64" s="114">
        <v>3159</v>
      </c>
      <c r="I64" s="114">
        <v>3099</v>
      </c>
      <c r="J64" s="140">
        <v>3070</v>
      </c>
      <c r="K64" s="114">
        <v>135</v>
      </c>
      <c r="L64" s="116">
        <v>4.3973941368078178</v>
      </c>
    </row>
    <row r="65" spans="1:12" s="110" customFormat="1" ht="15" customHeight="1" x14ac:dyDescent="0.2">
      <c r="A65" s="120"/>
      <c r="B65" s="119" t="s">
        <v>201</v>
      </c>
      <c r="C65" s="258"/>
      <c r="E65" s="113">
        <v>25.193737150086985</v>
      </c>
      <c r="F65" s="115">
        <v>68499</v>
      </c>
      <c r="G65" s="114">
        <v>67892</v>
      </c>
      <c r="H65" s="114">
        <v>67137</v>
      </c>
      <c r="I65" s="114">
        <v>66234</v>
      </c>
      <c r="J65" s="140">
        <v>65272</v>
      </c>
      <c r="K65" s="114">
        <v>3227</v>
      </c>
      <c r="L65" s="116">
        <v>4.9439269518323323</v>
      </c>
    </row>
    <row r="66" spans="1:12" s="110" customFormat="1" ht="15" customHeight="1" x14ac:dyDescent="0.2">
      <c r="A66" s="120"/>
      <c r="B66" s="119"/>
      <c r="C66" s="258" t="s">
        <v>106</v>
      </c>
      <c r="E66" s="113">
        <v>55.83147199229186</v>
      </c>
      <c r="F66" s="115">
        <v>38244</v>
      </c>
      <c r="G66" s="114">
        <v>37962</v>
      </c>
      <c r="H66" s="114">
        <v>37641</v>
      </c>
      <c r="I66" s="114">
        <v>37107</v>
      </c>
      <c r="J66" s="140">
        <v>36792</v>
      </c>
      <c r="K66" s="114">
        <v>1452</v>
      </c>
      <c r="L66" s="116">
        <v>3.9465101108936724</v>
      </c>
    </row>
    <row r="67" spans="1:12" s="110" customFormat="1" ht="15" customHeight="1" x14ac:dyDescent="0.2">
      <c r="A67" s="120"/>
      <c r="B67" s="119"/>
      <c r="C67" s="258" t="s">
        <v>107</v>
      </c>
      <c r="E67" s="113">
        <v>44.16852800770814</v>
      </c>
      <c r="F67" s="115">
        <v>30255</v>
      </c>
      <c r="G67" s="114">
        <v>29930</v>
      </c>
      <c r="H67" s="114">
        <v>29496</v>
      </c>
      <c r="I67" s="114">
        <v>29127</v>
      </c>
      <c r="J67" s="140">
        <v>28480</v>
      </c>
      <c r="K67" s="114">
        <v>1775</v>
      </c>
      <c r="L67" s="116">
        <v>6.2324438202247192</v>
      </c>
    </row>
    <row r="68" spans="1:12" s="110" customFormat="1" ht="15" customHeight="1" x14ac:dyDescent="0.2">
      <c r="A68" s="120"/>
      <c r="B68" s="119"/>
      <c r="C68" s="258" t="s">
        <v>105</v>
      </c>
      <c r="D68" s="110" t="s">
        <v>202</v>
      </c>
      <c r="E68" s="113">
        <v>17.397334267653541</v>
      </c>
      <c r="F68" s="115">
        <v>11917</v>
      </c>
      <c r="G68" s="114">
        <v>11576</v>
      </c>
      <c r="H68" s="114">
        <v>11267</v>
      </c>
      <c r="I68" s="114">
        <v>10937</v>
      </c>
      <c r="J68" s="140">
        <v>10481</v>
      </c>
      <c r="K68" s="114">
        <v>1436</v>
      </c>
      <c r="L68" s="116">
        <v>13.700982730655472</v>
      </c>
    </row>
    <row r="69" spans="1:12" s="110" customFormat="1" ht="15" customHeight="1" x14ac:dyDescent="0.2">
      <c r="A69" s="120"/>
      <c r="B69" s="119"/>
      <c r="C69" s="258"/>
      <c r="D69" s="267" t="s">
        <v>198</v>
      </c>
      <c r="E69" s="113">
        <v>51.019551900646135</v>
      </c>
      <c r="F69" s="115">
        <v>6080</v>
      </c>
      <c r="G69" s="114">
        <v>5876</v>
      </c>
      <c r="H69" s="114">
        <v>5734</v>
      </c>
      <c r="I69" s="114">
        <v>5557</v>
      </c>
      <c r="J69" s="140">
        <v>5380</v>
      </c>
      <c r="K69" s="114">
        <v>700</v>
      </c>
      <c r="L69" s="116">
        <v>13.011152416356877</v>
      </c>
    </row>
    <row r="70" spans="1:12" s="110" customFormat="1" ht="15" customHeight="1" x14ac:dyDescent="0.2">
      <c r="A70" s="120"/>
      <c r="B70" s="119"/>
      <c r="C70" s="258"/>
      <c r="D70" s="267" t="s">
        <v>199</v>
      </c>
      <c r="E70" s="113">
        <v>48.980448099353865</v>
      </c>
      <c r="F70" s="115">
        <v>5837</v>
      </c>
      <c r="G70" s="114">
        <v>5700</v>
      </c>
      <c r="H70" s="114">
        <v>5533</v>
      </c>
      <c r="I70" s="114">
        <v>5380</v>
      </c>
      <c r="J70" s="140">
        <v>5101</v>
      </c>
      <c r="K70" s="114">
        <v>736</v>
      </c>
      <c r="L70" s="116">
        <v>14.428543422858263</v>
      </c>
    </row>
    <row r="71" spans="1:12" s="110" customFormat="1" ht="15" customHeight="1" x14ac:dyDescent="0.2">
      <c r="A71" s="120"/>
      <c r="B71" s="119"/>
      <c r="C71" s="258"/>
      <c r="D71" s="110" t="s">
        <v>203</v>
      </c>
      <c r="E71" s="113">
        <v>71.038993269974739</v>
      </c>
      <c r="F71" s="115">
        <v>48661</v>
      </c>
      <c r="G71" s="114">
        <v>48375</v>
      </c>
      <c r="H71" s="114">
        <v>47945</v>
      </c>
      <c r="I71" s="114">
        <v>47573</v>
      </c>
      <c r="J71" s="140">
        <v>47149</v>
      </c>
      <c r="K71" s="114">
        <v>1512</v>
      </c>
      <c r="L71" s="116">
        <v>3.2068548643661585</v>
      </c>
    </row>
    <row r="72" spans="1:12" s="110" customFormat="1" ht="15" customHeight="1" x14ac:dyDescent="0.2">
      <c r="A72" s="120"/>
      <c r="B72" s="119"/>
      <c r="C72" s="258"/>
      <c r="D72" s="267" t="s">
        <v>198</v>
      </c>
      <c r="E72" s="113">
        <v>56.916216271757669</v>
      </c>
      <c r="F72" s="115">
        <v>27696</v>
      </c>
      <c r="G72" s="114">
        <v>27591</v>
      </c>
      <c r="H72" s="114">
        <v>27421</v>
      </c>
      <c r="I72" s="114">
        <v>27175</v>
      </c>
      <c r="J72" s="140">
        <v>27102</v>
      </c>
      <c r="K72" s="114">
        <v>594</v>
      </c>
      <c r="L72" s="116">
        <v>2.1917201682532657</v>
      </c>
    </row>
    <row r="73" spans="1:12" s="110" customFormat="1" ht="15" customHeight="1" x14ac:dyDescent="0.2">
      <c r="A73" s="120"/>
      <c r="B73" s="119"/>
      <c r="C73" s="258"/>
      <c r="D73" s="267" t="s">
        <v>199</v>
      </c>
      <c r="E73" s="113">
        <v>43.083783728242331</v>
      </c>
      <c r="F73" s="115">
        <v>20965</v>
      </c>
      <c r="G73" s="114">
        <v>20784</v>
      </c>
      <c r="H73" s="114">
        <v>20524</v>
      </c>
      <c r="I73" s="114">
        <v>20398</v>
      </c>
      <c r="J73" s="140">
        <v>20047</v>
      </c>
      <c r="K73" s="114">
        <v>918</v>
      </c>
      <c r="L73" s="116">
        <v>4.5792387888462116</v>
      </c>
    </row>
    <row r="74" spans="1:12" s="110" customFormat="1" ht="15" customHeight="1" x14ac:dyDescent="0.2">
      <c r="A74" s="120"/>
      <c r="B74" s="119"/>
      <c r="C74" s="258"/>
      <c r="D74" s="110" t="s">
        <v>204</v>
      </c>
      <c r="E74" s="113">
        <v>11.563672462371713</v>
      </c>
      <c r="F74" s="115">
        <v>7921</v>
      </c>
      <c r="G74" s="114">
        <v>7941</v>
      </c>
      <c r="H74" s="114">
        <v>7925</v>
      </c>
      <c r="I74" s="114">
        <v>7724</v>
      </c>
      <c r="J74" s="140">
        <v>7642</v>
      </c>
      <c r="K74" s="114">
        <v>279</v>
      </c>
      <c r="L74" s="116">
        <v>3.6508767338393091</v>
      </c>
    </row>
    <row r="75" spans="1:12" s="110" customFormat="1" ht="15" customHeight="1" x14ac:dyDescent="0.2">
      <c r="A75" s="120"/>
      <c r="B75" s="119"/>
      <c r="C75" s="258"/>
      <c r="D75" s="267" t="s">
        <v>198</v>
      </c>
      <c r="E75" s="113">
        <v>56.407019315742964</v>
      </c>
      <c r="F75" s="115">
        <v>4468</v>
      </c>
      <c r="G75" s="114">
        <v>4495</v>
      </c>
      <c r="H75" s="114">
        <v>4486</v>
      </c>
      <c r="I75" s="114">
        <v>4375</v>
      </c>
      <c r="J75" s="140">
        <v>4310</v>
      </c>
      <c r="K75" s="114">
        <v>158</v>
      </c>
      <c r="L75" s="116">
        <v>3.6658932714617167</v>
      </c>
    </row>
    <row r="76" spans="1:12" s="110" customFormat="1" ht="15" customHeight="1" x14ac:dyDescent="0.2">
      <c r="A76" s="120"/>
      <c r="B76" s="119"/>
      <c r="C76" s="258"/>
      <c r="D76" s="267" t="s">
        <v>199</v>
      </c>
      <c r="E76" s="113">
        <v>43.592980684257036</v>
      </c>
      <c r="F76" s="115">
        <v>3453</v>
      </c>
      <c r="G76" s="114">
        <v>3446</v>
      </c>
      <c r="H76" s="114">
        <v>3439</v>
      </c>
      <c r="I76" s="114">
        <v>3349</v>
      </c>
      <c r="J76" s="140">
        <v>3332</v>
      </c>
      <c r="K76" s="114">
        <v>121</v>
      </c>
      <c r="L76" s="116">
        <v>3.6314525810324128</v>
      </c>
    </row>
    <row r="77" spans="1:12" s="110" customFormat="1" ht="15" customHeight="1" x14ac:dyDescent="0.2">
      <c r="A77" s="534"/>
      <c r="B77" s="119" t="s">
        <v>205</v>
      </c>
      <c r="C77" s="268"/>
      <c r="D77" s="182"/>
      <c r="E77" s="113">
        <v>7.9892897469187796</v>
      </c>
      <c r="F77" s="115">
        <v>21722</v>
      </c>
      <c r="G77" s="114">
        <v>21546</v>
      </c>
      <c r="H77" s="114">
        <v>22035</v>
      </c>
      <c r="I77" s="114">
        <v>21702</v>
      </c>
      <c r="J77" s="140">
        <v>21756</v>
      </c>
      <c r="K77" s="114">
        <v>-34</v>
      </c>
      <c r="L77" s="116">
        <v>-0.15627872770729914</v>
      </c>
    </row>
    <row r="78" spans="1:12" s="110" customFormat="1" ht="15" customHeight="1" x14ac:dyDescent="0.2">
      <c r="A78" s="120"/>
      <c r="B78" s="119"/>
      <c r="C78" s="268" t="s">
        <v>106</v>
      </c>
      <c r="D78" s="182"/>
      <c r="E78" s="113">
        <v>59.225669827824326</v>
      </c>
      <c r="F78" s="115">
        <v>12865</v>
      </c>
      <c r="G78" s="114">
        <v>12570</v>
      </c>
      <c r="H78" s="114">
        <v>12959</v>
      </c>
      <c r="I78" s="114">
        <v>12706</v>
      </c>
      <c r="J78" s="140">
        <v>12689</v>
      </c>
      <c r="K78" s="114">
        <v>176</v>
      </c>
      <c r="L78" s="116">
        <v>1.3870281346047757</v>
      </c>
    </row>
    <row r="79" spans="1:12" s="110" customFormat="1" ht="15" customHeight="1" x14ac:dyDescent="0.2">
      <c r="A79" s="123"/>
      <c r="B79" s="124"/>
      <c r="C79" s="260" t="s">
        <v>107</v>
      </c>
      <c r="D79" s="261"/>
      <c r="E79" s="125">
        <v>40.774330172175674</v>
      </c>
      <c r="F79" s="143">
        <v>8857</v>
      </c>
      <c r="G79" s="144">
        <v>8976</v>
      </c>
      <c r="H79" s="144">
        <v>9076</v>
      </c>
      <c r="I79" s="144">
        <v>8996</v>
      </c>
      <c r="J79" s="145">
        <v>9067</v>
      </c>
      <c r="K79" s="144">
        <v>-210</v>
      </c>
      <c r="L79" s="146">
        <v>-2.3160913201720525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271889</v>
      </c>
      <c r="E11" s="114">
        <v>271761</v>
      </c>
      <c r="F11" s="114">
        <v>271940</v>
      </c>
      <c r="G11" s="114">
        <v>268369</v>
      </c>
      <c r="H11" s="140">
        <v>267573</v>
      </c>
      <c r="I11" s="115">
        <v>4316</v>
      </c>
      <c r="J11" s="116">
        <v>1.6130177559021277</v>
      </c>
    </row>
    <row r="12" spans="1:15" s="110" customFormat="1" ht="24.95" customHeight="1" x14ac:dyDescent="0.2">
      <c r="A12" s="193" t="s">
        <v>132</v>
      </c>
      <c r="B12" s="194" t="s">
        <v>133</v>
      </c>
      <c r="C12" s="113">
        <v>0.2798936330634928</v>
      </c>
      <c r="D12" s="115">
        <v>761</v>
      </c>
      <c r="E12" s="114">
        <v>588</v>
      </c>
      <c r="F12" s="114">
        <v>778</v>
      </c>
      <c r="G12" s="114">
        <v>795</v>
      </c>
      <c r="H12" s="140">
        <v>718</v>
      </c>
      <c r="I12" s="115">
        <v>43</v>
      </c>
      <c r="J12" s="116">
        <v>5.9888579387186631</v>
      </c>
    </row>
    <row r="13" spans="1:15" s="110" customFormat="1" ht="24.95" customHeight="1" x14ac:dyDescent="0.2">
      <c r="A13" s="193" t="s">
        <v>134</v>
      </c>
      <c r="B13" s="199" t="s">
        <v>214</v>
      </c>
      <c r="C13" s="113">
        <v>1.061462582156689</v>
      </c>
      <c r="D13" s="115">
        <v>2886</v>
      </c>
      <c r="E13" s="114">
        <v>2880</v>
      </c>
      <c r="F13" s="114">
        <v>2883</v>
      </c>
      <c r="G13" s="114">
        <v>2847</v>
      </c>
      <c r="H13" s="140">
        <v>2820</v>
      </c>
      <c r="I13" s="115">
        <v>66</v>
      </c>
      <c r="J13" s="116">
        <v>2.3404255319148937</v>
      </c>
    </row>
    <row r="14" spans="1:15" s="287" customFormat="1" ht="24" customHeight="1" x14ac:dyDescent="0.2">
      <c r="A14" s="193" t="s">
        <v>215</v>
      </c>
      <c r="B14" s="199" t="s">
        <v>137</v>
      </c>
      <c r="C14" s="113">
        <v>17.372162904714791</v>
      </c>
      <c r="D14" s="115">
        <v>47233</v>
      </c>
      <c r="E14" s="114">
        <v>47462</v>
      </c>
      <c r="F14" s="114">
        <v>47788</v>
      </c>
      <c r="G14" s="114">
        <v>47411</v>
      </c>
      <c r="H14" s="140">
        <v>47633</v>
      </c>
      <c r="I14" s="115">
        <v>-400</v>
      </c>
      <c r="J14" s="116">
        <v>-0.83975395209203707</v>
      </c>
      <c r="K14" s="110"/>
      <c r="L14" s="110"/>
      <c r="M14" s="110"/>
      <c r="N14" s="110"/>
      <c r="O14" s="110"/>
    </row>
    <row r="15" spans="1:15" s="110" customFormat="1" ht="24.75" customHeight="1" x14ac:dyDescent="0.2">
      <c r="A15" s="193" t="s">
        <v>216</v>
      </c>
      <c r="B15" s="199" t="s">
        <v>217</v>
      </c>
      <c r="C15" s="113">
        <v>3.2711878744634757</v>
      </c>
      <c r="D15" s="115">
        <v>8894</v>
      </c>
      <c r="E15" s="114">
        <v>8881</v>
      </c>
      <c r="F15" s="114">
        <v>8886</v>
      </c>
      <c r="G15" s="114">
        <v>8793</v>
      </c>
      <c r="H15" s="140">
        <v>8680</v>
      </c>
      <c r="I15" s="115">
        <v>214</v>
      </c>
      <c r="J15" s="116">
        <v>2.4654377880184333</v>
      </c>
    </row>
    <row r="16" spans="1:15" s="287" customFormat="1" ht="24.95" customHeight="1" x14ac:dyDescent="0.2">
      <c r="A16" s="193" t="s">
        <v>218</v>
      </c>
      <c r="B16" s="199" t="s">
        <v>141</v>
      </c>
      <c r="C16" s="113">
        <v>9.8889620396558886</v>
      </c>
      <c r="D16" s="115">
        <v>26887</v>
      </c>
      <c r="E16" s="114">
        <v>27127</v>
      </c>
      <c r="F16" s="114">
        <v>27353</v>
      </c>
      <c r="G16" s="114">
        <v>27159</v>
      </c>
      <c r="H16" s="140">
        <v>27440</v>
      </c>
      <c r="I16" s="115">
        <v>-553</v>
      </c>
      <c r="J16" s="116">
        <v>-2.0153061224489797</v>
      </c>
      <c r="K16" s="110"/>
      <c r="L16" s="110"/>
      <c r="M16" s="110"/>
      <c r="N16" s="110"/>
      <c r="O16" s="110"/>
    </row>
    <row r="17" spans="1:15" s="110" customFormat="1" ht="24.95" customHeight="1" x14ac:dyDescent="0.2">
      <c r="A17" s="193" t="s">
        <v>219</v>
      </c>
      <c r="B17" s="199" t="s">
        <v>220</v>
      </c>
      <c r="C17" s="113">
        <v>4.2120129905954267</v>
      </c>
      <c r="D17" s="115">
        <v>11452</v>
      </c>
      <c r="E17" s="114">
        <v>11454</v>
      </c>
      <c r="F17" s="114">
        <v>11549</v>
      </c>
      <c r="G17" s="114">
        <v>11459</v>
      </c>
      <c r="H17" s="140">
        <v>11513</v>
      </c>
      <c r="I17" s="115">
        <v>-61</v>
      </c>
      <c r="J17" s="116">
        <v>-0.52983583774863197</v>
      </c>
    </row>
    <row r="18" spans="1:15" s="287" customFormat="1" ht="24.95" customHeight="1" x14ac:dyDescent="0.2">
      <c r="A18" s="201" t="s">
        <v>144</v>
      </c>
      <c r="B18" s="202" t="s">
        <v>145</v>
      </c>
      <c r="C18" s="113">
        <v>4.6732306198485407</v>
      </c>
      <c r="D18" s="115">
        <v>12706</v>
      </c>
      <c r="E18" s="114">
        <v>12546</v>
      </c>
      <c r="F18" s="114">
        <v>12722</v>
      </c>
      <c r="G18" s="114">
        <v>12434</v>
      </c>
      <c r="H18" s="140">
        <v>12431</v>
      </c>
      <c r="I18" s="115">
        <v>275</v>
      </c>
      <c r="J18" s="116">
        <v>2.2122114069664547</v>
      </c>
      <c r="K18" s="110"/>
      <c r="L18" s="110"/>
      <c r="M18" s="110"/>
      <c r="N18" s="110"/>
      <c r="O18" s="110"/>
    </row>
    <row r="19" spans="1:15" s="110" customFormat="1" ht="24.95" customHeight="1" x14ac:dyDescent="0.2">
      <c r="A19" s="193" t="s">
        <v>146</v>
      </c>
      <c r="B19" s="199" t="s">
        <v>147</v>
      </c>
      <c r="C19" s="113">
        <v>12.252794338866229</v>
      </c>
      <c r="D19" s="115">
        <v>33314</v>
      </c>
      <c r="E19" s="114">
        <v>32977</v>
      </c>
      <c r="F19" s="114">
        <v>32810</v>
      </c>
      <c r="G19" s="114">
        <v>32348</v>
      </c>
      <c r="H19" s="140">
        <v>32266</v>
      </c>
      <c r="I19" s="115">
        <v>1048</v>
      </c>
      <c r="J19" s="116">
        <v>3.2480009917560282</v>
      </c>
    </row>
    <row r="20" spans="1:15" s="287" customFormat="1" ht="24.95" customHeight="1" x14ac:dyDescent="0.2">
      <c r="A20" s="193" t="s">
        <v>148</v>
      </c>
      <c r="B20" s="199" t="s">
        <v>149</v>
      </c>
      <c r="C20" s="113">
        <v>3.5286458812235875</v>
      </c>
      <c r="D20" s="115">
        <v>9594</v>
      </c>
      <c r="E20" s="114">
        <v>9507</v>
      </c>
      <c r="F20" s="114">
        <v>9562</v>
      </c>
      <c r="G20" s="114">
        <v>9440</v>
      </c>
      <c r="H20" s="140">
        <v>9480</v>
      </c>
      <c r="I20" s="115">
        <v>114</v>
      </c>
      <c r="J20" s="116">
        <v>1.2025316455696202</v>
      </c>
      <c r="K20" s="110"/>
      <c r="L20" s="110"/>
      <c r="M20" s="110"/>
      <c r="N20" s="110"/>
      <c r="O20" s="110"/>
    </row>
    <row r="21" spans="1:15" s="110" customFormat="1" ht="24.95" customHeight="1" x14ac:dyDescent="0.2">
      <c r="A21" s="201" t="s">
        <v>150</v>
      </c>
      <c r="B21" s="202" t="s">
        <v>151</v>
      </c>
      <c r="C21" s="113">
        <v>3.3296676217132726</v>
      </c>
      <c r="D21" s="115">
        <v>9053</v>
      </c>
      <c r="E21" s="114">
        <v>9228</v>
      </c>
      <c r="F21" s="114">
        <v>9423</v>
      </c>
      <c r="G21" s="114">
        <v>9482</v>
      </c>
      <c r="H21" s="140">
        <v>9243</v>
      </c>
      <c r="I21" s="115">
        <v>-190</v>
      </c>
      <c r="J21" s="116">
        <v>-2.0556096505463595</v>
      </c>
    </row>
    <row r="22" spans="1:15" s="110" customFormat="1" ht="24.95" customHeight="1" x14ac:dyDescent="0.2">
      <c r="A22" s="201" t="s">
        <v>152</v>
      </c>
      <c r="B22" s="199" t="s">
        <v>153</v>
      </c>
      <c r="C22" s="113">
        <v>10.834568518770528</v>
      </c>
      <c r="D22" s="115">
        <v>29458</v>
      </c>
      <c r="E22" s="114">
        <v>29198</v>
      </c>
      <c r="F22" s="114">
        <v>29001</v>
      </c>
      <c r="G22" s="114">
        <v>28504</v>
      </c>
      <c r="H22" s="140">
        <v>28366</v>
      </c>
      <c r="I22" s="115">
        <v>1092</v>
      </c>
      <c r="J22" s="116">
        <v>3.8496791934005499</v>
      </c>
    </row>
    <row r="23" spans="1:15" s="110" customFormat="1" ht="24.95" customHeight="1" x14ac:dyDescent="0.2">
      <c r="A23" s="193" t="s">
        <v>154</v>
      </c>
      <c r="B23" s="199" t="s">
        <v>155</v>
      </c>
      <c r="C23" s="113">
        <v>2.4384951211707717</v>
      </c>
      <c r="D23" s="115">
        <v>6630</v>
      </c>
      <c r="E23" s="114">
        <v>6686</v>
      </c>
      <c r="F23" s="114">
        <v>6710</v>
      </c>
      <c r="G23" s="114">
        <v>6567</v>
      </c>
      <c r="H23" s="140">
        <v>6605</v>
      </c>
      <c r="I23" s="115">
        <v>25</v>
      </c>
      <c r="J23" s="116">
        <v>0.37850113550340653</v>
      </c>
    </row>
    <row r="24" spans="1:15" s="110" customFormat="1" ht="24.95" customHeight="1" x14ac:dyDescent="0.2">
      <c r="A24" s="193" t="s">
        <v>156</v>
      </c>
      <c r="B24" s="199" t="s">
        <v>221</v>
      </c>
      <c r="C24" s="113">
        <v>9.1820559125231256</v>
      </c>
      <c r="D24" s="115">
        <v>24965</v>
      </c>
      <c r="E24" s="114">
        <v>24915</v>
      </c>
      <c r="F24" s="114">
        <v>24776</v>
      </c>
      <c r="G24" s="114">
        <v>24363</v>
      </c>
      <c r="H24" s="140">
        <v>24226</v>
      </c>
      <c r="I24" s="115">
        <v>739</v>
      </c>
      <c r="J24" s="116">
        <v>3.0504416742342939</v>
      </c>
    </row>
    <row r="25" spans="1:15" s="110" customFormat="1" ht="24.95" customHeight="1" x14ac:dyDescent="0.2">
      <c r="A25" s="193" t="s">
        <v>222</v>
      </c>
      <c r="B25" s="204" t="s">
        <v>159</v>
      </c>
      <c r="C25" s="113">
        <v>3.586022237015841</v>
      </c>
      <c r="D25" s="115">
        <v>9750</v>
      </c>
      <c r="E25" s="114">
        <v>10008</v>
      </c>
      <c r="F25" s="114">
        <v>10120</v>
      </c>
      <c r="G25" s="114">
        <v>10074</v>
      </c>
      <c r="H25" s="140">
        <v>9801</v>
      </c>
      <c r="I25" s="115">
        <v>-51</v>
      </c>
      <c r="J25" s="116">
        <v>-0.52035506580961122</v>
      </c>
    </row>
    <row r="26" spans="1:15" s="110" customFormat="1" ht="24.95" customHeight="1" x14ac:dyDescent="0.2">
      <c r="A26" s="201">
        <v>782.78300000000002</v>
      </c>
      <c r="B26" s="203" t="s">
        <v>160</v>
      </c>
      <c r="C26" s="113">
        <v>1.2681645818698071</v>
      </c>
      <c r="D26" s="115">
        <v>3448</v>
      </c>
      <c r="E26" s="114">
        <v>3351</v>
      </c>
      <c r="F26" s="114">
        <v>3678</v>
      </c>
      <c r="G26" s="114">
        <v>3542</v>
      </c>
      <c r="H26" s="140">
        <v>3650</v>
      </c>
      <c r="I26" s="115">
        <v>-202</v>
      </c>
      <c r="J26" s="116">
        <v>-5.5342465753424657</v>
      </c>
    </row>
    <row r="27" spans="1:15" s="110" customFormat="1" ht="24.95" customHeight="1" x14ac:dyDescent="0.2">
      <c r="A27" s="193" t="s">
        <v>161</v>
      </c>
      <c r="B27" s="199" t="s">
        <v>223</v>
      </c>
      <c r="C27" s="113">
        <v>4.3337538480777082</v>
      </c>
      <c r="D27" s="115">
        <v>11783</v>
      </c>
      <c r="E27" s="114">
        <v>11781</v>
      </c>
      <c r="F27" s="114">
        <v>11690</v>
      </c>
      <c r="G27" s="114">
        <v>11363</v>
      </c>
      <c r="H27" s="140">
        <v>11277</v>
      </c>
      <c r="I27" s="115">
        <v>506</v>
      </c>
      <c r="J27" s="116">
        <v>4.4870089562826996</v>
      </c>
    </row>
    <row r="28" spans="1:15" s="110" customFormat="1" ht="24.95" customHeight="1" x14ac:dyDescent="0.2">
      <c r="A28" s="193" t="s">
        <v>163</v>
      </c>
      <c r="B28" s="199" t="s">
        <v>164</v>
      </c>
      <c r="C28" s="113">
        <v>5.5489556399854356</v>
      </c>
      <c r="D28" s="115">
        <v>15087</v>
      </c>
      <c r="E28" s="114">
        <v>15200</v>
      </c>
      <c r="F28" s="114">
        <v>15083</v>
      </c>
      <c r="G28" s="114">
        <v>14997</v>
      </c>
      <c r="H28" s="140">
        <v>14934</v>
      </c>
      <c r="I28" s="115">
        <v>153</v>
      </c>
      <c r="J28" s="116">
        <v>1.0245078344716754</v>
      </c>
    </row>
    <row r="29" spans="1:15" s="110" customFormat="1" ht="24.95" customHeight="1" x14ac:dyDescent="0.2">
      <c r="A29" s="193">
        <v>86</v>
      </c>
      <c r="B29" s="199" t="s">
        <v>165</v>
      </c>
      <c r="C29" s="113">
        <v>11.188757176641939</v>
      </c>
      <c r="D29" s="115">
        <v>30421</v>
      </c>
      <c r="E29" s="114">
        <v>30593</v>
      </c>
      <c r="F29" s="114">
        <v>30340</v>
      </c>
      <c r="G29" s="114">
        <v>30172</v>
      </c>
      <c r="H29" s="140">
        <v>30182</v>
      </c>
      <c r="I29" s="115">
        <v>239</v>
      </c>
      <c r="J29" s="116">
        <v>0.79186269962229139</v>
      </c>
    </row>
    <row r="30" spans="1:15" s="110" customFormat="1" ht="24.95" customHeight="1" x14ac:dyDescent="0.2">
      <c r="A30" s="193">
        <v>87.88</v>
      </c>
      <c r="B30" s="204" t="s">
        <v>166</v>
      </c>
      <c r="C30" s="113">
        <v>5.9064544722294761</v>
      </c>
      <c r="D30" s="115">
        <v>16059</v>
      </c>
      <c r="E30" s="114">
        <v>16077</v>
      </c>
      <c r="F30" s="114">
        <v>15872</v>
      </c>
      <c r="G30" s="114">
        <v>15530</v>
      </c>
      <c r="H30" s="140">
        <v>15544</v>
      </c>
      <c r="I30" s="115">
        <v>515</v>
      </c>
      <c r="J30" s="116">
        <v>3.313175501801338</v>
      </c>
    </row>
    <row r="31" spans="1:15" s="110" customFormat="1" ht="24.95" customHeight="1" x14ac:dyDescent="0.2">
      <c r="A31" s="193" t="s">
        <v>167</v>
      </c>
      <c r="B31" s="199" t="s">
        <v>168</v>
      </c>
      <c r="C31" s="113">
        <v>3.2145471129762515</v>
      </c>
      <c r="D31" s="115">
        <v>8740</v>
      </c>
      <c r="E31" s="114">
        <v>8763</v>
      </c>
      <c r="F31" s="114">
        <v>8703</v>
      </c>
      <c r="G31" s="114">
        <v>8499</v>
      </c>
      <c r="H31" s="140">
        <v>8396</v>
      </c>
      <c r="I31" s="115">
        <v>344</v>
      </c>
      <c r="J31" s="116">
        <v>4.0971891376846115</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0.2798936330634928</v>
      </c>
      <c r="D34" s="115">
        <v>761</v>
      </c>
      <c r="E34" s="114">
        <v>588</v>
      </c>
      <c r="F34" s="114">
        <v>778</v>
      </c>
      <c r="G34" s="114">
        <v>795</v>
      </c>
      <c r="H34" s="140">
        <v>718</v>
      </c>
      <c r="I34" s="115">
        <v>43</v>
      </c>
      <c r="J34" s="116">
        <v>5.9888579387186631</v>
      </c>
    </row>
    <row r="35" spans="1:10" s="110" customFormat="1" ht="24.95" customHeight="1" x14ac:dyDescent="0.2">
      <c r="A35" s="292" t="s">
        <v>171</v>
      </c>
      <c r="B35" s="293" t="s">
        <v>172</v>
      </c>
      <c r="C35" s="113">
        <v>23.106856106720024</v>
      </c>
      <c r="D35" s="115">
        <v>62825</v>
      </c>
      <c r="E35" s="114">
        <v>62888</v>
      </c>
      <c r="F35" s="114">
        <v>63393</v>
      </c>
      <c r="G35" s="114">
        <v>62692</v>
      </c>
      <c r="H35" s="140">
        <v>62884</v>
      </c>
      <c r="I35" s="115">
        <v>-59</v>
      </c>
      <c r="J35" s="116">
        <v>-9.3823548120348585E-2</v>
      </c>
    </row>
    <row r="36" spans="1:10" s="110" customFormat="1" ht="24.95" customHeight="1" x14ac:dyDescent="0.2">
      <c r="A36" s="294" t="s">
        <v>173</v>
      </c>
      <c r="B36" s="295" t="s">
        <v>174</v>
      </c>
      <c r="C36" s="125">
        <v>76.612882463063968</v>
      </c>
      <c r="D36" s="143">
        <v>208302</v>
      </c>
      <c r="E36" s="144">
        <v>208284</v>
      </c>
      <c r="F36" s="144">
        <v>207768</v>
      </c>
      <c r="G36" s="144">
        <v>204881</v>
      </c>
      <c r="H36" s="145">
        <v>203970</v>
      </c>
      <c r="I36" s="143">
        <v>4332</v>
      </c>
      <c r="J36" s="146">
        <v>2.1238417414325634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2020-09-28T08:29:34Z</dcterms:created>
  <dcterms:modified xsi:type="dcterms:W3CDTF">2020-09-28T10:34:04Z</dcterms:modified>
</cp:coreProperties>
</file>