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M44" i="24" s="1"/>
  <c r="B44" i="24"/>
  <c r="J44" i="24" s="1"/>
  <c r="M43" i="24"/>
  <c r="K43" i="24"/>
  <c r="H43" i="24"/>
  <c r="G43" i="24"/>
  <c r="F43" i="24"/>
  <c r="E43" i="24"/>
  <c r="D43" i="24"/>
  <c r="C43" i="24"/>
  <c r="I43" i="24" s="1"/>
  <c r="B43" i="24"/>
  <c r="J43" i="24" s="1"/>
  <c r="K42" i="24"/>
  <c r="D42" i="24"/>
  <c r="C42" i="24"/>
  <c r="M42" i="24" s="1"/>
  <c r="B42" i="24"/>
  <c r="J42" i="24" s="1"/>
  <c r="M41" i="24"/>
  <c r="K41" i="24"/>
  <c r="H41" i="24"/>
  <c r="G41" i="24"/>
  <c r="F41" i="24"/>
  <c r="E41" i="24"/>
  <c r="D41" i="24"/>
  <c r="C41" i="24"/>
  <c r="I41" i="24" s="1"/>
  <c r="B41" i="24"/>
  <c r="J41" i="24" s="1"/>
  <c r="K40" i="24"/>
  <c r="D40" i="24"/>
  <c r="C40" i="24"/>
  <c r="I40" i="24" s="1"/>
  <c r="B40" i="24"/>
  <c r="J40" i="24" s="1"/>
  <c r="M36" i="24"/>
  <c r="L36" i="24"/>
  <c r="K36" i="24"/>
  <c r="J36" i="24"/>
  <c r="I36" i="24"/>
  <c r="H36" i="24"/>
  <c r="G36" i="24"/>
  <c r="F36" i="24"/>
  <c r="E36" i="24"/>
  <c r="D36" i="24"/>
  <c r="K57" i="15"/>
  <c r="L57" i="15" s="1"/>
  <c r="C38" i="24"/>
  <c r="C37" i="24"/>
  <c r="C35" i="24"/>
  <c r="C34" i="24"/>
  <c r="C33" i="24"/>
  <c r="C32" i="24"/>
  <c r="C31" i="24"/>
  <c r="C30" i="24"/>
  <c r="C29" i="24"/>
  <c r="C28" i="24"/>
  <c r="C27" i="24"/>
  <c r="C26" i="24"/>
  <c r="C25" i="24"/>
  <c r="C24" i="24"/>
  <c r="C23" i="24"/>
  <c r="C22" i="24"/>
  <c r="C21" i="24"/>
  <c r="C20" i="24"/>
  <c r="C19" i="24"/>
  <c r="C18" i="24"/>
  <c r="I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15" i="24" l="1"/>
  <c r="J15" i="24"/>
  <c r="H15" i="24"/>
  <c r="K15" i="24"/>
  <c r="F15" i="24"/>
  <c r="F25" i="24"/>
  <c r="D25" i="24"/>
  <c r="J25" i="24"/>
  <c r="H25" i="24"/>
  <c r="K25" i="24"/>
  <c r="D7" i="24"/>
  <c r="J7" i="24"/>
  <c r="H7" i="24"/>
  <c r="K7" i="24"/>
  <c r="F7" i="24"/>
  <c r="K20" i="24"/>
  <c r="H20" i="24"/>
  <c r="F20" i="24"/>
  <c r="D20" i="24"/>
  <c r="J20" i="24"/>
  <c r="K8" i="24"/>
  <c r="H8" i="24"/>
  <c r="F8" i="24"/>
  <c r="D8" i="24"/>
  <c r="J8" i="24"/>
  <c r="D17" i="24"/>
  <c r="J17" i="24"/>
  <c r="H17" i="24"/>
  <c r="K17" i="24"/>
  <c r="F17" i="24"/>
  <c r="K18" i="24"/>
  <c r="H18" i="24"/>
  <c r="F18" i="24"/>
  <c r="D18" i="24"/>
  <c r="J18" i="24"/>
  <c r="D21" i="24"/>
  <c r="J21" i="24"/>
  <c r="H21" i="24"/>
  <c r="K21" i="24"/>
  <c r="F21" i="24"/>
  <c r="K24" i="24"/>
  <c r="J24" i="24"/>
  <c r="H24" i="24"/>
  <c r="F24" i="24"/>
  <c r="D24" i="24"/>
  <c r="D38" i="24"/>
  <c r="J38" i="24"/>
  <c r="H38" i="24"/>
  <c r="F38" i="24"/>
  <c r="K38" i="24"/>
  <c r="G15" i="24"/>
  <c r="L15" i="24"/>
  <c r="I15" i="24"/>
  <c r="M15" i="24"/>
  <c r="E15" i="24"/>
  <c r="G21" i="24"/>
  <c r="L21" i="24"/>
  <c r="I21" i="24"/>
  <c r="M21" i="24"/>
  <c r="E21" i="24"/>
  <c r="G31" i="24"/>
  <c r="L31" i="24"/>
  <c r="I31" i="24"/>
  <c r="M31" i="24"/>
  <c r="E31" i="24"/>
  <c r="M38" i="24"/>
  <c r="E38" i="24"/>
  <c r="L38" i="24"/>
  <c r="G38" i="24"/>
  <c r="I38" i="24"/>
  <c r="D9" i="24"/>
  <c r="J9" i="24"/>
  <c r="H9" i="24"/>
  <c r="K9" i="24"/>
  <c r="F9" i="24"/>
  <c r="K28" i="24"/>
  <c r="J28" i="24"/>
  <c r="H28" i="24"/>
  <c r="F28" i="24"/>
  <c r="D28" i="24"/>
  <c r="K34" i="24"/>
  <c r="J34" i="24"/>
  <c r="H34" i="24"/>
  <c r="F34" i="24"/>
  <c r="D34" i="24"/>
  <c r="G25" i="24"/>
  <c r="L25" i="24"/>
  <c r="I25" i="24"/>
  <c r="M25" i="24"/>
  <c r="E25" i="24"/>
  <c r="M28" i="24"/>
  <c r="E28" i="24"/>
  <c r="L28" i="24"/>
  <c r="I28" i="24"/>
  <c r="G28" i="24"/>
  <c r="D19" i="24"/>
  <c r="J19" i="24"/>
  <c r="H19" i="24"/>
  <c r="K19" i="24"/>
  <c r="F19" i="24"/>
  <c r="F31" i="24"/>
  <c r="D31" i="24"/>
  <c r="J31" i="24"/>
  <c r="H31" i="24"/>
  <c r="K31" i="24"/>
  <c r="M16" i="24"/>
  <c r="E16" i="24"/>
  <c r="L16" i="24"/>
  <c r="I16" i="24"/>
  <c r="G16" i="24"/>
  <c r="M22" i="24"/>
  <c r="E22" i="24"/>
  <c r="L22" i="24"/>
  <c r="I22" i="24"/>
  <c r="G22" i="24"/>
  <c r="M32" i="24"/>
  <c r="E32" i="24"/>
  <c r="L32" i="24"/>
  <c r="I32" i="24"/>
  <c r="G32" i="24"/>
  <c r="C45" i="24"/>
  <c r="C39" i="24"/>
  <c r="K16" i="24"/>
  <c r="H16" i="24"/>
  <c r="F16" i="24"/>
  <c r="D16" i="24"/>
  <c r="J16" i="24"/>
  <c r="K22" i="24"/>
  <c r="J22" i="24"/>
  <c r="H22" i="24"/>
  <c r="F22" i="24"/>
  <c r="D22" i="24"/>
  <c r="F35" i="24"/>
  <c r="D35" i="24"/>
  <c r="J35" i="24"/>
  <c r="H35" i="24"/>
  <c r="K35" i="24"/>
  <c r="B45" i="24"/>
  <c r="B39" i="24"/>
  <c r="G19" i="24"/>
  <c r="L19" i="24"/>
  <c r="I19" i="24"/>
  <c r="M19" i="24"/>
  <c r="E19" i="24"/>
  <c r="G35" i="24"/>
  <c r="L35" i="24"/>
  <c r="I35" i="24"/>
  <c r="E35" i="24"/>
  <c r="M35" i="24"/>
  <c r="K30" i="24"/>
  <c r="J30" i="24"/>
  <c r="H30" i="24"/>
  <c r="F30" i="24"/>
  <c r="D30" i="24"/>
  <c r="G9" i="24"/>
  <c r="L9" i="24"/>
  <c r="I9" i="24"/>
  <c r="M9" i="24"/>
  <c r="E9" i="24"/>
  <c r="F29" i="24"/>
  <c r="D29" i="24"/>
  <c r="J29" i="24"/>
  <c r="H29" i="24"/>
  <c r="K29" i="24"/>
  <c r="K32" i="24"/>
  <c r="J32" i="24"/>
  <c r="H32" i="24"/>
  <c r="F32" i="24"/>
  <c r="D32" i="24"/>
  <c r="G23" i="24"/>
  <c r="L23" i="24"/>
  <c r="I23" i="24"/>
  <c r="M23" i="24"/>
  <c r="E23" i="24"/>
  <c r="G29" i="24"/>
  <c r="L29" i="24"/>
  <c r="I29" i="24"/>
  <c r="M29" i="24"/>
  <c r="E29" i="24"/>
  <c r="F33" i="24"/>
  <c r="D33" i="24"/>
  <c r="J33" i="24"/>
  <c r="H33" i="24"/>
  <c r="K33" i="24"/>
  <c r="K26" i="24"/>
  <c r="J26" i="24"/>
  <c r="H26" i="24"/>
  <c r="F26" i="24"/>
  <c r="D26" i="24"/>
  <c r="H37" i="24"/>
  <c r="F37" i="24"/>
  <c r="D37" i="24"/>
  <c r="K37" i="24"/>
  <c r="J37" i="24"/>
  <c r="G17" i="24"/>
  <c r="L17" i="24"/>
  <c r="I17" i="24"/>
  <c r="M17" i="24"/>
  <c r="E17" i="24"/>
  <c r="M20" i="24"/>
  <c r="E20" i="24"/>
  <c r="L20" i="24"/>
  <c r="I20" i="24"/>
  <c r="G20" i="24"/>
  <c r="G33" i="24"/>
  <c r="L33" i="24"/>
  <c r="I33" i="24"/>
  <c r="M33" i="24"/>
  <c r="E33" i="24"/>
  <c r="I37" i="24"/>
  <c r="L37" i="24"/>
  <c r="M37" i="24"/>
  <c r="G37" i="24"/>
  <c r="E37" i="24"/>
  <c r="F27" i="24"/>
  <c r="D27" i="24"/>
  <c r="J27" i="24"/>
  <c r="H27" i="24"/>
  <c r="K27" i="24"/>
  <c r="G27" i="24"/>
  <c r="L27" i="24"/>
  <c r="I27" i="24"/>
  <c r="E27" i="24"/>
  <c r="M27" i="24"/>
  <c r="B14" i="24"/>
  <c r="B6" i="24"/>
  <c r="F23" i="24"/>
  <c r="D23" i="24"/>
  <c r="J23" i="24"/>
  <c r="H23" i="24"/>
  <c r="K23" i="24"/>
  <c r="G7" i="24"/>
  <c r="L7" i="24"/>
  <c r="I7" i="24"/>
  <c r="E7" i="24"/>
  <c r="M7" i="24"/>
  <c r="C14" i="24"/>
  <c r="C6" i="24"/>
  <c r="M24" i="24"/>
  <c r="E24" i="24"/>
  <c r="L24" i="24"/>
  <c r="I24" i="24"/>
  <c r="G24" i="24"/>
  <c r="M30" i="24"/>
  <c r="E30" i="24"/>
  <c r="L30" i="24"/>
  <c r="I30" i="24"/>
  <c r="G30" i="24"/>
  <c r="M8" i="24"/>
  <c r="E8" i="24"/>
  <c r="L8" i="24"/>
  <c r="M18" i="24"/>
  <c r="E18" i="24"/>
  <c r="L18" i="24"/>
  <c r="M26" i="24"/>
  <c r="E26" i="24"/>
  <c r="L26" i="24"/>
  <c r="M34" i="24"/>
  <c r="E34" i="24"/>
  <c r="L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8" i="24"/>
  <c r="G26" i="24"/>
  <c r="G34" i="24"/>
  <c r="I8" i="24"/>
  <c r="I26" i="24"/>
  <c r="I34" i="24"/>
  <c r="M40" i="24"/>
  <c r="E40" i="24"/>
  <c r="L40" i="24"/>
  <c r="G40" i="24"/>
  <c r="G1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J77" i="24" s="1"/>
  <c r="I75" i="24"/>
  <c r="F40" i="24"/>
  <c r="F42" i="24"/>
  <c r="F44" i="24"/>
  <c r="G42" i="24"/>
  <c r="G44" i="24"/>
  <c r="H40" i="24"/>
  <c r="L41" i="24"/>
  <c r="H42" i="24"/>
  <c r="L43" i="24"/>
  <c r="H44" i="24"/>
  <c r="I42" i="24"/>
  <c r="I44" i="24"/>
  <c r="L42" i="24"/>
  <c r="L44" i="24"/>
  <c r="E42" i="24"/>
  <c r="E44" i="24"/>
  <c r="K79" i="24" l="1"/>
  <c r="M6" i="24"/>
  <c r="E6" i="24"/>
  <c r="L6" i="24"/>
  <c r="I6" i="24"/>
  <c r="G6" i="24"/>
  <c r="M14" i="24"/>
  <c r="E14" i="24"/>
  <c r="L14" i="24"/>
  <c r="I14" i="24"/>
  <c r="G14" i="24"/>
  <c r="H39" i="24"/>
  <c r="F39" i="24"/>
  <c r="D39" i="24"/>
  <c r="K39" i="24"/>
  <c r="J39" i="24"/>
  <c r="I77" i="24"/>
  <c r="K78" i="24" s="1"/>
  <c r="K6" i="24"/>
  <c r="H6" i="24"/>
  <c r="F6" i="24"/>
  <c r="D6" i="24"/>
  <c r="J6" i="24"/>
  <c r="H45" i="24"/>
  <c r="F45" i="24"/>
  <c r="D45" i="24"/>
  <c r="K45" i="24"/>
  <c r="J45" i="24"/>
  <c r="I39" i="24"/>
  <c r="L39" i="24"/>
  <c r="M39" i="24"/>
  <c r="G39" i="24"/>
  <c r="E39" i="24"/>
  <c r="J79" i="24"/>
  <c r="K14" i="24"/>
  <c r="H14" i="24"/>
  <c r="F14" i="24"/>
  <c r="D14" i="24"/>
  <c r="J14" i="24"/>
  <c r="I45" i="24"/>
  <c r="G45" i="24"/>
  <c r="M45" i="24"/>
  <c r="E45" i="24"/>
  <c r="L45" i="24"/>
  <c r="I78" i="24" l="1"/>
  <c r="I79" i="24"/>
  <c r="J78" i="24"/>
  <c r="I83" i="24" l="1"/>
  <c r="I82" i="24"/>
  <c r="I81" i="24"/>
</calcChain>
</file>

<file path=xl/sharedStrings.xml><?xml version="1.0" encoding="utf-8"?>
<sst xmlns="http://schemas.openxmlformats.org/spreadsheetml/2006/main" count="1651" uniqueCount="522">
  <si>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</si>
  <si>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</si>
  <si>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</si>
  <si>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</si>
  <si>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</si>
  <si>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</si>
  <si>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</si>
  <si>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</si>
  <si>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</si>
  <si>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</si>
  <si>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</si>
  <si>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</si>
  <si>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</si>
  <si>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Heilbronn (627)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</si>
  <si>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</si>
  <si>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</si>
  <si>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</si>
  <si>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</si>
  <si>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</si>
  <si>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</si>
  <si>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</si>
  <si>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</si>
  <si>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</si>
  <si>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</si>
  <si>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</si>
  <si>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</si>
  <si>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</si>
  <si>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</si>
  <si>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</si>
  <si>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</si>
  <si>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</si>
  <si>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</si>
  <si>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</si>
  <si>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</si>
  <si>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</si>
  <si>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</si>
  <si>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</si>
  <si>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</si>
  <si>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</si>
  <si>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</si>
  <si>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</si>
  <si>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</si>
  <si>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</si>
  <si>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</si>
  <si>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</si>
  <si>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</si>
  <si>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</si>
  <si>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</si>
  <si>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</si>
  <si>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</si>
  <si>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</si>
  <si>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</si>
  <si>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</si>
  <si>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</si>
  <si>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</si>
  <si>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</si>
  <si>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</si>
  <si>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</si>
  <si>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</si>
  <si>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</si>
  <si>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</si>
  <si>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</si>
  <si>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</si>
  <si>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</si>
  <si>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</si>
  <si>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</si>
  <si>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</si>
  <si>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</si>
  <si>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</si>
  <si>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</si>
  <si>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</si>
  <si>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</si>
  <si>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</si>
  <si>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</si>
  <si>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</si>
  <si>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</si>
  <si>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</si>
  <si>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</si>
  <si>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</si>
  <si>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</si>
  <si>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</si>
  <si>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</si>
  <si>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</si>
  <si>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</si>
  <si>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</si>
  <si>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</si>
  <si>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</si>
  <si>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</si>
  <si>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</si>
  <si>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</si>
  <si>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</si>
  <si>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</si>
  <si>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Heilbronn (627);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</si>
  <si>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</si>
  <si>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</si>
  <si>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</si>
  <si>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</si>
  <si>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</si>
  <si>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</si>
  <si>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</si>
  <si>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</si>
  <si>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</si>
  <si>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</si>
  <si>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</si>
  <si>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</si>
  <si>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</si>
  <si>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</si>
  <si>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</si>
  <si>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</si>
  <si>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</si>
  <si>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</si>
  <si>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</si>
  <si>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</si>
  <si>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</si>
  <si>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</si>
  <si>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</si>
  <si>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</si>
  <si>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</si>
  <si>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</si>
  <si>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</si>
  <si>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</si>
  <si>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</si>
  <si>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</si>
  <si>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</si>
  <si>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</si>
  <si>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</si>
  <si>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</si>
  <si>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</si>
  <si>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</si>
  <si>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</si>
  <si>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</si>
  <si>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</si>
  <si>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</si>
  <si>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</si>
  <si>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</si>
  <si>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</si>
  <si>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</si>
  <si>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</si>
  <si>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</si>
  <si>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</si>
  <si>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</si>
  <si>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</si>
  <si>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</si>
  <si>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</si>
  <si>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</si>
  <si>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</si>
  <si>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</si>
  <si>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</si>
  <si>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</si>
  <si>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</si>
  <si>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</si>
  <si>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</si>
  <si>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</si>
  <si>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</si>
  <si>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</si>
  <si>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</si>
  <si>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</si>
  <si>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</si>
  <si>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</si>
  <si>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</si>
  <si>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</si>
  <si>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</si>
  <si>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</si>
  <si>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</si>
  <si>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</si>
  <si>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</si>
  <si>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</si>
  <si>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</si>
  <si>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</si>
  <si>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</si>
  <si>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</si>
  <si>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</si>
  <si>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</si>
  <si>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</si>
  <si>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</si>
  <si>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</si>
  <si>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</si>
  <si>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</si>
  <si>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</si>
  <si>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</si>
  <si>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</si>
  <si>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</si>
  <si>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</si>
  <si>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Heilbronn (627)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</si>
  <si>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</si>
  <si>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</si>
  <si>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</si>
  <si>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</si>
  <si>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</si>
  <si>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</si>
  <si>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</si>
  <si>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</si>
  <si>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</si>
  <si>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</si>
  <si>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</si>
  <si>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</si>
  <si>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</si>
  <si>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</si>
  <si>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</si>
  <si>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</si>
  <si>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</si>
  <si>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</si>
  <si>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</si>
  <si>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</si>
  <si>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</si>
  <si>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</si>
  <si>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</si>
  <si>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</si>
  <si>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</si>
  <si>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</si>
  <si>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</si>
  <si>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</si>
  <si>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</si>
  <si>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</si>
  <si>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</si>
  <si>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</si>
  <si>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</si>
  <si>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</si>
  <si>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</si>
  <si>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</si>
  <si>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</si>
  <si>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</si>
  <si>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</si>
  <si>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</si>
  <si>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</si>
  <si>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</si>
  <si>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</si>
  <si>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</si>
  <si>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</si>
  <si>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</si>
  <si>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</si>
  <si>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</si>
  <si>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</si>
  <si>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</si>
  <si>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</si>
  <si>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</si>
  <si>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</si>
  <si>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</si>
  <si>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</si>
  <si>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</si>
  <si>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</si>
  <si>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</si>
  <si>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</si>
  <si>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</si>
  <si>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</si>
  <si>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</si>
  <si>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</si>
  <si>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</si>
  <si>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</si>
  <si>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</si>
  <si>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</si>
  <si>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</si>
  <si>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</si>
  <si>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</si>
  <si>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</si>
  <si>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</si>
  <si>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</si>
  <si>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</si>
  <si>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</si>
  <si>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</si>
  <si>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</si>
  <si>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</si>
  <si>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</si>
  <si>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</si>
  <si>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</si>
  <si>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</si>
  <si>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</si>
  <si>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</si>
  <si>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</si>
  <si>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</si>
  <si>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</si>
  <si>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</si>
  <si>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</si>
  <si>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</si>
  <si>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</si>
  <si>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</si>
  <si>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</si>
  <si>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</si>
  <si>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</si>
  <si>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</si>
  <si>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</si>
  <si>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</si>
  <si>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</si>
  <si>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</si>
  <si>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</si>
  <si>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</si>
  <si>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</si>
  <si>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</si>
  <si>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</si>
  <si>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</si>
  <si>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</si>
  <si>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</si>
  <si>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</si>
  <si>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</si>
  <si>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</si>
  <si>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</si>
  <si>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</si>
  <si>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</si>
  <si>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</si>
  <si>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</si>
  <si>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</si>
  <si>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</si>
  <si>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</si>
  <si>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</si>
  <si>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</si>
  <si>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</si>
  <si>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</si>
  <si>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</si>
  <si>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</si>
  <si>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</si>
  <si>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</si>
  <si>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</si>
  <si>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</si>
  <si>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</si>
  <si>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</si>
  <si>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</si>
  <si>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</si>
  <si>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</si>
  <si>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</si>
  <si>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</si>
  <si>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</si>
  <si>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</si>
  <si>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</si>
  <si>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</si>
  <si>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</si>
  <si>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</si>
  <si>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</si>
  <si>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Heilbronn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</si>
  <si>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</si>
  <si>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</si>
  <si>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</si>
  <si>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</si>
  <si>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</si>
  <si>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</si>
  <si>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</si>
  <si>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</si>
  <si>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</si>
  <si>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</si>
  <si>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</si>
  <si>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</si>
  <si>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</si>
  <si>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</si>
  <si>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</si>
  <si>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</si>
  <si>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</si>
  <si>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</si>
  <si>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</si>
  <si>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</si>
  <si>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</si>
  <si>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</si>
  <si>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</si>
  <si>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</si>
  <si>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</si>
  <si>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</si>
  <si>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</si>
  <si>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</si>
  <si>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</si>
  <si>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</si>
  <si>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</si>
  <si>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</si>
  <si>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</si>
  <si>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</si>
  <si>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</si>
  <si>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</si>
  <si>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</si>
  <si>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</si>
  <si>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</si>
  <si>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</si>
  <si>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</si>
  <si>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</si>
  <si>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</si>
  <si>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</si>
  <si>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</si>
  <si>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</si>
  <si>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Heilbronn (627);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</si>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</sst>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{BAD89B7A-FECA-4DA8-871E-58D091F5E561}</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82FD-4EC1-9C8C-2085E5514B01}"/>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{48D6BF71-A7EE-4A7D-92EF-E8878CE9CD45}</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82FD-4EC1-9C8C-2085E5514B0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{66A8AE29-B149-48FB-8FAE-032CD381C45C}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2FD-4EC1-9C8C-2085E5514B0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{96F6CA16-2C8E-4C6E-9734-DD398114E6A8}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2FD-4EC1-9C8C-2085E5514B0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0.92278745451778477</c:v>
                </c:pt>
                <c:pt idx="1">
                  <c:v>0.77822269034374059</c:v>
                </c:pt>
                <c:pt idx="2">
                  <c:v>1.1186464311118853</c:v>
                </c:pt>
                <c:pt idx="3">
                  <c:v>1.0875687030768</c:v>
                </c:pt>
              </c:numCache>
            </c:numRef>
          </c:val>
          <c:extLst>
            <c:ext xmlns:c16="http://schemas.microsoft.com/office/drawing/2014/chart" uri="{C3380CC4-5D6E-409C-BE32-E72D297353CC}">
              <c16:uniqueId val="{00000004-82FD-4EC1-9C8C-2085E5514B0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{73CCFDD8-B330-4CBF-BE22-70EFD42A86EA}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2FD-4EC1-9C8C-2085E5514B0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{007B75DC-3385-45EB-BF24-76D315BAE7AD}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2FD-4EC1-9C8C-2085E5514B0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{9B574CA0-1313-4A89-A722-8B377F25DB92}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2FD-4EC1-9C8C-2085E5514B0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{766B2210-015F-4DCD-A7F9-1D88F2294CB4}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2FD-4EC1-9C8C-2085E5514B0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2FD-4EC1-9C8C-2085E5514B0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2FD-4EC1-9C8C-2085E5514B0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{8FB0A877-A2D8-4AE9-97C9-0DA6F3B31023}</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808D-4EFE-8601-9BE02D81931A}"/>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{E6F5384A-4E6B-49DB-810A-47FBEE45AD0C}</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808D-4EFE-8601-9BE02D81931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{51FA9F69-3903-4072-B1BA-6EA93A70AA2A}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08D-4EFE-8601-9BE02D81931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{48FCB032-B495-472A-B0AC-C57F6E2CD222}</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08D-4EFE-8601-9BE02D8193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-3.1205059001989714</c:v>
                </c:pt>
                <c:pt idx="1">
                  <c:v>-2.6975865719528453</c:v>
                </c:pt>
                <c:pt idx="2">
                  <c:v>-2.7637010795899166</c:v>
                </c:pt>
                <c:pt idx="3">
                  <c:v>-2.8655893304673015</c:v>
                </c:pt>
              </c:numCache>
            </c:numRef>
          </c:val>
          <c:extLst>
            <c:ext xmlns:c16="http://schemas.microsoft.com/office/drawing/2014/chart" uri="{C3380CC4-5D6E-409C-BE32-E72D297353CC}">
              <c16:uniqueId val="{00000004-808D-4EFE-8601-9BE02D81931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{4C191E87-2BC7-4964-A386-5E9EC2045FC7}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08D-4EFE-8601-9BE02D81931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{02AE79C5-1A76-4FA2-823A-0313B2D065C8}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08D-4EFE-8601-9BE02D81931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{099B624A-324A-47D5-9E02-F0E2283F4C30}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08D-4EFE-8601-9BE02D81931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{E35A3DE1-8988-46E4-B63F-BB273500366C}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08D-4EFE-8601-9BE02D81931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08D-4EFE-8601-9BE02D81931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08D-4EFE-8601-9BE02D81931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{8861DD86-49A2-4C57-81E7-6075D14A773E}</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7738-4836-B033-26F39B041745}"/>
                </c:ext>
              </c:extLst>
            </c:dLbl>
            <c:dLbl>
              <c:idx val="1"/>
              <c:tx>
                <c:strRef>
                  <c:f>Daten_Diagramme!$D$15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{A852FF29-2C24-418F-AD23-16AB223D393D}</c15:txfldGUID>
                      <c15:f>Daten_Diagramme!$D$15</c15:f>
                      <c15:dlblFieldTableCache>
                        <c:ptCount val="1"/>
                        <c:pt idx="0">
                          <c:v>5.3</c:v>
                        </c:pt>
                      </c15:dlblFieldTableCache>
                    </c15:dlblFTEntry>
                  </c15:dlblFieldTable>
                  <c15:showDataLabelsRange val="0"/>
                </c:ext>
                <c:ext xmlns:c16="http://schemas.microsoft.com/office/drawing/2014/chart" uri="{C3380CC4-5D6E-409C-BE32-E72D297353CC}">
                  <c16:uniqueId val="{00000001-7738-4836-B033-26F39B041745}"/>
                </c:ext>
              </c:extLst>
            </c:dLbl>
            <c:dLbl>
              <c:idx val="2"/>
              <c:tx>
                <c:strRef>
                  <c:f>Daten_Diagramme!$D$16</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{5CBF7079-7356-48C5-B4E0-51E6CBD16569}</c15:txfldGUID>
                      <c15:f>Daten_Diagramme!$D$16</c15:f>
                      <c15:dlblFieldTableCache>
                        <c:ptCount val="1"/>
                        <c:pt idx="0">
                          <c:v>4.1</c:v>
                        </c:pt>
                      </c15:dlblFieldTableCache>
                    </c15:dlblFTEntry>
                  </c15:dlblFieldTable>
                  <c15:showDataLabelsRange val="0"/>
                </c:ext>
                <c:ext xmlns:c16="http://schemas.microsoft.com/office/drawing/2014/chart" uri="{C3380CC4-5D6E-409C-BE32-E72D297353CC}">
                  <c16:uniqueId val="{00000002-7738-4836-B033-26F39B041745}"/>
                </c:ext>
              </c:extLst>
            </c:dLbl>
            <c:dLbl>
              <c:idx val="3"/>
              <c:tx>
                <c:strRef>
                  <c:f>Daten_Diagramme!$D$17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{BA6F36E0-16D6-4C0D-AA59-4B115D3526DE}</c15:txfldGUID>
                      <c15:f>Daten_Diagramme!$D$17</c15:f>
                      <c15:dlblFieldTableCache>
                        <c:ptCount val="1"/>
                        <c:pt idx="0">
                          <c:v>-1.4</c:v>
                        </c:pt>
                      </c15:dlblFieldTableCache>
                    </c15:dlblFTEntry>
                  </c15:dlblFieldTable>
                  <c15:showDataLabelsRange val="0"/>
                </c:ext>
                <c:ext xmlns:c16="http://schemas.microsoft.com/office/drawing/2014/chart" uri="{C3380CC4-5D6E-409C-BE32-E72D297353CC}">
                  <c16:uniqueId val="{00000003-7738-4836-B033-26F39B041745}"/>
                </c:ext>
              </c:extLst>
            </c:dLbl>
            <c:dLbl>
              <c:idx val="4"/>
              <c:tx>
                <c:strRef>
                  <c:f>Daten_Diagramme!$D$18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{C575D383-C451-403C-943E-2DC53F31ED08}</c15:txfldGUID>
                      <c15:f>Daten_Diagramme!$D$18</c15:f>
                      <c15:dlblFieldTableCache>
                        <c:ptCount val="1"/>
                        <c:pt idx="0">
                          <c:v>-2.9</c:v>
                        </c:pt>
                      </c15:dlblFieldTableCache>
                    </c15:dlblFTEntry>
                  </c15:dlblFieldTable>
                  <c15:showDataLabelsRange val="0"/>
                </c:ext>
                <c:ext xmlns:c16="http://schemas.microsoft.com/office/drawing/2014/chart" uri="{C3380CC4-5D6E-409C-BE32-E72D297353CC}">
                  <c16:uniqueId val="{00000004-7738-4836-B033-26F39B041745}"/>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{E5572258-71D9-48B5-A28D-D187B3E682F0}</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7738-4836-B033-26F39B041745}"/>
                </c:ext>
              </c:extLst>
            </c:dLbl>
            <c:dLbl>
              <c:idx val="6"/>
              <c:tx>
                <c:strRef>
                  <c:f>Daten_Diagramme!$D$20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{5C782306-1B22-4CC6-9D1F-73DDE493C52A}</c15:txfldGUID>
                      <c15:f>Daten_Diagramme!$D$20</c15:f>
                      <c15:dlblFieldTableCache>
                        <c:ptCount val="1"/>
                        <c:pt idx="0">
                          <c:v>-2.1</c:v>
                        </c:pt>
                      </c15:dlblFieldTableCache>
                    </c15:dlblFTEntry>
                  </c15:dlblFieldTable>
                  <c15:showDataLabelsRange val="0"/>
                </c:ext>
                <c:ext xmlns:c16="http://schemas.microsoft.com/office/drawing/2014/chart" uri="{C3380CC4-5D6E-409C-BE32-E72D297353CC}">
                  <c16:uniqueId val="{00000006-7738-4836-B033-26F39B041745}"/>
                </c:ext>
              </c:extLst>
            </c:dLbl>
            <c:dLbl>
              <c:idx val="7"/>
              <c:tx>
                <c:strRef>
                  <c:f>Daten_Diagramme!$D$21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{284EA6BF-7B12-4C78-8874-85D62132E0C8}</c15:txfldGUID>
                      <c15:f>Daten_Diagramme!$D$21</c15:f>
                      <c15:dlblFieldTableCache>
                        <c:ptCount val="1"/>
                        <c:pt idx="0">
                          <c:v>1.3</c:v>
                        </c:pt>
                      </c15:dlblFieldTableCache>
                    </c15:dlblFTEntry>
                  </c15:dlblFieldTable>
                  <c15:showDataLabelsRange val="0"/>
                </c:ext>
                <c:ext xmlns:c16="http://schemas.microsoft.com/office/drawing/2014/chart" uri="{C3380CC4-5D6E-409C-BE32-E72D297353CC}">
                  <c16:uniqueId val="{00000007-7738-4836-B033-26F39B041745}"/>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{C52FAB99-07A2-4FB2-9EB1-2F1DDC6B4529}</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7738-4836-B033-26F39B041745}"/>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{3DBD5A91-4643-4F21-A0E6-1E17B27729E0}</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7738-4836-B033-26F39B041745}"/>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{4E0C7C9E-3A9D-4B9A-9035-257D2D25BE6A}</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7738-4836-B033-26F39B041745}"/>
                </c:ext>
              </c:extLst>
            </c:dLbl>
            <c:dLbl>
              <c:idx val="11"/>
              <c:tx>
                <c:strRef>
                  <c:f>Daten_Diagramme!$D$25</c:f>
                  <c:strCache>
                    <c:ptCount val="1"/>
                    <c:pt idx="0">
                      <c:v>36.3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{5D290C00-BB78-4CC8-8A25-7C48F4837DB2}</c15:txfldGUID>
                      <c15:f>Daten_Diagramme!$D$25</c15:f>
                      <c15:dlblFieldTableCache>
                        <c:ptCount val="1"/>
                        <c:pt idx="0">
                          <c:v>36.3</c:v>
                        </c:pt>
                      </c15:dlblFieldTableCache>
                    </c15:dlblFTEntry>
                  </c15:dlblFieldTable>
                  <c15:showDataLabelsRange val="0"/>
                </c:ext>
                <c:ext xmlns:c16="http://schemas.microsoft.com/office/drawing/2014/chart" uri="{C3380CC4-5D6E-409C-BE32-E72D297353CC}">
                  <c16:uniqueId val="{0000000B-7738-4836-B033-26F39B041745}"/>
                </c:ext>
              </c:extLst>
            </c:dLbl>
            <c:dLbl>
              <c:idx val="12"/>
              <c:tx>
                <c:strRef>
                  <c:f>Daten_Diagramme!$D$26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{D2EC7E0D-A184-4B89-8AFA-3FF6B8BDC5C0}</c15:txfldGUID>
                      <c15:f>Daten_Diagramme!$D$26</c15:f>
                      <c15:dlblFieldTableCache>
                        <c:ptCount val="1"/>
                        <c:pt idx="0">
                          <c:v>-1.9</c:v>
                        </c:pt>
                      </c15:dlblFieldTableCache>
                    </c15:dlblFTEntry>
                  </c15:dlblFieldTable>
                  <c15:showDataLabelsRange val="0"/>
                </c:ext>
                <c:ext xmlns:c16="http://schemas.microsoft.com/office/drawing/2014/chart" uri="{C3380CC4-5D6E-409C-BE32-E72D297353CC}">
                  <c16:uniqueId val="{0000000C-7738-4836-B033-26F39B041745}"/>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{9FF8EE6D-F188-4D47-A93A-5822DA631B59}</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7738-4836-B033-26F39B041745}"/>
                </c:ext>
              </c:extLst>
            </c:dLbl>
            <c:dLbl>
              <c:idx val="14"/>
              <c:tx>
                <c:strRef>
                  <c:f>Daten_Diagramme!$D$28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{EA6EB4BE-A4EE-44FB-81D8-71E902CB64F3}</c15:txfldGUID>
                      <c15:f>Daten_Diagramme!$D$28</c15:f>
                      <c15:dlblFieldTableCache>
                        <c:ptCount val="1"/>
                        <c:pt idx="0">
                          <c:v>-0.1</c:v>
                        </c:pt>
                      </c15:dlblFieldTableCache>
                    </c15:dlblFTEntry>
                  </c15:dlblFieldTable>
                  <c15:showDataLabelsRange val="0"/>
                </c:ext>
                <c:ext xmlns:c16="http://schemas.microsoft.com/office/drawing/2014/chart" uri="{C3380CC4-5D6E-409C-BE32-E72D297353CC}">
                  <c16:uniqueId val="{0000000E-7738-4836-B033-26F39B041745}"/>
                </c:ext>
              </c:extLst>
            </c:dLbl>
            <c:dLbl>
              <c:idx val="15"/>
              <c:tx>
                <c:strRef>
                  <c:f>Daten_Diagramme!$D$29</c:f>
                  <c:strCache>
                    <c:ptCount val="1"/>
                    <c:pt idx="0">
                      <c:v>-21.0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{928B8EFB-B250-4A87-8F93-18F54287CC46}</c15:txfldGUID>
                      <c15:f>Daten_Diagramme!$D$29</c15:f>
                      <c15:dlblFieldTableCache>
                        <c:ptCount val="1"/>
                        <c:pt idx="0">
                          <c:v>-21.0</c:v>
                        </c:pt>
                      </c15:dlblFieldTableCache>
                    </c15:dlblFTEntry>
                  </c15:dlblFieldTable>
                  <c15:showDataLabelsRange val="0"/>
                </c:ext>
                <c:ext xmlns:c16="http://schemas.microsoft.com/office/drawing/2014/chart" uri="{C3380CC4-5D6E-409C-BE32-E72D297353CC}">
                  <c16:uniqueId val="{0000000F-7738-4836-B033-26F39B041745}"/>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{A723567F-DA93-4035-AFD8-A21126523033}</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7738-4836-B033-26F39B041745}"/>
                </c:ext>
              </c:extLst>
            </c:dLbl>
            <c:dLbl>
              <c:idx val="17"/>
              <c:tx>
                <c:strRef>
                  <c:f>Daten_Diagramme!$D$31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{074A7C94-827F-44A6-98A8-99FE6C394BBF}</c15:txfldGUID>
                      <c15:f>Daten_Diagramme!$D$31</c15:f>
                      <c15:dlblFieldTableCache>
                        <c:ptCount val="1"/>
                        <c:pt idx="0">
                          <c:v>-0.2</c:v>
                        </c:pt>
                      </c15:dlblFieldTableCache>
                    </c15:dlblFTEntry>
                  </c15:dlblFieldTable>
                  <c15:showDataLabelsRange val="0"/>
                </c:ext>
                <c:ext xmlns:c16="http://schemas.microsoft.com/office/drawing/2014/chart" uri="{C3380CC4-5D6E-409C-BE32-E72D297353CC}">
                  <c16:uniqueId val="{00000011-7738-4836-B033-26F39B041745}"/>
                </c:ext>
              </c:extLst>
            </c:dLbl>
            <c:dLbl>
              <c:idx val="18"/>
              <c:tx>
                <c:strRef>
                  <c:f>Daten_Diagramme!$D$32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{812F79E2-B8EF-4E85-9C05-B220A2DF5D87}</c15:txfldGUID>
                      <c15:f>Daten_Diagramme!$D$32</c15:f>
                      <c15:dlblFieldTableCache>
                        <c:ptCount val="1"/>
                        <c:pt idx="0">
                          <c:v>2.3</c:v>
                        </c:pt>
                      </c15:dlblFieldTableCache>
                    </c15:dlblFTEntry>
                  </c15:dlblFieldTable>
                  <c15:showDataLabelsRange val="0"/>
                </c:ext>
                <c:ext xmlns:c16="http://schemas.microsoft.com/office/drawing/2014/chart" uri="{C3380CC4-5D6E-409C-BE32-E72D297353CC}">
                  <c16:uniqueId val="{00000012-7738-4836-B033-26F39B041745}"/>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{7F181B43-F8DC-4FAD-8213-1A239FDC260A}</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7738-4836-B033-26F39B041745}"/>
                </c:ext>
              </c:extLst>
            </c:dLbl>
            <c:dLbl>
              <c:idx val="20"/>
              <c:tx>
                <c:strRef>
                  <c:f>Daten_Diagramme!$D$34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{4C4FE661-CD15-44D8-BD6A-729C63FF6340}</c15:txfldGUID>
                      <c15:f>Daten_Diagramme!$D$34</c15:f>
                      <c15:dlblFieldTableCache>
                        <c:ptCount val="1"/>
                        <c:pt idx="0">
                          <c:v>3.6</c:v>
                        </c:pt>
                      </c15:dlblFieldTableCache>
                    </c15:dlblFTEntry>
                  </c15:dlblFieldTable>
                  <c15:showDataLabelsRange val="0"/>
                </c:ext>
                <c:ext xmlns:c16="http://schemas.microsoft.com/office/drawing/2014/chart" uri="{C3380CC4-5D6E-409C-BE32-E72D297353CC}">
                  <c16:uniqueId val="{00000014-7738-4836-B033-26F39B04174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{0A4C11BE-4582-4696-9583-27D6C6EEADDE}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7738-4836-B033-26F39B04174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{35001ED1-674C-4FF8-9B2C-AFBD85108F07}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7738-4836-B033-26F39B041745}"/>
                </c:ext>
              </c:extLst>
            </c:dLbl>
            <c:dLbl>
              <c:idx val="23"/>
              <c:tx>
                <c:strRef>
                  <c:f>Daten_Diagramme!$D$37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{CA0819A7-C5FA-460F-A07C-6D241CEC1A69}</c15:txfldGUID>
                      <c15:f>Daten_Diagramme!$D$37</c15:f>
                      <c15:dlblFieldTableCache>
                        <c:ptCount val="1"/>
                        <c:pt idx="0">
                          <c:v>5.3</c:v>
                        </c:pt>
                      </c15:dlblFieldTableCache>
                    </c15:dlblFTEntry>
                  </c15:dlblFieldTable>
                  <c15:showDataLabelsRange val="0"/>
                </c:ext>
                <c:ext xmlns:c16="http://schemas.microsoft.com/office/drawing/2014/chart" uri="{C3380CC4-5D6E-409C-BE32-E72D297353CC}">
                  <c16:uniqueId val="{00000017-7738-4836-B033-26F39B041745}"/>
                </c:ext>
              </c:extLst>
            </c:dLbl>
            <c:dLbl>
              <c:idx val="24"/>
              <c:layout>
                <c:manualLayout>
                  <c:x val="4.7769028871392123E-3"/>
                  <c:y val="-4.6876052205785108E-5"/>
                </c:manualLayout>
              </c:layout>
              <c:tx>
                <c:strRef>
                  <c:f>Daten_Diagramme!$D$38</c:f>
                  <c:strCache>
                    <c:ptCount val="1"/>
                    <c:pt idx="0">
                      <c:v>-0.8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{DED2EEA9-2D7C-4788-AC31-A41EE33BE718}</c15:txfldGUID>
                      <c15:f>Daten_Diagramme!$D$38</c15:f>
                      <c15:dlblFieldTableCache>
                        <c:ptCount val="1"/>
                        <c:pt idx="0">
                          <c:v>-0.8</c:v>
                        </c:pt>
                      </c15:dlblFieldTableCache>
                    </c15:dlblFTEntry>
                  </c15:dlblFieldTable>
                  <c15:showDataLabelsRange val="0"/>
                </c:ext>
                <c:ext xmlns:c16="http://schemas.microsoft.com/office/drawing/2014/chart" uri="{C3380CC4-5D6E-409C-BE32-E72D297353CC}">
                  <c16:uniqueId val="{00000018-7738-4836-B033-26F39B041745}"/>
                </c:ext>
              </c:extLst>
            </c:dLbl>
            <c:dLbl>
              <c:idx val="25"/>
              <c:tx>
                <c:strRef>
                  <c:f>Daten_Diagramme!$D$39</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{DFDCE914-B880-4CBB-B215-73C98ACEDF98}</c15:txfldGUID>
                      <c15:f>Daten_Diagramme!$D$39</c15:f>
                      <c15:dlblFieldTableCache>
                        <c:ptCount val="1"/>
                        <c:pt idx="0">
                          <c:v>2.1</c:v>
                        </c:pt>
                      </c15:dlblFieldTableCache>
                    </c15:dlblFTEntry>
                  </c15:dlblFieldTable>
                  <c15:showDataLabelsRange val="0"/>
                </c:ext>
                <c:ext xmlns:c16="http://schemas.microsoft.com/office/drawing/2014/chart" uri="{C3380CC4-5D6E-409C-BE32-E72D297353CC}">
                  <c16:uniqueId val="{00000019-7738-4836-B033-26F39B04174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{8844CC00-7EBE-416B-863C-30F44398B69D}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7738-4836-B033-26F39B04174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{18567F46-D504-415C-8657-D9D6708C5054}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7738-4836-B033-26F39B04174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{1E2A9532-B60B-44C5-B634-E3BA71189A02}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7738-4836-B033-26F39B04174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{DA5EAFF7-627B-4921-8716-4031A954DEEC}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7738-4836-B033-26F39B04174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{F8417AB2-595C-498F-9F7F-62819990D761}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7738-4836-B033-26F39B041745}"/>
                </c:ext>
              </c:extLst>
            </c:dLbl>
            <c:dLbl>
              <c:idx val="31"/>
              <c:tx>
                <c:strRef>
                  <c:f>Daten_Diagramme!$D$45</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{77124F04-D4A6-4C90-90B4-A5571AA3781A}</c15:txfldGUID>
                      <c15:f>Daten_Diagramme!$D$45</c15:f>
                      <c15:dlblFieldTableCache>
                        <c:ptCount val="1"/>
                        <c:pt idx="0">
                          <c:v>2.1</c:v>
                        </c:pt>
                      </c15:dlblFieldTableCache>
                    </c15:dlblFTEntry>
                  </c15:dlblFieldTable>
                  <c15:showDataLabelsRange val="0"/>
                </c:ext>
                <c:ext xmlns:c16="http://schemas.microsoft.com/office/drawing/2014/chart" uri="{C3380CC4-5D6E-409C-BE32-E72D297353CC}">
                  <c16:uniqueId val="{0000001F-7738-4836-B033-26F39B04174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0.92278745451778477</c:v>
                </c:pt>
                <c:pt idx="1">
                  <c:v>5.3361792956243326</c:v>
                </c:pt>
                <c:pt idx="2">
                  <c:v>4.0713747172656447</c:v>
                </c:pt>
                <c:pt idx="3">
                  <c:v>-1.430109180378287</c:v>
                </c:pt>
                <c:pt idx="4">
                  <c:v>-2.8853004037045831</c:v>
                </c:pt>
                <c:pt idx="5">
                  <c:v>-1.0811317219411654</c:v>
                </c:pt>
                <c:pt idx="6">
                  <c:v>-2.0839749512370394</c:v>
                </c:pt>
                <c:pt idx="7">
                  <c:v>1.3311148086522462</c:v>
                </c:pt>
                <c:pt idx="8">
                  <c:v>0.70057258336140116</c:v>
                </c:pt>
                <c:pt idx="9">
                  <c:v>-0.41204748356715393</c:v>
                </c:pt>
                <c:pt idx="10">
                  <c:v>0.44971381847914965</c:v>
                </c:pt>
                <c:pt idx="11">
                  <c:v>36.259814418272661</c:v>
                </c:pt>
                <c:pt idx="12">
                  <c:v>-1.9311502938706968</c:v>
                </c:pt>
                <c:pt idx="13">
                  <c:v>2.37373501842093</c:v>
                </c:pt>
                <c:pt idx="14">
                  <c:v>-6.9420340159666777E-2</c:v>
                </c:pt>
                <c:pt idx="15">
                  <c:v>-21.035386631716907</c:v>
                </c:pt>
                <c:pt idx="16">
                  <c:v>2.9000277957935698</c:v>
                </c:pt>
                <c:pt idx="17">
                  <c:v>-0.18219084491004328</c:v>
                </c:pt>
                <c:pt idx="18">
                  <c:v>2.2570104111254654</c:v>
                </c:pt>
                <c:pt idx="19">
                  <c:v>2.2047565581300397</c:v>
                </c:pt>
                <c:pt idx="20">
                  <c:v>3.6427732079905994</c:v>
                </c:pt>
                <c:pt idx="21">
                  <c:v>0</c:v>
                </c:pt>
                <c:pt idx="23">
                  <c:v>5.3361792956243326</c:v>
                </c:pt>
                <c:pt idx="24">
                  <c:v>-0.84568815686640464</c:v>
                </c:pt>
                <c:pt idx="25">
                  <c:v>2.0542052054205207</c:v>
                </c:pt>
              </c:numCache>
            </c:numRef>
          </c:val>
          <c:extLst>
            <c:ext xmlns:c16="http://schemas.microsoft.com/office/drawing/2014/chart" uri="{C3380CC4-5D6E-409C-BE32-E72D297353CC}">
              <c16:uniqueId val="{00000020-7738-4836-B033-26F39B04174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{F301FE07-714E-4C65-9F7C-74C3EA83DAC8}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7738-4836-B033-26F39B04174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{AA12FAC1-3C5F-4AFF-8032-222EE6956840}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7738-4836-B033-26F39B04174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{21DAA449-2FF9-46EF-AB7D-4DB4F0C02D22}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7738-4836-B033-26F39B04174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{C8A5A976-CAB0-4BFB-BD26-4A6793A5350C}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7738-4836-B033-26F39B04174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{104B27AF-BCC6-4884-9146-D175E41352CA}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7738-4836-B033-26F39B04174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{C7371269-4F06-4A3E-B8C5-35E4E3626D0F}</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7738-4836-B033-26F39B04174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{19E4C2A7-5C2E-4AB4-8F63-17F54048DA03}</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7738-4836-B033-26F39B04174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{D0FA2E98-A94E-46C1-8368-ADE36102F3C6}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7738-4836-B033-26F39B04174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{7014B215-7108-4197-B0EA-69EBDD4824D8}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7738-4836-B033-26F39B04174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{93A7738E-A2BA-430B-9D39-964B9F223EFD}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7738-4836-B033-26F39B04174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{B67165EE-14B2-4E39-8E55-83E7E6E81B5B}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7738-4836-B033-26F39B04174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{F6605E5E-E858-4D57-9B08-04F7A7700FED}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7738-4836-B033-26F39B04174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{8DE9BB7B-C6FF-497E-A3F1-40C58FDFDA0E}</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7738-4836-B033-26F39B04174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{F9A5BA8D-D666-417D-B93D-665F303EAA8A}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7738-4836-B033-26F39B04174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{0FAAB3C6-4E4D-46BA-B4AA-E18A20F7B4B6}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7738-4836-B033-26F39B04174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{D6F34177-46B5-4BA6-96B7-B8F09C0B2A2F}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7738-4836-B033-26F39B04174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{88E09AF1-4C06-4140-9AC7-EE6A33C06986}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7738-4836-B033-26F39B04174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{78031732-D3E3-4F2F-8BD5-64E70A8173F0}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7738-4836-B033-26F39B04174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{5190C412-33BD-49ED-85E5-316CF2820299}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7738-4836-B033-26F39B04174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{6798AC89-D5E0-4BAF-9829-A24612C79166}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7738-4836-B033-26F39B04174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{8FBE511D-61F5-4A63-9EF1-08C189F30D1D}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7738-4836-B033-26F39B04174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{81E99A69-4F35-4C17-ACA8-BDE2E20240CC}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7738-4836-B033-26F39B04174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{E32562D9-5EE2-45EC-8BE0-C82EFBAA70A4}</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7738-4836-B033-26F39B04174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{FF12630C-79ED-42AF-AF15-844BECACED61}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7738-4836-B033-26F39B04174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{BC96992F-7366-4913-87D8-101B28465A9C}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7738-4836-B033-26F39B04174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{D9DD0ACD-80CF-4529-ACD9-4581618F5E91}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7738-4836-B033-26F39B04174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{64801884-4740-4600-9B2D-3668EB91EB7E}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7738-4836-B033-26F39B04174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{5CD8E6A7-11A6-4A60-8FF9-6D991BE74A46}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7738-4836-B033-26F39B04174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{26F1CC03-B28B-4B1D-8220-B6257ADC82A5}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7738-4836-B033-26F39B04174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{358C5376-8BD8-4481-8154-FCEFC7044318}</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7738-4836-B033-26F39B04174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{B7F6C1DE-0028-488B-A3BD-DF253182F107}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7738-4836-B033-26F39B04174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{3F9168E5-D598-4021-BD2E-3A8CFC32FC03}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7738-4836-B033-26F39B04174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7738-4836-B033-26F39B04174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7738-4836-B033-26F39B04174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{8C8A6B5D-D382-48D3-8599-5D678249BA27}</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EC47-455F-AF62-4F35212E6E20}"/>
                </c:ext>
              </c:extLst>
            </c:dLbl>
            <c:dLbl>
              <c:idx val="1"/>
              <c:tx>
                <c:strRef>
                  <c:f>Daten_Diagramme!$E$15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{A2D66B19-4185-417D-9341-5CCD43387CFE}</c15:txfldGUID>
                      <c15:f>Daten_Diagramme!$E$15</c15:f>
                      <c15:dlblFieldTableCache>
                        <c:ptCount val="1"/>
                        <c:pt idx="0">
                          <c:v>-3.1</c:v>
                        </c:pt>
                      </c15:dlblFieldTableCache>
                    </c15:dlblFTEntry>
                  </c15:dlblFieldTable>
                  <c15:showDataLabelsRange val="0"/>
                </c:ext>
                <c:ext xmlns:c16="http://schemas.microsoft.com/office/drawing/2014/chart" uri="{C3380CC4-5D6E-409C-BE32-E72D297353CC}">
                  <c16:uniqueId val="{00000001-EC47-455F-AF62-4F35212E6E20}"/>
                </c:ext>
              </c:extLst>
            </c:dLbl>
            <c:dLbl>
              <c:idx val="2"/>
              <c:tx>
                <c:strRef>
                  <c:f>Daten_Diagramme!$E$16</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{C3F58A65-0F73-45F1-A0BC-2D724726EC46}</c15:txfldGUID>
                      <c15:f>Daten_Diagramme!$E$16</c15:f>
                      <c15:dlblFieldTableCache>
                        <c:ptCount val="1"/>
                        <c:pt idx="0">
                          <c:v>8.7</c:v>
                        </c:pt>
                      </c15:dlblFieldTableCache>
                    </c15:dlblFTEntry>
                  </c15:dlblFieldTable>
                  <c15:showDataLabelsRange val="0"/>
                </c:ext>
                <c:ext xmlns:c16="http://schemas.microsoft.com/office/drawing/2014/chart" uri="{C3380CC4-5D6E-409C-BE32-E72D297353CC}">
                  <c16:uniqueId val="{00000002-EC47-455F-AF62-4F35212E6E20}"/>
                </c:ext>
              </c:extLst>
            </c:dLbl>
            <c:dLbl>
              <c:idx val="3"/>
              <c:tx>
                <c:strRef>
                  <c:f>Daten_Diagramme!$E$17</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{AC398542-6144-418D-9953-C722F1438165}</c15:txfldGUID>
                      <c15:f>Daten_Diagramme!$E$17</c15:f>
                      <c15:dlblFieldTableCache>
                        <c:ptCount val="1"/>
                        <c:pt idx="0">
                          <c:v>-8.6</c:v>
                        </c:pt>
                      </c15:dlblFieldTableCache>
                    </c15:dlblFTEntry>
                  </c15:dlblFieldTable>
                  <c15:showDataLabelsRange val="0"/>
                </c:ext>
                <c:ext xmlns:c16="http://schemas.microsoft.com/office/drawing/2014/chart" uri="{C3380CC4-5D6E-409C-BE32-E72D297353CC}">
                  <c16:uniqueId val="{00000003-EC47-455F-AF62-4F35212E6E20}"/>
                </c:ext>
              </c:extLst>
            </c:dLbl>
            <c:dLbl>
              <c:idx val="4"/>
              <c:tx>
                <c:strRef>
                  <c:f>Daten_Diagramme!$E$18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{46E11E45-9055-486F-8F81-5B398D1B7E3B}</c15:txfldGUID>
                      <c15:f>Daten_Diagramme!$E$18</c15:f>
                      <c15:dlblFieldTableCache>
                        <c:ptCount val="1"/>
                        <c:pt idx="0">
                          <c:v>-6.9</c:v>
                        </c:pt>
                      </c15:dlblFieldTableCache>
                    </c15:dlblFTEntry>
                  </c15:dlblFieldTable>
                  <c15:showDataLabelsRange val="0"/>
                </c:ext>
                <c:ext xmlns:c16="http://schemas.microsoft.com/office/drawing/2014/chart" uri="{C3380CC4-5D6E-409C-BE32-E72D297353CC}">
                  <c16:uniqueId val="{00000004-EC47-455F-AF62-4F35212E6E20}"/>
                </c:ext>
              </c:extLst>
            </c:dLbl>
            <c:dLbl>
              <c:idx val="5"/>
              <c:tx>
                <c:strRef>
                  <c:f>Daten_Diagramme!$E$19</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{016D5A1A-B5AC-4DAE-9849-FEF62DBA2904}</c15:txfldGUID>
                      <c15:f>Daten_Diagramme!$E$19</c15:f>
                      <c15:dlblFieldTableCache>
                        <c:ptCount val="1"/>
                        <c:pt idx="0">
                          <c:v>-11.6</c:v>
                        </c:pt>
                      </c15:dlblFieldTableCache>
                    </c15:dlblFTEntry>
                  </c15:dlblFieldTable>
                  <c15:showDataLabelsRange val="0"/>
                </c:ext>
                <c:ext xmlns:c16="http://schemas.microsoft.com/office/drawing/2014/chart" uri="{C3380CC4-5D6E-409C-BE32-E72D297353CC}">
                  <c16:uniqueId val="{00000005-EC47-455F-AF62-4F35212E6E20}"/>
                </c:ext>
              </c:extLst>
            </c:dLbl>
            <c:dLbl>
              <c:idx val="6"/>
              <c:tx>
                <c:strRef>
                  <c:f>Daten_Diagramme!$E$20</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{FB69DDA3-5829-4535-885E-D234D0F5629E}</c15:txfldGUID>
                      <c15:f>Daten_Diagramme!$E$20</c15:f>
                      <c15:dlblFieldTableCache>
                        <c:ptCount val="1"/>
                        <c:pt idx="0">
                          <c:v>-7.6</c:v>
                        </c:pt>
                      </c15:dlblFieldTableCache>
                    </c15:dlblFTEntry>
                  </c15:dlblFieldTable>
                  <c15:showDataLabelsRange val="0"/>
                </c:ext>
                <c:ext xmlns:c16="http://schemas.microsoft.com/office/drawing/2014/chart" uri="{C3380CC4-5D6E-409C-BE32-E72D297353CC}">
                  <c16:uniqueId val="{00000006-EC47-455F-AF62-4F35212E6E20}"/>
                </c:ext>
              </c:extLst>
            </c:dLbl>
            <c:dLbl>
              <c:idx val="7"/>
              <c:tx>
                <c:strRef>
                  <c:f>Daten_Diagramme!$E$21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{C7D5B1BF-A70A-4809-94F0-BED9F403595C}</c15:txfldGUID>
                      <c15:f>Daten_Diagramme!$E$21</c15:f>
                      <c15:dlblFieldTableCache>
                        <c:ptCount val="1"/>
                        <c:pt idx="0">
                          <c:v>3.9</c:v>
                        </c:pt>
                      </c15:dlblFieldTableCache>
                    </c15:dlblFTEntry>
                  </c15:dlblFieldTable>
                  <c15:showDataLabelsRange val="0"/>
                </c:ext>
                <c:ext xmlns:c16="http://schemas.microsoft.com/office/drawing/2014/chart" uri="{C3380CC4-5D6E-409C-BE32-E72D297353CC}">
                  <c16:uniqueId val="{00000007-EC47-455F-AF62-4F35212E6E20}"/>
                </c:ext>
              </c:extLst>
            </c:dLbl>
            <c:dLbl>
              <c:idx val="8"/>
              <c:tx>
                <c:strRef>
                  <c:f>Daten_Diagramme!$E$22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{71638966-6B26-45F4-AE55-46380D043A6A}</c15:txfldGUID>
                      <c15:f>Daten_Diagramme!$E$22</c15:f>
                      <c15:dlblFieldTableCache>
                        <c:ptCount val="1"/>
                        <c:pt idx="0">
                          <c:v>-1.4</c:v>
                        </c:pt>
                      </c15:dlblFieldTableCache>
                    </c15:dlblFTEntry>
                  </c15:dlblFieldTable>
                  <c15:showDataLabelsRange val="0"/>
                </c:ext>
                <c:ext xmlns:c16="http://schemas.microsoft.com/office/drawing/2014/chart" uri="{C3380CC4-5D6E-409C-BE32-E72D297353CC}">
                  <c16:uniqueId val="{00000008-EC47-455F-AF62-4F35212E6E20}"/>
                </c:ext>
              </c:extLst>
            </c:dLbl>
            <c:dLbl>
              <c:idx val="9"/>
              <c:tx>
                <c:strRef>
                  <c:f>Daten_Diagramme!$E$23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{7BD4CB4D-5A82-483C-A1F8-E61CD58F110F}</c15:txfldGUID>
                      <c15:f>Daten_Diagramme!$E$23</c15:f>
                      <c15:dlblFieldTableCache>
                        <c:ptCount val="1"/>
                        <c:pt idx="0">
                          <c:v>-3.3</c:v>
                        </c:pt>
                      </c15:dlblFieldTableCache>
                    </c15:dlblFTEntry>
                  </c15:dlblFieldTable>
                  <c15:showDataLabelsRange val="0"/>
                </c:ext>
                <c:ext xmlns:c16="http://schemas.microsoft.com/office/drawing/2014/chart" uri="{C3380CC4-5D6E-409C-BE32-E72D297353CC}">
                  <c16:uniqueId val="{00000009-EC47-455F-AF62-4F35212E6E20}"/>
                </c:ext>
              </c:extLst>
            </c:dLbl>
            <c:dLbl>
              <c:idx val="10"/>
              <c:tx>
                <c:strRef>
                  <c:f>Daten_Diagramme!$E$24</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{86A6F314-6ACC-49C3-9906-7E2CC3C410EF}</c15:txfldGUID>
                      <c15:f>Daten_Diagramme!$E$24</c15:f>
                      <c15:dlblFieldTableCache>
                        <c:ptCount val="1"/>
                        <c:pt idx="0">
                          <c:v>-8.9</c:v>
                        </c:pt>
                      </c15:dlblFieldTableCache>
                    </c15:dlblFTEntry>
                  </c15:dlblFieldTable>
                  <c15:showDataLabelsRange val="0"/>
                </c:ext>
                <c:ext xmlns:c16="http://schemas.microsoft.com/office/drawing/2014/chart" uri="{C3380CC4-5D6E-409C-BE32-E72D297353CC}">
                  <c16:uniqueId val="{0000000A-EC47-455F-AF62-4F35212E6E20}"/>
                </c:ext>
              </c:extLst>
            </c:dLbl>
            <c:dLbl>
              <c:idx val="11"/>
              <c:tx>
                <c:strRef>
                  <c:f>Daten_Diagramme!$E$25</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{121B4575-E29F-4D9E-BA4A-A7550622010E}</c15:txfldGUID>
                      <c15:f>Daten_Diagramme!$E$25</c15:f>
                      <c15:dlblFieldTableCache>
                        <c:ptCount val="1"/>
                        <c:pt idx="0">
                          <c:v>-4.1</c:v>
                        </c:pt>
                      </c15:dlblFieldTableCache>
                    </c15:dlblFTEntry>
                  </c15:dlblFieldTable>
                  <c15:showDataLabelsRange val="0"/>
                </c:ext>
                <c:ext xmlns:c16="http://schemas.microsoft.com/office/drawing/2014/chart" uri="{C3380CC4-5D6E-409C-BE32-E72D297353CC}">
                  <c16:uniqueId val="{0000000B-EC47-455F-AF62-4F35212E6E20}"/>
                </c:ext>
              </c:extLst>
            </c:dLbl>
            <c:dLbl>
              <c:idx val="12"/>
              <c:tx>
                <c:strRef>
                  <c:f>Daten_Diagramme!$E$26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{75D7FA51-3C77-4CFA-94B7-184F5B614AFA}</c15:txfldGUID>
                      <c15:f>Daten_Diagramme!$E$26</c15:f>
                      <c15:dlblFieldTableCache>
                        <c:ptCount val="1"/>
                        <c:pt idx="0">
                          <c:v>-1.1</c:v>
                        </c:pt>
                      </c15:dlblFieldTableCache>
                    </c15:dlblFTEntry>
                  </c15:dlblFieldTable>
                  <c15:showDataLabelsRange val="0"/>
                </c:ext>
                <c:ext xmlns:c16="http://schemas.microsoft.com/office/drawing/2014/chart" uri="{C3380CC4-5D6E-409C-BE32-E72D297353CC}">
                  <c16:uniqueId val="{0000000C-EC47-455F-AF62-4F35212E6E20}"/>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{BA7C1965-BE70-4753-88ED-5530BC52CFF7}</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EC47-455F-AF62-4F35212E6E20}"/>
                </c:ext>
              </c:extLst>
            </c:dLbl>
            <c:dLbl>
              <c:idx val="14"/>
              <c:tx>
                <c:strRef>
                  <c:f>Daten_Diagramme!$E$28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{A029C3EB-0ADC-44BA-983F-4AA0EB8DB252}</c15:txfldGUID>
                      <c15:f>Daten_Diagramme!$E$28</c15:f>
                      <c15:dlblFieldTableCache>
                        <c:ptCount val="1"/>
                        <c:pt idx="0">
                          <c:v>-2.1</c:v>
                        </c:pt>
                      </c15:dlblFieldTableCache>
                    </c15:dlblFTEntry>
                  </c15:dlblFieldTable>
                  <c15:showDataLabelsRange val="0"/>
                </c:ext>
                <c:ext xmlns:c16="http://schemas.microsoft.com/office/drawing/2014/chart" uri="{C3380CC4-5D6E-409C-BE32-E72D297353CC}">
                  <c16:uniqueId val="{0000000E-EC47-455F-AF62-4F35212E6E20}"/>
                </c:ext>
              </c:extLst>
            </c:dLbl>
            <c:dLbl>
              <c:idx val="15"/>
              <c:tx>
                <c:strRef>
                  <c:f>Daten_Diagramme!$E$29</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{C42813D5-CDDF-4219-8D62-1CABB1A9372B}</c15:txfldGUID>
                      <c15:f>Daten_Diagramme!$E$29</c15:f>
                      <c15:dlblFieldTableCache>
                        <c:ptCount val="1"/>
                        <c:pt idx="0">
                          <c:v>-7.5</c:v>
                        </c:pt>
                      </c15:dlblFieldTableCache>
                    </c15:dlblFTEntry>
                  </c15:dlblFieldTable>
                  <c15:showDataLabelsRange val="0"/>
                </c:ext>
                <c:ext xmlns:c16="http://schemas.microsoft.com/office/drawing/2014/chart" uri="{C3380CC4-5D6E-409C-BE32-E72D297353CC}">
                  <c16:uniqueId val="{0000000F-EC47-455F-AF62-4F35212E6E20}"/>
                </c:ext>
              </c:extLst>
            </c:dLbl>
            <c:dLbl>
              <c:idx val="16"/>
              <c:tx>
                <c:strRef>
                  <c:f>Daten_Diagramme!$E$30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{7B281659-042E-4C6D-AD4F-ECFFCD4300FF}</c15:txfldGUID>
                      <c15:f>Daten_Diagramme!$E$30</c15:f>
                      <c15:dlblFieldTableCache>
                        <c:ptCount val="1"/>
                        <c:pt idx="0">
                          <c:v>-1.6</c:v>
                        </c:pt>
                      </c15:dlblFieldTableCache>
                    </c15:dlblFTEntry>
                  </c15:dlblFieldTable>
                  <c15:showDataLabelsRange val="0"/>
                </c:ext>
                <c:ext xmlns:c16="http://schemas.microsoft.com/office/drawing/2014/chart" uri="{C3380CC4-5D6E-409C-BE32-E72D297353CC}">
                  <c16:uniqueId val="{00000010-EC47-455F-AF62-4F35212E6E20}"/>
                </c:ext>
              </c:extLst>
            </c:dLbl>
            <c:dLbl>
              <c:idx val="17"/>
              <c:tx>
                <c:strRef>
                  <c:f>Daten_Diagramme!$E$31</c:f>
                  <c:strCache>
                    <c:ptCount val="1"/>
                    <c:pt idx="0">
                      <c:v>7.2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{376BDFE7-2859-4161-93B0-D8331D86A8CD}</c15:txfldGUID>
                      <c15:f>Daten_Diagramme!$E$31</c15:f>
                      <c15:dlblFieldTableCache>
                        <c:ptCount val="1"/>
                        <c:pt idx="0">
                          <c:v>7.2</c:v>
                        </c:pt>
                      </c15:dlblFieldTableCache>
                    </c15:dlblFTEntry>
                  </c15:dlblFieldTable>
                  <c15:showDataLabelsRange val="0"/>
                </c:ext>
                <c:ext xmlns:c16="http://schemas.microsoft.com/office/drawing/2014/chart" uri="{C3380CC4-5D6E-409C-BE32-E72D297353CC}">
                  <c16:uniqueId val="{00000011-EC47-455F-AF62-4F35212E6E20}"/>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{D74B13F3-6213-4511-9A79-67BF19D81F31}</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EC47-455F-AF62-4F35212E6E20}"/>
                </c:ext>
              </c:extLst>
            </c:dLbl>
            <c:dLbl>
              <c:idx val="19"/>
              <c:tx>
                <c:strRef>
                  <c:f>Daten_Diagramme!$E$33</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{D7EB5E16-47AE-428E-956B-4601844BFE51}</c15:txfldGUID>
                      <c15:f>Daten_Diagramme!$E$33</c15:f>
                      <c15:dlblFieldTableCache>
                        <c:ptCount val="1"/>
                        <c:pt idx="0">
                          <c:v>-5.9</c:v>
                        </c:pt>
                      </c15:dlblFieldTableCache>
                    </c15:dlblFTEntry>
                  </c15:dlblFieldTable>
                  <c15:showDataLabelsRange val="0"/>
                </c:ext>
                <c:ext xmlns:c16="http://schemas.microsoft.com/office/drawing/2014/chart" uri="{C3380CC4-5D6E-409C-BE32-E72D297353CC}">
                  <c16:uniqueId val="{00000013-EC47-455F-AF62-4F35212E6E20}"/>
                </c:ext>
              </c:extLst>
            </c:dLbl>
            <c:dLbl>
              <c:idx val="20"/>
              <c:tx>
                <c:strRef>
                  <c:f>Daten_Diagramme!$E$34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{C904F996-7498-464C-8BD6-309CBDFD1C82}</c15:txfldGUID>
                      <c15:f>Daten_Diagramme!$E$34</c15:f>
                      <c15:dlblFieldTableCache>
                        <c:ptCount val="1"/>
                        <c:pt idx="0">
                          <c:v>-1.3</c:v>
                        </c:pt>
                      </c15:dlblFieldTableCache>
                    </c15:dlblFTEntry>
                  </c15:dlblFieldTable>
                  <c15:showDataLabelsRange val="0"/>
                </c:ext>
                <c:ext xmlns:c16="http://schemas.microsoft.com/office/drawing/2014/chart" uri="{C3380CC4-5D6E-409C-BE32-E72D297353CC}">
                  <c16:uniqueId val="{00000014-EC47-455F-AF62-4F35212E6E20}"/>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{E0CB86E1-4F4C-41DF-B4E7-974DD653EE56}</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EC47-455F-AF62-4F35212E6E2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{673EA50F-E1D7-44ED-9570-EDBA6C1BC4E2}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C47-455F-AF62-4F35212E6E20}"/>
                </c:ext>
              </c:extLst>
            </c:dLbl>
            <c:dLbl>
              <c:idx val="23"/>
              <c:tx>
                <c:strRef>
                  <c:f>Daten_Diagramme!$E$37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{25970EF9-A80F-4941-818A-C3915B11A123}</c15:txfldGUID>
                      <c15:f>Daten_Diagramme!$E$37</c15:f>
                      <c15:dlblFieldTableCache>
                        <c:ptCount val="1"/>
                        <c:pt idx="0">
                          <c:v>-3.1</c:v>
                        </c:pt>
                      </c15:dlblFieldTableCache>
                    </c15:dlblFTEntry>
                  </c15:dlblFieldTable>
                  <c15:showDataLabelsRange val="0"/>
                </c:ext>
                <c:ext xmlns:c16="http://schemas.microsoft.com/office/drawing/2014/chart" uri="{C3380CC4-5D6E-409C-BE32-E72D297353CC}">
                  <c16:uniqueId val="{00000017-EC47-455F-AF62-4F35212E6E20}"/>
                </c:ext>
              </c:extLst>
            </c:dLbl>
            <c:dLbl>
              <c:idx val="24"/>
              <c:tx>
                <c:strRef>
                  <c:f>Daten_Diagramme!$E$38</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{2F423E46-9989-4131-8248-080614487B53}</c15:txfldGUID>
                      <c15:f>Daten_Diagramme!$E$38</c15:f>
                      <c15:dlblFieldTableCache>
                        <c:ptCount val="1"/>
                        <c:pt idx="0">
                          <c:v>-5.0</c:v>
                        </c:pt>
                      </c15:dlblFieldTableCache>
                    </c15:dlblFTEntry>
                  </c15:dlblFieldTable>
                  <c15:showDataLabelsRange val="0"/>
                </c:ext>
                <c:ext xmlns:c16="http://schemas.microsoft.com/office/drawing/2014/chart" uri="{C3380CC4-5D6E-409C-BE32-E72D297353CC}">
                  <c16:uniqueId val="{00000018-EC47-455F-AF62-4F35212E6E20}"/>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{107D4B2D-4D0B-4922-A74B-B7044E1D0061}</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EC47-455F-AF62-4F35212E6E2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{4720EA17-9FCA-4EC8-94B6-0A0D267B369B}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C47-455F-AF62-4F35212E6E2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{258B68DC-73E7-4ED1-883B-B0335C817C6F}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C47-455F-AF62-4F35212E6E2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{7CBF14D7-B858-4DA0-B7A1-F5CCE4425189}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C47-455F-AF62-4F35212E6E2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{F48DE918-9784-4A70-A6B7-B6C29E2413E4}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C47-455F-AF62-4F35212E6E2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{4E404F1A-0C4F-4861-85CD-DF7872DB9DE7}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C47-455F-AF62-4F35212E6E20}"/>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{D19B4DC0-7A25-4566-8E66-9B0605C702AA}</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EC47-455F-AF62-4F35212E6E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-3.1205059001989714</c:v>
                </c:pt>
                <c:pt idx="1">
                  <c:v>-3.1437125748502992</c:v>
                </c:pt>
                <c:pt idx="2">
                  <c:v>8.7323943661971839</c:v>
                </c:pt>
                <c:pt idx="3">
                  <c:v>-8.5503963759909407</c:v>
                </c:pt>
                <c:pt idx="4">
                  <c:v>-6.8698347107438016</c:v>
                </c:pt>
                <c:pt idx="5">
                  <c:v>-11.589958158995817</c:v>
                </c:pt>
                <c:pt idx="6">
                  <c:v>-7.6059850374064837</c:v>
                </c:pt>
                <c:pt idx="7">
                  <c:v>3.8749449581682081</c:v>
                </c:pt>
                <c:pt idx="8">
                  <c:v>-1.4165077635521657</c:v>
                </c:pt>
                <c:pt idx="9">
                  <c:v>-3.2639738882088944</c:v>
                </c:pt>
                <c:pt idx="10">
                  <c:v>-8.887861983980283</c:v>
                </c:pt>
                <c:pt idx="11">
                  <c:v>-4.0816326530612246</c:v>
                </c:pt>
                <c:pt idx="12">
                  <c:v>-1.1450381679389312</c:v>
                </c:pt>
                <c:pt idx="13">
                  <c:v>-0.15499870834409712</c:v>
                </c:pt>
                <c:pt idx="14">
                  <c:v>-2.143077397471477</c:v>
                </c:pt>
                <c:pt idx="15">
                  <c:v>-7.511737089201878</c:v>
                </c:pt>
                <c:pt idx="16">
                  <c:v>-1.6</c:v>
                </c:pt>
                <c:pt idx="17">
                  <c:v>7.201986754966887</c:v>
                </c:pt>
                <c:pt idx="18">
                  <c:v>-0.44176706827309237</c:v>
                </c:pt>
                <c:pt idx="19">
                  <c:v>-5.9018201875344731</c:v>
                </c:pt>
                <c:pt idx="20">
                  <c:v>-1.3041210224308817</c:v>
                </c:pt>
                <c:pt idx="21">
                  <c:v>0</c:v>
                </c:pt>
                <c:pt idx="23">
                  <c:v>-3.1437125748502992</c:v>
                </c:pt>
                <c:pt idx="24">
                  <c:v>-5.0051599587203306</c:v>
                </c:pt>
                <c:pt idx="25">
                  <c:v>-2.6681187040566297</c:v>
                </c:pt>
              </c:numCache>
            </c:numRef>
          </c:val>
          <c:extLst>
            <c:ext xmlns:c16="http://schemas.microsoft.com/office/drawing/2014/chart" uri="{C3380CC4-5D6E-409C-BE32-E72D297353CC}">
              <c16:uniqueId val="{00000020-EC47-455F-AF62-4F35212E6E2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{58804C6B-3C23-4B08-A4F6-69440FC62701}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C47-455F-AF62-4F35212E6E2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{30793A96-D725-4FAD-8283-94FEF1845C05}</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C47-455F-AF62-4F35212E6E2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{5593D0FD-32D9-43D2-8CE9-B5891E934353}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C47-455F-AF62-4F35212E6E2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{2E4761F4-7FB0-4061-90AC-A4C4C2638543}</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C47-455F-AF62-4F35212E6E2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{F5927F3E-11C7-4A13-B3A0-0F4B222D634B}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C47-455F-AF62-4F35212E6E2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{FBC52ECA-33AF-4753-9532-4027C47DF969}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C47-455F-AF62-4F35212E6E2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{E0EFF222-9DCA-4AA6-853D-11C5111F6DEE}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C47-455F-AF62-4F35212E6E2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{55B718BD-4EDF-4C1D-BCBB-D8D3C2568F77}</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C47-455F-AF62-4F35212E6E2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{57158FBF-A3AF-4576-81F6-0050D764CB9E}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C47-455F-AF62-4F35212E6E2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{DE0A369C-1B36-483A-B1B2-95D5C0DFDDD0}</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C47-455F-AF62-4F35212E6E2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{B5F23711-4044-426A-B371-74A8865A9D15}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C47-455F-AF62-4F35212E6E2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{1CE96ED7-BF34-47FE-A8F7-40ED53FDD99F}</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C47-455F-AF62-4F35212E6E2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{6B7D7907-7A5F-4312-B43D-09C20FFF8F72}</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C47-455F-AF62-4F35212E6E2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{AAFB2200-BCED-451E-8AAC-15C1E454233C}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C47-455F-AF62-4F35212E6E2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{D3410F2F-D586-4E22-9EB8-6919F404397C}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C47-455F-AF62-4F35212E6E2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{566FEE0D-85F4-4071-AED1-B75380BFD7BE}</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C47-455F-AF62-4F35212E6E2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{0C2349E9-12BF-49A4-BC21-E77CEB4F43CC}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C47-455F-AF62-4F35212E6E2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{95BE18B8-38F0-4E60-AEA7-7974C55F175F}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C47-455F-AF62-4F35212E6E2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{811F5285-B87B-46CF-9879-5D9B2D49D593}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C47-455F-AF62-4F35212E6E2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{3DAE1ED8-A683-4B50-93E1-6BE3EC912EFF}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C47-455F-AF62-4F35212E6E2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{55580996-63DA-4606-B57B-143BE4FFC460}</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C47-455F-AF62-4F35212E6E2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{5100BB88-03CD-4B7B-BC1F-E99BF298B456}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C47-455F-AF62-4F35212E6E2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{7D1D06D1-3A21-4BDD-8B87-B0DC43010A95}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C47-455F-AF62-4F35212E6E2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{B962CD2E-6FA6-4333-8731-90682F6F33F3}</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C47-455F-AF62-4F35212E6E2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{34099776-ADC5-40BD-AC94-EF43239CC906}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C47-455F-AF62-4F35212E6E2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{518C5593-B989-473A-B831-D13FE1B61EE8}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C47-455F-AF62-4F35212E6E2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{AF3DE6C5-6196-4578-BC89-1AAA73650B97}</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C47-455F-AF62-4F35212E6E2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{C8625266-A83B-463F-89BC-9842A200C45B}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C47-455F-AF62-4F35212E6E2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{126A2BD9-76C4-45CB-91CD-5254F758F295}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C47-455F-AF62-4F35212E6E2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{E5182DD3-10D0-4CA9-81D1-2C08D28DF34E}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C47-455F-AF62-4F35212E6E2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{F541E4BB-9E7B-4028-BD6C-93E4D643F9BF}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C47-455F-AF62-4F35212E6E2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{6CC628B5-9089-4254-972A-6060DD400936}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C47-455F-AF62-4F35212E6E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EC47-455F-AF62-4F35212E6E2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EC47-455F-AF62-4F35212E6E2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{5A67A13F-6FDF-42A0-84E8-A526C112D9BF}</c15:txfldGUID>
                      <c15:f>Diagramm!$I$46</c15:f>
                      <c15:dlblFieldTableCache>
                        <c:ptCount val="1"/>
                      </c15:dlblFieldTableCache>
                    </c15:dlblFTEntry>
                  </c15:dlblFieldTable>
                  <c15:showDataLabelsRange val="0"/>
                </c:ext>
                <c:ext xmlns:c16="http://schemas.microsoft.com/office/drawing/2014/chart" uri="{C3380CC4-5D6E-409C-BE32-E72D297353CC}">
                  <c16:uniqueId val="{00000000-155C-4936-98A2-C9625ECD7FFB}"/>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{BE2AE2AE-2355-4FE4-98ED-6D5314BD3804}</c15:txfldGUID>
                      <c15:f>Diagramm!$I$47</c15:f>
                      <c15:dlblFieldTableCache>
                        <c:ptCount val="1"/>
                      </c15:dlblFieldTableCache>
                    </c15:dlblFTEntry>
                  </c15:dlblFieldTable>
                  <c15:showDataLabelsRange val="0"/>
                </c:ext>
                <c:ext xmlns:c16="http://schemas.microsoft.com/office/drawing/2014/chart" uri="{C3380CC4-5D6E-409C-BE32-E72D297353CC}">
                  <c16:uniqueId val="{00000001-155C-4936-98A2-C9625ECD7FFB}"/>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{662DBEA7-3036-4020-B3E1-C80C6D2FAADF}</c15:txfldGUID>
                      <c15:f>Diagramm!$I$48</c15:f>
                      <c15:dlblFieldTableCache>
                        <c:ptCount val="1"/>
                      </c15:dlblFieldTableCache>
                    </c15:dlblFTEntry>
                  </c15:dlblFieldTable>
                  <c15:showDataLabelsRange val="0"/>
                </c:ext>
                <c:ext xmlns:c16="http://schemas.microsoft.com/office/drawing/2014/chart" uri="{C3380CC4-5D6E-409C-BE32-E72D297353CC}">
                  <c16:uniqueId val="{00000002-155C-4936-98A2-C9625ECD7FFB}"/>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{0139496A-8F6A-4012-82DE-395427B71501}</c15:txfldGUID>
                      <c15:f>Diagramm!$I$49</c15:f>
                      <c15:dlblFieldTableCache>
                        <c:ptCount val="1"/>
                      </c15:dlblFieldTableCache>
                    </c15:dlblFTEntry>
                  </c15:dlblFieldTable>
                  <c15:showDataLabelsRange val="0"/>
                </c:ext>
                <c:ext xmlns:c16="http://schemas.microsoft.com/office/drawing/2014/chart" uri="{C3380CC4-5D6E-409C-BE32-E72D297353CC}">
                  <c16:uniqueId val="{00000003-155C-4936-98A2-C9625ECD7FFB}"/>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{8EA5E2E0-560E-4E08-BCE7-6FCE165FDF05}</c15:txfldGUID>
                      <c15:f>Diagramm!$I$50</c15:f>
                      <c15:dlblFieldTableCache>
                        <c:ptCount val="1"/>
                      </c15:dlblFieldTableCache>
                    </c15:dlblFTEntry>
                  </c15:dlblFieldTable>
                  <c15:showDataLabelsRange val="0"/>
                </c:ext>
                <c:ext xmlns:c16="http://schemas.microsoft.com/office/drawing/2014/chart" uri="{C3380CC4-5D6E-409C-BE32-E72D297353CC}">
                  <c16:uniqueId val="{00000004-155C-4936-98A2-C9625ECD7FFB}"/>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{5A8BFC83-3C5B-4E97-BE13-AB5B9A10DA7E}</c15:txfldGUID>
                      <c15:f>Diagramm!$I$51</c15:f>
                      <c15:dlblFieldTableCache>
                        <c:ptCount val="1"/>
                      </c15:dlblFieldTableCache>
                    </c15:dlblFTEntry>
                  </c15:dlblFieldTable>
                  <c15:showDataLabelsRange val="0"/>
                </c:ext>
                <c:ext xmlns:c16="http://schemas.microsoft.com/office/drawing/2014/chart" uri="{C3380CC4-5D6E-409C-BE32-E72D297353CC}">
                  <c16:uniqueId val="{00000005-155C-4936-98A2-C9625ECD7FFB}"/>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{7B989908-7618-46A8-8C05-796DC104FE0F}</c15:txfldGUID>
                      <c15:f>Diagramm!$I$52</c15:f>
                      <c15:dlblFieldTableCache>
                        <c:ptCount val="1"/>
                      </c15:dlblFieldTableCache>
                    </c15:dlblFTEntry>
                  </c15:dlblFieldTable>
                  <c15:showDataLabelsRange val="0"/>
                </c:ext>
                <c:ext xmlns:c16="http://schemas.microsoft.com/office/drawing/2014/chart" uri="{C3380CC4-5D6E-409C-BE32-E72D297353CC}">
                  <c16:uniqueId val="{00000006-155C-4936-98A2-C9625ECD7FFB}"/>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{82422BCE-0264-4559-BAFA-0F469E29F03B}</c15:txfldGUID>
                      <c15:f>Diagramm!$I$53</c15:f>
                      <c15:dlblFieldTableCache>
                        <c:ptCount val="1"/>
                      </c15:dlblFieldTableCache>
                    </c15:dlblFTEntry>
                  </c15:dlblFieldTable>
                  <c15:showDataLabelsRange val="0"/>
                </c:ext>
                <c:ext xmlns:c16="http://schemas.microsoft.com/office/drawing/2014/chart" uri="{C3380CC4-5D6E-409C-BE32-E72D297353CC}">
                  <c16:uniqueId val="{00000007-155C-4936-98A2-C9625ECD7FFB}"/>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{ACA2D3FB-E286-48C4-A5EC-82D4D0697A01}</c15:txfldGUID>
                      <c15:f>Diagramm!$I$54</c15:f>
                      <c15:dlblFieldTableCache>
                        <c:ptCount val="1"/>
                      </c15:dlblFieldTableCache>
                    </c15:dlblFTEntry>
                  </c15:dlblFieldTable>
                  <c15:showDataLabelsRange val="0"/>
                </c:ext>
                <c:ext xmlns:c16="http://schemas.microsoft.com/office/drawing/2014/chart" uri="{C3380CC4-5D6E-409C-BE32-E72D297353CC}">
                  <c16:uniqueId val="{00000008-155C-4936-98A2-C9625ECD7FFB}"/>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{C3796C14-8060-446F-AA47-C7B9242B07EB}</c15:txfldGUID>
                      <c15:f>Diagramm!$I$55</c15:f>
                      <c15:dlblFieldTableCache>
                        <c:ptCount val="1"/>
                      </c15:dlblFieldTableCache>
                    </c15:dlblFTEntry>
                  </c15:dlblFieldTable>
                  <c15:showDataLabelsRange val="0"/>
                </c:ext>
                <c:ext xmlns:c16="http://schemas.microsoft.com/office/drawing/2014/chart" uri="{C3380CC4-5D6E-409C-BE32-E72D297353CC}">
                  <c16:uniqueId val="{00000009-155C-4936-98A2-C9625ECD7FFB}"/>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{F6B9EF77-7B45-4BDE-91AF-0007B2CFAEB7}</c15:txfldGUID>
                      <c15:f>Diagramm!$I$56</c15:f>
                      <c15:dlblFieldTableCache>
                        <c:ptCount val="1"/>
                      </c15:dlblFieldTableCache>
                    </c15:dlblFTEntry>
                  </c15:dlblFieldTable>
                  <c15:showDataLabelsRange val="0"/>
                </c:ext>
                <c:ext xmlns:c16="http://schemas.microsoft.com/office/drawing/2014/chart" uri="{C3380CC4-5D6E-409C-BE32-E72D297353CC}">
                  <c16:uniqueId val="{0000000A-155C-4936-98A2-C9625ECD7FFB}"/>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{831052C2-7E70-48C7-A804-C820A01C8DD1}</c15:txfldGUID>
                      <c15:f>Diagramm!$I$57</c15:f>
                      <c15:dlblFieldTableCache>
                        <c:ptCount val="1"/>
                      </c15:dlblFieldTableCache>
                    </c15:dlblFTEntry>
                  </c15:dlblFieldTable>
                  <c15:showDataLabelsRange val="0"/>
                </c:ext>
                <c:ext xmlns:c16="http://schemas.microsoft.com/office/drawing/2014/chart" uri="{C3380CC4-5D6E-409C-BE32-E72D297353CC}">
                  <c16:uniqueId val="{0000000B-155C-4936-98A2-C9625ECD7FFB}"/>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{458E939E-F902-4950-AA0E-C7E38E6F483F}</c15:txfldGUID>
                      <c15:f>Diagramm!$I$58</c15:f>
                      <c15:dlblFieldTableCache>
                        <c:ptCount val="1"/>
                      </c15:dlblFieldTableCache>
                    </c15:dlblFTEntry>
                  </c15:dlblFieldTable>
                  <c15:showDataLabelsRange val="0"/>
                </c:ext>
                <c:ext xmlns:c16="http://schemas.microsoft.com/office/drawing/2014/chart" uri="{C3380CC4-5D6E-409C-BE32-E72D297353CC}">
                  <c16:uniqueId val="{0000000C-155C-4936-98A2-C9625ECD7FFB}"/>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{35CD7306-4CFA-49EA-840D-B7ADEECC299E}</c15:txfldGUID>
                      <c15:f>Diagramm!$I$59</c15:f>
                      <c15:dlblFieldTableCache>
                        <c:ptCount val="1"/>
                      </c15:dlblFieldTableCache>
                    </c15:dlblFTEntry>
                  </c15:dlblFieldTable>
                  <c15:showDataLabelsRange val="0"/>
                </c:ext>
                <c:ext xmlns:c16="http://schemas.microsoft.com/office/drawing/2014/chart" uri="{C3380CC4-5D6E-409C-BE32-E72D297353CC}">
                  <c16:uniqueId val="{0000000D-155C-4936-98A2-C9625ECD7FFB}"/>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{0CA3E8B9-87AD-400E-85CF-4DA4DC16648B}</c15:txfldGUID>
                      <c15:f>Diagramm!$I$60</c15:f>
                      <c15:dlblFieldTableCache>
                        <c:ptCount val="1"/>
                      </c15:dlblFieldTableCache>
                    </c15:dlblFTEntry>
                  </c15:dlblFieldTable>
                  <c15:showDataLabelsRange val="0"/>
                </c:ext>
                <c:ext xmlns:c16="http://schemas.microsoft.com/office/drawing/2014/chart" uri="{C3380CC4-5D6E-409C-BE32-E72D297353CC}">
                  <c16:uniqueId val="{0000000E-155C-4936-98A2-C9625ECD7FFB}"/>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{FDDF297E-B4AE-4B0F-85D1-C67E045AA1F7}</c15:txfldGUID>
                      <c15:f>Diagramm!$I$61</c15:f>
                      <c15:dlblFieldTableCache>
                        <c:ptCount val="1"/>
                      </c15:dlblFieldTableCache>
                    </c15:dlblFTEntry>
                  </c15:dlblFieldTable>
                  <c15:showDataLabelsRange val="0"/>
                </c:ext>
                <c:ext xmlns:c16="http://schemas.microsoft.com/office/drawing/2014/chart" uri="{C3380CC4-5D6E-409C-BE32-E72D297353CC}">
                  <c16:uniqueId val="{0000000F-155C-4936-98A2-C9625ECD7FFB}"/>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{AB18236D-5F5A-4313-A0CE-E69673840DEC}</c15:txfldGUID>
                      <c15:f>Diagramm!$I$62</c15:f>
                      <c15:dlblFieldTableCache>
                        <c:ptCount val="1"/>
                      </c15:dlblFieldTableCache>
                    </c15:dlblFTEntry>
                  </c15:dlblFieldTable>
                  <c15:showDataLabelsRange val="0"/>
                </c:ext>
                <c:ext xmlns:c16="http://schemas.microsoft.com/office/drawing/2014/chart" uri="{C3380CC4-5D6E-409C-BE32-E72D297353CC}">
                  <c16:uniqueId val="{00000010-155C-4936-98A2-C9625ECD7FFB}"/>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{9B052B0A-821B-4F48-AC1B-C0290E827B11}</c15:txfldGUID>
                      <c15:f>Diagramm!$I$63</c15:f>
                      <c15:dlblFieldTableCache>
                        <c:ptCount val="1"/>
                      </c15:dlblFieldTableCache>
                    </c15:dlblFTEntry>
                  </c15:dlblFieldTable>
                  <c15:showDataLabelsRange val="0"/>
                </c:ext>
                <c:ext xmlns:c16="http://schemas.microsoft.com/office/drawing/2014/chart" uri="{C3380CC4-5D6E-409C-BE32-E72D297353CC}">
                  <c16:uniqueId val="{00000011-155C-4936-98A2-C9625ECD7FFB}"/>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{A81BD0CC-FBBF-4374-ABEB-2B17821CADF2}</c15:txfldGUID>
                      <c15:f>Diagramm!$I$64</c15:f>
                      <c15:dlblFieldTableCache>
                        <c:ptCount val="1"/>
                      </c15:dlblFieldTableCache>
                    </c15:dlblFTEntry>
                  </c15:dlblFieldTable>
                  <c15:showDataLabelsRange val="0"/>
                </c:ext>
                <c:ext xmlns:c16="http://schemas.microsoft.com/office/drawing/2014/chart" uri="{C3380CC4-5D6E-409C-BE32-E72D297353CC}">
                  <c16:uniqueId val="{00000012-155C-4936-98A2-C9625ECD7FFB}"/>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{F15EB53F-9648-42D7-A9D4-E5670E27D9BF}</c15:txfldGUID>
                      <c15:f>Diagramm!$I$65</c15:f>
                      <c15:dlblFieldTableCache>
                        <c:ptCount val="1"/>
                      </c15:dlblFieldTableCache>
                    </c15:dlblFTEntry>
                  </c15:dlblFieldTable>
                  <c15:showDataLabelsRange val="0"/>
                </c:ext>
                <c:ext xmlns:c16="http://schemas.microsoft.com/office/drawing/2014/chart" uri="{C3380CC4-5D6E-409C-BE32-E72D297353CC}">
                  <c16:uniqueId val="{00000013-155C-4936-98A2-C9625ECD7FFB}"/>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{6EF2533F-9A59-4816-99E0-7A8FB01E4583}</c15:txfldGUID>
                      <c15:f>Diagramm!$I$66</c15:f>
                      <c15:dlblFieldTableCache>
                        <c:ptCount val="1"/>
                      </c15:dlblFieldTableCache>
                    </c15:dlblFTEntry>
                  </c15:dlblFieldTable>
                  <c15:showDataLabelsRange val="0"/>
                </c:ext>
                <c:ext xmlns:c16="http://schemas.microsoft.com/office/drawing/2014/chart" uri="{C3380CC4-5D6E-409C-BE32-E72D297353CC}">
                  <c16:uniqueId val="{00000014-155C-4936-98A2-C9625ECD7FFB}"/>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{1443B265-6FE1-4F44-B4CF-E5D7D41EFCD5}</c15:txfldGUID>
                      <c15:f>Diagramm!$I$67</c15:f>
                      <c15:dlblFieldTableCache>
                        <c:ptCount val="1"/>
                      </c15:dlblFieldTableCache>
                    </c15:dlblFTEntry>
                  </c15:dlblFieldTable>
                  <c15:showDataLabelsRange val="0"/>
                </c:ext>
                <c:ext xmlns:c16="http://schemas.microsoft.com/office/drawing/2014/chart" uri="{C3380CC4-5D6E-409C-BE32-E72D297353CC}">
                  <c16:uniqueId val="{00000015-155C-4936-98A2-C9625ECD7FF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55C-4936-98A2-C9625ECD7FFB}"/>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{F7E342D6-A41F-436B-94D6-77029B6205E6}</c15:txfldGUID>
                      <c15:f>Diagramm!$K$46</c15:f>
                      <c15:dlblFieldTableCache>
                        <c:ptCount val="1"/>
                      </c15:dlblFieldTableCache>
                    </c15:dlblFTEntry>
                  </c15:dlblFieldTable>
                  <c15:showDataLabelsRange val="0"/>
                </c:ext>
                <c:ext xmlns:c16="http://schemas.microsoft.com/office/drawing/2014/chart" uri="{C3380CC4-5D6E-409C-BE32-E72D297353CC}">
                  <c16:uniqueId val="{00000017-155C-4936-98A2-C9625ECD7FFB}"/>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{875885E2-33E6-4A4C-BB60-9CF4702B5275}</c15:txfldGUID>
                      <c15:f>Diagramm!$K$47</c15:f>
                      <c15:dlblFieldTableCache>
                        <c:ptCount val="1"/>
                      </c15:dlblFieldTableCache>
                    </c15:dlblFTEntry>
                  </c15:dlblFieldTable>
                  <c15:showDataLabelsRange val="0"/>
                </c:ext>
                <c:ext xmlns:c16="http://schemas.microsoft.com/office/drawing/2014/chart" uri="{C3380CC4-5D6E-409C-BE32-E72D297353CC}">
                  <c16:uniqueId val="{00000018-155C-4936-98A2-C9625ECD7FFB}"/>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{A976E00E-5A5D-4BE2-BE57-5A3CE4BFB3C7}</c15:txfldGUID>
                      <c15:f>Diagramm!$K$48</c15:f>
                      <c15:dlblFieldTableCache>
                        <c:ptCount val="1"/>
                      </c15:dlblFieldTableCache>
                    </c15:dlblFTEntry>
                  </c15:dlblFieldTable>
                  <c15:showDataLabelsRange val="0"/>
                </c:ext>
                <c:ext xmlns:c16="http://schemas.microsoft.com/office/drawing/2014/chart" uri="{C3380CC4-5D6E-409C-BE32-E72D297353CC}">
                  <c16:uniqueId val="{00000019-155C-4936-98A2-C9625ECD7FFB}"/>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{A7B7098E-0946-4D02-9EA0-016E582E4F8B}</c15:txfldGUID>
                      <c15:f>Diagramm!$K$49</c15:f>
                      <c15:dlblFieldTableCache>
                        <c:ptCount val="1"/>
                      </c15:dlblFieldTableCache>
                    </c15:dlblFTEntry>
                  </c15:dlblFieldTable>
                  <c15:showDataLabelsRange val="0"/>
                </c:ext>
                <c:ext xmlns:c16="http://schemas.microsoft.com/office/drawing/2014/chart" uri="{C3380CC4-5D6E-409C-BE32-E72D297353CC}">
                  <c16:uniqueId val="{0000001A-155C-4936-98A2-C9625ECD7FFB}"/>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{392EBF52-CBB3-4168-99F8-8D2FE3B986DC}</c15:txfldGUID>
                      <c15:f>Diagramm!$K$50</c15:f>
                      <c15:dlblFieldTableCache>
                        <c:ptCount val="1"/>
                      </c15:dlblFieldTableCache>
                    </c15:dlblFTEntry>
                  </c15:dlblFieldTable>
                  <c15:showDataLabelsRange val="0"/>
                </c:ext>
                <c:ext xmlns:c16="http://schemas.microsoft.com/office/drawing/2014/chart" uri="{C3380CC4-5D6E-409C-BE32-E72D297353CC}">
                  <c16:uniqueId val="{0000001B-155C-4936-98A2-C9625ECD7FFB}"/>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{7D3F2E93-9C2A-460C-9BC2-ED7278FD27F3}</c15:txfldGUID>
                      <c15:f>Diagramm!$K$51</c15:f>
                      <c15:dlblFieldTableCache>
                        <c:ptCount val="1"/>
                      </c15:dlblFieldTableCache>
                    </c15:dlblFTEntry>
                  </c15:dlblFieldTable>
                  <c15:showDataLabelsRange val="0"/>
                </c:ext>
                <c:ext xmlns:c16="http://schemas.microsoft.com/office/drawing/2014/chart" uri="{C3380CC4-5D6E-409C-BE32-E72D297353CC}">
                  <c16:uniqueId val="{0000001C-155C-4936-98A2-C9625ECD7FFB}"/>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{4123455B-6259-4CC1-8CEF-72C87F22E83F}</c15:txfldGUID>
                      <c15:f>Diagramm!$K$52</c15:f>
                      <c15:dlblFieldTableCache>
                        <c:ptCount val="1"/>
                      </c15:dlblFieldTableCache>
                    </c15:dlblFTEntry>
                  </c15:dlblFieldTable>
                  <c15:showDataLabelsRange val="0"/>
                </c:ext>
                <c:ext xmlns:c16="http://schemas.microsoft.com/office/drawing/2014/chart" uri="{C3380CC4-5D6E-409C-BE32-E72D297353CC}">
                  <c16:uniqueId val="{0000001D-155C-4936-98A2-C9625ECD7FFB}"/>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{8310D084-ECD6-4AE1-8C6B-27C5DBAFA127}</c15:txfldGUID>
                      <c15:f>Diagramm!$K$53</c15:f>
                      <c15:dlblFieldTableCache>
                        <c:ptCount val="1"/>
                      </c15:dlblFieldTableCache>
                    </c15:dlblFTEntry>
                  </c15:dlblFieldTable>
                  <c15:showDataLabelsRange val="0"/>
                </c:ext>
                <c:ext xmlns:c16="http://schemas.microsoft.com/office/drawing/2014/chart" uri="{C3380CC4-5D6E-409C-BE32-E72D297353CC}">
                  <c16:uniqueId val="{0000001E-155C-4936-98A2-C9625ECD7FFB}"/>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{29C0BBF7-6412-41FA-9757-0580D3733647}</c15:txfldGUID>
                      <c15:f>Diagramm!$K$54</c15:f>
                      <c15:dlblFieldTableCache>
                        <c:ptCount val="1"/>
                      </c15:dlblFieldTableCache>
                    </c15:dlblFTEntry>
                  </c15:dlblFieldTable>
                  <c15:showDataLabelsRange val="0"/>
                </c:ext>
                <c:ext xmlns:c16="http://schemas.microsoft.com/office/drawing/2014/chart" uri="{C3380CC4-5D6E-409C-BE32-E72D297353CC}">
                  <c16:uniqueId val="{0000001F-155C-4936-98A2-C9625ECD7FFB}"/>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{E4D29B24-59AA-4363-B5F3-4C588D38D4C1}</c15:txfldGUID>
                      <c15:f>Diagramm!$K$55</c15:f>
                      <c15:dlblFieldTableCache>
                        <c:ptCount val="1"/>
                      </c15:dlblFieldTableCache>
                    </c15:dlblFTEntry>
                  </c15:dlblFieldTable>
                  <c15:showDataLabelsRange val="0"/>
                </c:ext>
                <c:ext xmlns:c16="http://schemas.microsoft.com/office/drawing/2014/chart" uri="{C3380CC4-5D6E-409C-BE32-E72D297353CC}">
                  <c16:uniqueId val="{00000020-155C-4936-98A2-C9625ECD7FFB}"/>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{F08FBF97-0CC9-43C5-8D3F-546338562B07}</c15:txfldGUID>
                      <c15:f>Diagramm!$K$56</c15:f>
                      <c15:dlblFieldTableCache>
                        <c:ptCount val="1"/>
                      </c15:dlblFieldTableCache>
                    </c15:dlblFTEntry>
                  </c15:dlblFieldTable>
                  <c15:showDataLabelsRange val="0"/>
                </c:ext>
                <c:ext xmlns:c16="http://schemas.microsoft.com/office/drawing/2014/chart" uri="{C3380CC4-5D6E-409C-BE32-E72D297353CC}">
                  <c16:uniqueId val="{00000021-155C-4936-98A2-C9625ECD7FFB}"/>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{58B46F36-63EE-459F-9DDF-02AFF24755A8}</c15:txfldGUID>
                      <c15:f>Diagramm!$K$57</c15:f>
                      <c15:dlblFieldTableCache>
                        <c:ptCount val="1"/>
                      </c15:dlblFieldTableCache>
                    </c15:dlblFTEntry>
                  </c15:dlblFieldTable>
                  <c15:showDataLabelsRange val="0"/>
                </c:ext>
                <c:ext xmlns:c16="http://schemas.microsoft.com/office/drawing/2014/chart" uri="{C3380CC4-5D6E-409C-BE32-E72D297353CC}">
                  <c16:uniqueId val="{00000022-155C-4936-98A2-C9625ECD7FFB}"/>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{3C285778-C418-4E2C-AD01-303AF0108B1B}</c15:txfldGUID>
                      <c15:f>Diagramm!$K$58</c15:f>
                      <c15:dlblFieldTableCache>
                        <c:ptCount val="1"/>
                      </c15:dlblFieldTableCache>
                    </c15:dlblFTEntry>
                  </c15:dlblFieldTable>
                  <c15:showDataLabelsRange val="0"/>
                </c:ext>
                <c:ext xmlns:c16="http://schemas.microsoft.com/office/drawing/2014/chart" uri="{C3380CC4-5D6E-409C-BE32-E72D297353CC}">
                  <c16:uniqueId val="{00000023-155C-4936-98A2-C9625ECD7FFB}"/>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{BC7B152C-7C04-4FFB-B495-DEBE22C20188}</c15:txfldGUID>
                      <c15:f>Diagramm!$K$59</c15:f>
                      <c15:dlblFieldTableCache>
                        <c:ptCount val="1"/>
                      </c15:dlblFieldTableCache>
                    </c15:dlblFTEntry>
                  </c15:dlblFieldTable>
                  <c15:showDataLabelsRange val="0"/>
                </c:ext>
                <c:ext xmlns:c16="http://schemas.microsoft.com/office/drawing/2014/chart" uri="{C3380CC4-5D6E-409C-BE32-E72D297353CC}">
                  <c16:uniqueId val="{00000024-155C-4936-98A2-C9625ECD7FFB}"/>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{5CC3CE20-FE13-4300-BBEF-A01F07963789}</c15:txfldGUID>
                      <c15:f>Diagramm!$K$60</c15:f>
                      <c15:dlblFieldTableCache>
                        <c:ptCount val="1"/>
                      </c15:dlblFieldTableCache>
                    </c15:dlblFTEntry>
                  </c15:dlblFieldTable>
                  <c15:showDataLabelsRange val="0"/>
                </c:ext>
                <c:ext xmlns:c16="http://schemas.microsoft.com/office/drawing/2014/chart" uri="{C3380CC4-5D6E-409C-BE32-E72D297353CC}">
                  <c16:uniqueId val="{00000025-155C-4936-98A2-C9625ECD7FFB}"/>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{D0AACF2B-29F4-4CDC-A205-D3812A157469}</c15:txfldGUID>
                      <c15:f>Diagramm!$K$61</c15:f>
                      <c15:dlblFieldTableCache>
                        <c:ptCount val="1"/>
                      </c15:dlblFieldTableCache>
                    </c15:dlblFTEntry>
                  </c15:dlblFieldTable>
                  <c15:showDataLabelsRange val="0"/>
                </c:ext>
                <c:ext xmlns:c16="http://schemas.microsoft.com/office/drawing/2014/chart" uri="{C3380CC4-5D6E-409C-BE32-E72D297353CC}">
                  <c16:uniqueId val="{00000026-155C-4936-98A2-C9625ECD7FFB}"/>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{BFB830DC-B42A-44CF-89BE-007807828EF2}</c15:txfldGUID>
                      <c15:f>Diagramm!$K$62</c15:f>
                      <c15:dlblFieldTableCache>
                        <c:ptCount val="1"/>
                      </c15:dlblFieldTableCache>
                    </c15:dlblFTEntry>
                  </c15:dlblFieldTable>
                  <c15:showDataLabelsRange val="0"/>
                </c:ext>
                <c:ext xmlns:c16="http://schemas.microsoft.com/office/drawing/2014/chart" uri="{C3380CC4-5D6E-409C-BE32-E72D297353CC}">
                  <c16:uniqueId val="{00000027-155C-4936-98A2-C9625ECD7FFB}"/>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{339952B3-BDC7-4960-9E0E-756F72BC4344}</c15:txfldGUID>
                      <c15:f>Diagramm!$K$63</c15:f>
                      <c15:dlblFieldTableCache>
                        <c:ptCount val="1"/>
                      </c15:dlblFieldTableCache>
                    </c15:dlblFTEntry>
                  </c15:dlblFieldTable>
                  <c15:showDataLabelsRange val="0"/>
                </c:ext>
                <c:ext xmlns:c16="http://schemas.microsoft.com/office/drawing/2014/chart" uri="{C3380CC4-5D6E-409C-BE32-E72D297353CC}">
                  <c16:uniqueId val="{00000028-155C-4936-98A2-C9625ECD7FFB}"/>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{56FCC3F1-A35B-434B-84F0-1350900ECD9B}</c15:txfldGUID>
                      <c15:f>Diagramm!$K$64</c15:f>
                      <c15:dlblFieldTableCache>
                        <c:ptCount val="1"/>
                      </c15:dlblFieldTableCache>
                    </c15:dlblFTEntry>
                  </c15:dlblFieldTable>
                  <c15:showDataLabelsRange val="0"/>
                </c:ext>
                <c:ext xmlns:c16="http://schemas.microsoft.com/office/drawing/2014/chart" uri="{C3380CC4-5D6E-409C-BE32-E72D297353CC}">
                  <c16:uniqueId val="{00000029-155C-4936-98A2-C9625ECD7FFB}"/>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{0EA4BA5D-9AEF-42ED-BB4D-FA86A180092A}</c15:txfldGUID>
                      <c15:f>Diagramm!$K$65</c15:f>
                      <c15:dlblFieldTableCache>
                        <c:ptCount val="1"/>
                      </c15:dlblFieldTableCache>
                    </c15:dlblFTEntry>
                  </c15:dlblFieldTable>
                  <c15:showDataLabelsRange val="0"/>
                </c:ext>
                <c:ext xmlns:c16="http://schemas.microsoft.com/office/drawing/2014/chart" uri="{C3380CC4-5D6E-409C-BE32-E72D297353CC}">
                  <c16:uniqueId val="{0000002A-155C-4936-98A2-C9625ECD7FFB}"/>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{EA131C4E-4495-401E-8D33-CCC224FB3B69}</c15:txfldGUID>
                      <c15:f>Diagramm!$K$66</c15:f>
                      <c15:dlblFieldTableCache>
                        <c:ptCount val="1"/>
                      </c15:dlblFieldTableCache>
                    </c15:dlblFTEntry>
                  </c15:dlblFieldTable>
                  <c15:showDataLabelsRange val="0"/>
                </c:ext>
                <c:ext xmlns:c16="http://schemas.microsoft.com/office/drawing/2014/chart" uri="{C3380CC4-5D6E-409C-BE32-E72D297353CC}">
                  <c16:uniqueId val="{0000002B-155C-4936-98A2-C9625ECD7FFB}"/>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{D1605E98-11BB-4DE2-88AF-AF87A3543124}</c15:txfldGUID>
                      <c15:f>Diagramm!$K$67</c15:f>
                      <c15:dlblFieldTableCache>
                        <c:ptCount val="1"/>
                      </c15:dlblFieldTableCache>
                    </c15:dlblFTEntry>
                  </c15:dlblFieldTable>
                  <c15:showDataLabelsRange val="0"/>
                </c:ext>
                <c:ext xmlns:c16="http://schemas.microsoft.com/office/drawing/2014/chart" uri="{C3380CC4-5D6E-409C-BE32-E72D297353CC}">
                  <c16:uniqueId val="{0000002C-155C-4936-98A2-C9625ECD7FF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55C-4936-98A2-C9625ECD7FFB}"/>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{4FAB6017-D66E-41C6-B37B-F6D512484EC3}</c15:txfldGUID>
                      <c15:f>Diagramm!$J$46</c15:f>
                      <c15:dlblFieldTableCache>
                        <c:ptCount val="1"/>
                      </c15:dlblFieldTableCache>
                    </c15:dlblFTEntry>
                  </c15:dlblFieldTable>
                  <c15:showDataLabelsRange val="0"/>
                </c:ext>
                <c:ext xmlns:c16="http://schemas.microsoft.com/office/drawing/2014/chart" uri="{C3380CC4-5D6E-409C-BE32-E72D297353CC}">
                  <c16:uniqueId val="{0000002E-155C-4936-98A2-C9625ECD7FFB}"/>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{56A5F727-6100-44CB-BEBD-064C55149006}</c15:txfldGUID>
                      <c15:f>Diagramm!$J$47</c15:f>
                      <c15:dlblFieldTableCache>
                        <c:ptCount val="1"/>
                      </c15:dlblFieldTableCache>
                    </c15:dlblFTEntry>
                  </c15:dlblFieldTable>
                  <c15:showDataLabelsRange val="0"/>
                </c:ext>
                <c:ext xmlns:c16="http://schemas.microsoft.com/office/drawing/2014/chart" uri="{C3380CC4-5D6E-409C-BE32-E72D297353CC}">
                  <c16:uniqueId val="{0000002F-155C-4936-98A2-C9625ECD7FFB}"/>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{ED7A95B5-D53B-400A-A8AD-6CA8F352AB44}</c15:txfldGUID>
                      <c15:f>Diagramm!$J$48</c15:f>
                      <c15:dlblFieldTableCache>
                        <c:ptCount val="1"/>
                      </c15:dlblFieldTableCache>
                    </c15:dlblFTEntry>
                  </c15:dlblFieldTable>
                  <c15:showDataLabelsRange val="0"/>
                </c:ext>
                <c:ext xmlns:c16="http://schemas.microsoft.com/office/drawing/2014/chart" uri="{C3380CC4-5D6E-409C-BE32-E72D297353CC}">
                  <c16:uniqueId val="{00000030-155C-4936-98A2-C9625ECD7FFB}"/>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{E0965CC6-5FBD-4DC1-B151-C2864F9164A1}</c15:txfldGUID>
                      <c15:f>Diagramm!$J$49</c15:f>
                      <c15:dlblFieldTableCache>
                        <c:ptCount val="1"/>
                      </c15:dlblFieldTableCache>
                    </c15:dlblFTEntry>
                  </c15:dlblFieldTable>
                  <c15:showDataLabelsRange val="0"/>
                </c:ext>
                <c:ext xmlns:c16="http://schemas.microsoft.com/office/drawing/2014/chart" uri="{C3380CC4-5D6E-409C-BE32-E72D297353CC}">
                  <c16:uniqueId val="{00000031-155C-4936-98A2-C9625ECD7FFB}"/>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{9AC5B240-FBE4-41E7-B73F-AA04AD27CCDC}</c15:txfldGUID>
                      <c15:f>Diagramm!$J$50</c15:f>
                      <c15:dlblFieldTableCache>
                        <c:ptCount val="1"/>
                      </c15:dlblFieldTableCache>
                    </c15:dlblFTEntry>
                  </c15:dlblFieldTable>
                  <c15:showDataLabelsRange val="0"/>
                </c:ext>
                <c:ext xmlns:c16="http://schemas.microsoft.com/office/drawing/2014/chart" uri="{C3380CC4-5D6E-409C-BE32-E72D297353CC}">
                  <c16:uniqueId val="{00000032-155C-4936-98A2-C9625ECD7FFB}"/>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{76EC552E-7C6A-4E90-AE40-FB9276084F1A}</c15:txfldGUID>
                      <c15:f>Diagramm!$J$51</c15:f>
                      <c15:dlblFieldTableCache>
                        <c:ptCount val="1"/>
                      </c15:dlblFieldTableCache>
                    </c15:dlblFTEntry>
                  </c15:dlblFieldTable>
                  <c15:showDataLabelsRange val="0"/>
                </c:ext>
                <c:ext xmlns:c16="http://schemas.microsoft.com/office/drawing/2014/chart" uri="{C3380CC4-5D6E-409C-BE32-E72D297353CC}">
                  <c16:uniqueId val="{00000033-155C-4936-98A2-C9625ECD7FFB}"/>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{9060176E-76DE-40F6-9F56-29ED53EE0457}</c15:txfldGUID>
                      <c15:f>Diagramm!$J$52</c15:f>
                      <c15:dlblFieldTableCache>
                        <c:ptCount val="1"/>
                      </c15:dlblFieldTableCache>
                    </c15:dlblFTEntry>
                  </c15:dlblFieldTable>
                  <c15:showDataLabelsRange val="0"/>
                </c:ext>
                <c:ext xmlns:c16="http://schemas.microsoft.com/office/drawing/2014/chart" uri="{C3380CC4-5D6E-409C-BE32-E72D297353CC}">
                  <c16:uniqueId val="{00000034-155C-4936-98A2-C9625ECD7FFB}"/>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{2C337C5D-9A3E-4692-8AC8-C96213D4DAF3}</c15:txfldGUID>
                      <c15:f>Diagramm!$J$53</c15:f>
                      <c15:dlblFieldTableCache>
                        <c:ptCount val="1"/>
                      </c15:dlblFieldTableCache>
                    </c15:dlblFTEntry>
                  </c15:dlblFieldTable>
                  <c15:showDataLabelsRange val="0"/>
                </c:ext>
                <c:ext xmlns:c16="http://schemas.microsoft.com/office/drawing/2014/chart" uri="{C3380CC4-5D6E-409C-BE32-E72D297353CC}">
                  <c16:uniqueId val="{00000035-155C-4936-98A2-C9625ECD7FFB}"/>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{5FAAD6A2-C4D5-4B3B-AD32-2549EED097FC}</c15:txfldGUID>
                      <c15:f>Diagramm!$J$54</c15:f>
                      <c15:dlblFieldTableCache>
                        <c:ptCount val="1"/>
                      </c15:dlblFieldTableCache>
                    </c15:dlblFTEntry>
                  </c15:dlblFieldTable>
                  <c15:showDataLabelsRange val="0"/>
                </c:ext>
                <c:ext xmlns:c16="http://schemas.microsoft.com/office/drawing/2014/chart" uri="{C3380CC4-5D6E-409C-BE32-E72D297353CC}">
                  <c16:uniqueId val="{00000036-155C-4936-98A2-C9625ECD7FFB}"/>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{5418C978-FD0B-4DCE-8C8B-08306880A1CC}</c15:txfldGUID>
                      <c15:f>Diagramm!$J$55</c15:f>
                      <c15:dlblFieldTableCache>
                        <c:ptCount val="1"/>
                      </c15:dlblFieldTableCache>
                    </c15:dlblFTEntry>
                  </c15:dlblFieldTable>
                  <c15:showDataLabelsRange val="0"/>
                </c:ext>
                <c:ext xmlns:c16="http://schemas.microsoft.com/office/drawing/2014/chart" uri="{C3380CC4-5D6E-409C-BE32-E72D297353CC}">
                  <c16:uniqueId val="{00000037-155C-4936-98A2-C9625ECD7FFB}"/>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{6D185B5D-AD6F-4E0B-A809-57ECE03C3810}</c15:txfldGUID>
                      <c15:f>Diagramm!$J$56</c15:f>
                      <c15:dlblFieldTableCache>
                        <c:ptCount val="1"/>
                      </c15:dlblFieldTableCache>
                    </c15:dlblFTEntry>
                  </c15:dlblFieldTable>
                  <c15:showDataLabelsRange val="0"/>
                </c:ext>
                <c:ext xmlns:c16="http://schemas.microsoft.com/office/drawing/2014/chart" uri="{C3380CC4-5D6E-409C-BE32-E72D297353CC}">
                  <c16:uniqueId val="{00000038-155C-4936-98A2-C9625ECD7FFB}"/>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{F1814FA0-99CE-4BA7-A065-57549ACFAD95}</c15:txfldGUID>
                      <c15:f>Diagramm!$J$57</c15:f>
                      <c15:dlblFieldTableCache>
                        <c:ptCount val="1"/>
                      </c15:dlblFieldTableCache>
                    </c15:dlblFTEntry>
                  </c15:dlblFieldTable>
                  <c15:showDataLabelsRange val="0"/>
                </c:ext>
                <c:ext xmlns:c16="http://schemas.microsoft.com/office/drawing/2014/chart" uri="{C3380CC4-5D6E-409C-BE32-E72D297353CC}">
                  <c16:uniqueId val="{00000039-155C-4936-98A2-C9625ECD7FFB}"/>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{F8EC28D3-E10B-4EA0-A6D8-8F53EE266C0A}</c15:txfldGUID>
                      <c15:f>Diagramm!$J$58</c15:f>
                      <c15:dlblFieldTableCache>
                        <c:ptCount val="1"/>
                      </c15:dlblFieldTableCache>
                    </c15:dlblFTEntry>
                  </c15:dlblFieldTable>
                  <c15:showDataLabelsRange val="0"/>
                </c:ext>
                <c:ext xmlns:c16="http://schemas.microsoft.com/office/drawing/2014/chart" uri="{C3380CC4-5D6E-409C-BE32-E72D297353CC}">
                  <c16:uniqueId val="{0000003A-155C-4936-98A2-C9625ECD7FFB}"/>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{F7AA81C1-992A-42F6-9B37-D2544499F21E}</c15:txfldGUID>
                      <c15:f>Diagramm!$J$59</c15:f>
                      <c15:dlblFieldTableCache>
                        <c:ptCount val="1"/>
                      </c15:dlblFieldTableCache>
                    </c15:dlblFTEntry>
                  </c15:dlblFieldTable>
                  <c15:showDataLabelsRange val="0"/>
                </c:ext>
                <c:ext xmlns:c16="http://schemas.microsoft.com/office/drawing/2014/chart" uri="{C3380CC4-5D6E-409C-BE32-E72D297353CC}">
                  <c16:uniqueId val="{0000003B-155C-4936-98A2-C9625ECD7FFB}"/>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{0DDB2C73-9234-4C57-A82E-E6077337064E}</c15:txfldGUID>
                      <c15:f>Diagramm!$J$60</c15:f>
                      <c15:dlblFieldTableCache>
                        <c:ptCount val="1"/>
                      </c15:dlblFieldTableCache>
                    </c15:dlblFTEntry>
                  </c15:dlblFieldTable>
                  <c15:showDataLabelsRange val="0"/>
                </c:ext>
                <c:ext xmlns:c16="http://schemas.microsoft.com/office/drawing/2014/chart" uri="{C3380CC4-5D6E-409C-BE32-E72D297353CC}">
                  <c16:uniqueId val="{0000003C-155C-4936-98A2-C9625ECD7FFB}"/>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{5694CC0F-76F1-4304-A8C3-D306B2DA4443}</c15:txfldGUID>
                      <c15:f>Diagramm!$J$61</c15:f>
                      <c15:dlblFieldTableCache>
                        <c:ptCount val="1"/>
                      </c15:dlblFieldTableCache>
                    </c15:dlblFTEntry>
                  </c15:dlblFieldTable>
                  <c15:showDataLabelsRange val="0"/>
                </c:ext>
                <c:ext xmlns:c16="http://schemas.microsoft.com/office/drawing/2014/chart" uri="{C3380CC4-5D6E-409C-BE32-E72D297353CC}">
                  <c16:uniqueId val="{0000003D-155C-4936-98A2-C9625ECD7FFB}"/>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{B4333252-4FBE-4917-AE56-D929E51BD5DC}</c15:txfldGUID>
                      <c15:f>Diagramm!$J$62</c15:f>
                      <c15:dlblFieldTableCache>
                        <c:ptCount val="1"/>
                      </c15:dlblFieldTableCache>
                    </c15:dlblFTEntry>
                  </c15:dlblFieldTable>
                  <c15:showDataLabelsRange val="0"/>
                </c:ext>
                <c:ext xmlns:c16="http://schemas.microsoft.com/office/drawing/2014/chart" uri="{C3380CC4-5D6E-409C-BE32-E72D297353CC}">
                  <c16:uniqueId val="{0000003E-155C-4936-98A2-C9625ECD7FFB}"/>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{C030C268-9DDD-456A-A543-F8F5862474C8}</c15:txfldGUID>
                      <c15:f>Diagramm!$J$63</c15:f>
                      <c15:dlblFieldTableCache>
                        <c:ptCount val="1"/>
                      </c15:dlblFieldTableCache>
                    </c15:dlblFTEntry>
                  </c15:dlblFieldTable>
                  <c15:showDataLabelsRange val="0"/>
                </c:ext>
                <c:ext xmlns:c16="http://schemas.microsoft.com/office/drawing/2014/chart" uri="{C3380CC4-5D6E-409C-BE32-E72D297353CC}">
                  <c16:uniqueId val="{0000003F-155C-4936-98A2-C9625ECD7FFB}"/>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{C05D9C25-D5F8-480C-A15E-CB8F3C515D84}</c15:txfldGUID>
                      <c15:f>Diagramm!$J$64</c15:f>
                      <c15:dlblFieldTableCache>
                        <c:ptCount val="1"/>
                      </c15:dlblFieldTableCache>
                    </c15:dlblFTEntry>
                  </c15:dlblFieldTable>
                  <c15:showDataLabelsRange val="0"/>
                </c:ext>
                <c:ext xmlns:c16="http://schemas.microsoft.com/office/drawing/2014/chart" uri="{C3380CC4-5D6E-409C-BE32-E72D297353CC}">
                  <c16:uniqueId val="{00000040-155C-4936-98A2-C9625ECD7FFB}"/>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{54EA689B-11A9-4C59-9FF0-C41C80CC2ECF}</c15:txfldGUID>
                      <c15:f>Diagramm!$J$65</c15:f>
                      <c15:dlblFieldTableCache>
                        <c:ptCount val="1"/>
                      </c15:dlblFieldTableCache>
                    </c15:dlblFTEntry>
                  </c15:dlblFieldTable>
                  <c15:showDataLabelsRange val="0"/>
                </c:ext>
                <c:ext xmlns:c16="http://schemas.microsoft.com/office/drawing/2014/chart" uri="{C3380CC4-5D6E-409C-BE32-E72D297353CC}">
                  <c16:uniqueId val="{00000041-155C-4936-98A2-C9625ECD7FFB}"/>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{AE8433ED-B290-4D33-8B65-1FB4735092AA}</c15:txfldGUID>
                      <c15:f>Diagramm!$J$66</c15:f>
                      <c15:dlblFieldTableCache>
                        <c:ptCount val="1"/>
                      </c15:dlblFieldTableCache>
                    </c15:dlblFTEntry>
                  </c15:dlblFieldTable>
                  <c15:showDataLabelsRange val="0"/>
                </c:ext>
                <c:ext xmlns:c16="http://schemas.microsoft.com/office/drawing/2014/chart" uri="{C3380CC4-5D6E-409C-BE32-E72D297353CC}">
                  <c16:uniqueId val="{00000042-155C-4936-98A2-C9625ECD7FFB}"/>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{CC3B1CD7-12C5-444A-9771-1E4F9C058AF3}</c15:txfldGUID>
                      <c15:f>Diagramm!$J$67</c15:f>
                      <c15:dlblFieldTableCache>
                        <c:ptCount val="1"/>
                      </c15:dlblFieldTableCache>
                    </c15:dlblFTEntry>
                  </c15:dlblFieldTable>
                  <c15:showDataLabelsRange val="0"/>
                </c:ext>
                <c:ext xmlns:c16="http://schemas.microsoft.com/office/drawing/2014/chart" uri="{C3380CC4-5D6E-409C-BE32-E72D297353CC}">
                  <c16:uniqueId val="{00000043-155C-4936-98A2-C9625ECD7FF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55C-4936-98A2-C9625ECD7FFB}"/>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45B-408F-BE54-49CE4AC7B6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45B-408F-BE54-49CE4AC7B6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45B-408F-BE54-49CE4AC7B6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45B-408F-BE54-49CE4AC7B6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45B-408F-BE54-49CE4AC7B6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45B-408F-BE54-49CE4AC7B6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45B-408F-BE54-49CE4AC7B6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45B-408F-BE54-49CE4AC7B6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45B-408F-BE54-49CE4AC7B6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45B-408F-BE54-49CE4AC7B6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45B-408F-BE54-49CE4AC7B6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45B-408F-BE54-49CE4AC7B6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45B-408F-BE54-49CE4AC7B6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45B-408F-BE54-49CE4AC7B6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45B-408F-BE54-49CE4AC7B6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45B-408F-BE54-49CE4AC7B6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45B-408F-BE54-49CE4AC7B6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45B-408F-BE54-49CE4AC7B6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45B-408F-BE54-49CE4AC7B6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45B-408F-BE54-49CE4AC7B6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45B-408F-BE54-49CE4AC7B6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45B-408F-BE54-49CE4AC7B6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45B-408F-BE54-49CE4AC7B69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45B-408F-BE54-49CE4AC7B6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45B-408F-BE54-49CE4AC7B6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45B-408F-BE54-49CE4AC7B6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45B-408F-BE54-49CE4AC7B6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45B-408F-BE54-49CE4AC7B6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E45B-408F-BE54-49CE4AC7B6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45B-408F-BE54-49CE4AC7B6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E45B-408F-BE54-49CE4AC7B6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E45B-408F-BE54-49CE4AC7B6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E45B-408F-BE54-49CE4AC7B6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E45B-408F-BE54-49CE4AC7B6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E45B-408F-BE54-49CE4AC7B6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E45B-408F-BE54-49CE4AC7B6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E45B-408F-BE54-49CE4AC7B6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E45B-408F-BE54-49CE4AC7B6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E45B-408F-BE54-49CE4AC7B6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45B-408F-BE54-49CE4AC7B6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E45B-408F-BE54-49CE4AC7B6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45B-408F-BE54-49CE4AC7B6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E45B-408F-BE54-49CE4AC7B6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E45B-408F-BE54-49CE4AC7B6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E45B-408F-BE54-49CE4AC7B69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45B-408F-BE54-49CE4AC7B69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E45B-408F-BE54-49CE4AC7B69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E45B-408F-BE54-49CE4AC7B69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E45B-408F-BE54-49CE4AC7B69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E45B-408F-BE54-49CE4AC7B69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E45B-408F-BE54-49CE4AC7B69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45B-408F-BE54-49CE4AC7B69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E45B-408F-BE54-49CE4AC7B69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E45B-408F-BE54-49CE4AC7B69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E45B-408F-BE54-49CE4AC7B69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E45B-408F-BE54-49CE4AC7B69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E45B-408F-BE54-49CE4AC7B69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E45B-408F-BE54-49CE4AC7B69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E45B-408F-BE54-49CE4AC7B69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E45B-408F-BE54-49CE4AC7B69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E45B-408F-BE54-49CE4AC7B69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E45B-408F-BE54-49CE4AC7B69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E45B-408F-BE54-49CE4AC7B69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E45B-408F-BE54-49CE4AC7B69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E45B-408F-BE54-49CE4AC7B69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E45B-408F-BE54-49CE4AC7B69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E45B-408F-BE54-49CE4AC7B69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E45B-408F-BE54-49CE4AC7B69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45B-408F-BE54-49CE4AC7B69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100.85564478946635</c:v>
                </c:pt>
                <c:pt idx="2">
                  <c:v>102.79853746930723</c:v>
                </c:pt>
                <c:pt idx="3">
                  <c:v>102.3701789562849</c:v>
                </c:pt>
                <c:pt idx="4">
                  <c:v>103.3641422643492</c:v>
                </c:pt>
                <c:pt idx="5">
                  <c:v>104.4154702293514</c:v>
                </c:pt>
                <c:pt idx="6">
                  <c:v>106.76045162604677</c:v>
                </c:pt>
                <c:pt idx="7">
                  <c:v>106.7540182065771</c:v>
                </c:pt>
                <c:pt idx="8">
                  <c:v>107.32069523819736</c:v>
                </c:pt>
                <c:pt idx="9">
                  <c:v>108.22351843710796</c:v>
                </c:pt>
                <c:pt idx="10">
                  <c:v>110.30472963554678</c:v>
                </c:pt>
                <c:pt idx="11">
                  <c:v>110.13638849275705</c:v>
                </c:pt>
                <c:pt idx="12">
                  <c:v>110.33850508776257</c:v>
                </c:pt>
                <c:pt idx="13">
                  <c:v>111.30566248136988</c:v>
                </c:pt>
                <c:pt idx="14">
                  <c:v>113.3472009264124</c:v>
                </c:pt>
                <c:pt idx="15">
                  <c:v>113.31288935590749</c:v>
                </c:pt>
                <c:pt idx="16">
                  <c:v>113.65278835122182</c:v>
                </c:pt>
                <c:pt idx="17">
                  <c:v>114.44838789230457</c:v>
                </c:pt>
                <c:pt idx="18">
                  <c:v>116.30282105443746</c:v>
                </c:pt>
                <c:pt idx="19">
                  <c:v>116.05245381340939</c:v>
                </c:pt>
                <c:pt idx="20">
                  <c:v>116.25349817183664</c:v>
                </c:pt>
                <c:pt idx="21">
                  <c:v>116.80462777307186</c:v>
                </c:pt>
                <c:pt idx="22">
                  <c:v>118.38027942485229</c:v>
                </c:pt>
                <c:pt idx="23">
                  <c:v>117.64043618584003</c:v>
                </c:pt>
                <c:pt idx="24">
                  <c:v>117.32627086840441</c:v>
                </c:pt>
              </c:numCache>
            </c:numRef>
          </c:val>
          <c:smooth val="0"/>
          <c:extLst>
            <c:ext xmlns:c16="http://schemas.microsoft.com/office/drawing/2014/chart" uri="{C3380CC4-5D6E-409C-BE32-E72D297353CC}">
              <c16:uniqueId val="{00000000-C2F2-4ABC-900E-2E1672610B4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102.60373494563362</c:v>
                </c:pt>
                <c:pt idx="2">
                  <c:v>109.35199180847432</c:v>
                </c:pt>
                <c:pt idx="3">
                  <c:v>98.576234823735916</c:v>
                </c:pt>
                <c:pt idx="4">
                  <c:v>96.167536203617914</c:v>
                </c:pt>
                <c:pt idx="5">
                  <c:v>98.551855283046464</c:v>
                </c:pt>
                <c:pt idx="6">
                  <c:v>101.56516651226291</c:v>
                </c:pt>
                <c:pt idx="7">
                  <c:v>101.85772100053636</c:v>
                </c:pt>
                <c:pt idx="8">
                  <c:v>101.62855331805549</c:v>
                </c:pt>
                <c:pt idx="9">
                  <c:v>104.0811351114145</c:v>
                </c:pt>
                <c:pt idx="10">
                  <c:v>106.34843239553366</c:v>
                </c:pt>
                <c:pt idx="11">
                  <c:v>105.84133794919303</c:v>
                </c:pt>
                <c:pt idx="12">
                  <c:v>105.3927544005071</c:v>
                </c:pt>
                <c:pt idx="13">
                  <c:v>108.38656199717198</c:v>
                </c:pt>
                <c:pt idx="14">
                  <c:v>109.40562679799113</c:v>
                </c:pt>
                <c:pt idx="15">
                  <c:v>109.57140767467941</c:v>
                </c:pt>
                <c:pt idx="16">
                  <c:v>107.9574820810376</c:v>
                </c:pt>
                <c:pt idx="17">
                  <c:v>111.7216831634892</c:v>
                </c:pt>
                <c:pt idx="18">
                  <c:v>113.7110536837486</c:v>
                </c:pt>
                <c:pt idx="19">
                  <c:v>113.61353552099078</c:v>
                </c:pt>
                <c:pt idx="20">
                  <c:v>113.52576917450877</c:v>
                </c:pt>
                <c:pt idx="21">
                  <c:v>115.83694963186895</c:v>
                </c:pt>
                <c:pt idx="22">
                  <c:v>119.04529718660099</c:v>
                </c:pt>
                <c:pt idx="23">
                  <c:v>117.50938612316544</c:v>
                </c:pt>
                <c:pt idx="24">
                  <c:v>112.55058754693061</c:v>
                </c:pt>
              </c:numCache>
            </c:numRef>
          </c:val>
          <c:smooth val="0"/>
          <c:extLst>
            <c:ext xmlns:c16="http://schemas.microsoft.com/office/drawing/2014/chart" uri="{C3380CC4-5D6E-409C-BE32-E72D297353CC}">
              <c16:uniqueId val="{00000001-C2F2-4ABC-900E-2E1672610B4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101.32813515269656</c:v>
                </c:pt>
                <c:pt idx="2">
                  <c:v>100.20272904483431</c:v>
                </c:pt>
                <c:pt idx="3">
                  <c:v>77.536062378167642</c:v>
                </c:pt>
                <c:pt idx="4">
                  <c:v>74.448343079922026</c:v>
                </c:pt>
                <c:pt idx="5">
                  <c:v>75.547758284600391</c:v>
                </c:pt>
                <c:pt idx="6">
                  <c:v>74.035087719298247</c:v>
                </c:pt>
                <c:pt idx="7">
                  <c:v>74.575698505523064</c:v>
                </c:pt>
                <c:pt idx="8">
                  <c:v>73.676413255360629</c:v>
                </c:pt>
                <c:pt idx="9">
                  <c:v>75.420402858999353</c:v>
                </c:pt>
                <c:pt idx="10">
                  <c:v>74.172839506172835</c:v>
                </c:pt>
                <c:pt idx="11">
                  <c:v>74.188434048083167</c:v>
                </c:pt>
                <c:pt idx="12">
                  <c:v>73.369720597790774</c:v>
                </c:pt>
                <c:pt idx="13">
                  <c:v>74.453541260558808</c:v>
                </c:pt>
                <c:pt idx="14">
                  <c:v>72.628979857050041</c:v>
                </c:pt>
                <c:pt idx="15">
                  <c:v>72.561403508771932</c:v>
                </c:pt>
                <c:pt idx="16">
                  <c:v>71.771280051981819</c:v>
                </c:pt>
                <c:pt idx="17">
                  <c:v>73.359324236517224</c:v>
                </c:pt>
                <c:pt idx="18">
                  <c:v>71.212475633528257</c:v>
                </c:pt>
                <c:pt idx="19">
                  <c:v>71.841455490578298</c:v>
                </c:pt>
                <c:pt idx="20">
                  <c:v>71.417803768680969</c:v>
                </c:pt>
                <c:pt idx="21">
                  <c:v>72.449642625081225</c:v>
                </c:pt>
                <c:pt idx="22">
                  <c:v>70.677063027940221</c:v>
                </c:pt>
                <c:pt idx="23">
                  <c:v>70.812215724496426</c:v>
                </c:pt>
                <c:pt idx="24">
                  <c:v>67.820662768031198</c:v>
                </c:pt>
              </c:numCache>
            </c:numRef>
          </c:val>
          <c:smooth val="0"/>
          <c:extLst>
            <c:ext xmlns:c16="http://schemas.microsoft.com/office/drawing/2014/chart" uri="{C3380CC4-5D6E-409C-BE32-E72D297353CC}">
              <c16:uniqueId val="{00000002-C2F2-4ABC-900E-2E1672610B4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2F2-4ABC-900E-2E1672610B4F}"/>
                </c:ext>
              </c:extLst>
            </c:dLbl>
            <c:dLbl>
              <c:idx val="1"/>
              <c:delete val="1"/>
              <c:extLst>
                <c:ext xmlns:c15="http://schemas.microsoft.com/office/drawing/2012/chart" uri="{CE6537A1-D6FC-4f65-9D91-7224C49458BB}"/>
                <c:ext xmlns:c16="http://schemas.microsoft.com/office/drawing/2014/chart" uri="{C3380CC4-5D6E-409C-BE32-E72D297353CC}">
                  <c16:uniqueId val="{00000004-C2F2-4ABC-900E-2E1672610B4F}"/>
                </c:ext>
              </c:extLst>
            </c:dLbl>
            <c:dLbl>
              <c:idx val="2"/>
              <c:delete val="1"/>
              <c:extLst>
                <c:ext xmlns:c15="http://schemas.microsoft.com/office/drawing/2012/chart" uri="{CE6537A1-D6FC-4f65-9D91-7224C49458BB}"/>
                <c:ext xmlns:c16="http://schemas.microsoft.com/office/drawing/2014/chart" uri="{C3380CC4-5D6E-409C-BE32-E72D297353CC}">
                  <c16:uniqueId val="{00000005-C2F2-4ABC-900E-2E1672610B4F}"/>
                </c:ext>
              </c:extLst>
            </c:dLbl>
            <c:dLbl>
              <c:idx val="3"/>
              <c:delete val="1"/>
              <c:extLst>
                <c:ext xmlns:c15="http://schemas.microsoft.com/office/drawing/2012/chart" uri="{CE6537A1-D6FC-4f65-9D91-7224C49458BB}"/>
                <c:ext xmlns:c16="http://schemas.microsoft.com/office/drawing/2014/chart" uri="{C3380CC4-5D6E-409C-BE32-E72D297353CC}">
                  <c16:uniqueId val="{00000006-C2F2-4ABC-900E-2E1672610B4F}"/>
                </c:ext>
              </c:extLst>
            </c:dLbl>
            <c:dLbl>
              <c:idx val="4"/>
              <c:delete val="1"/>
              <c:extLst>
                <c:ext xmlns:c15="http://schemas.microsoft.com/office/drawing/2012/chart" uri="{CE6537A1-D6FC-4f65-9D91-7224C49458BB}"/>
                <c:ext xmlns:c16="http://schemas.microsoft.com/office/drawing/2014/chart" uri="{C3380CC4-5D6E-409C-BE32-E72D297353CC}">
                  <c16:uniqueId val="{00000007-C2F2-4ABC-900E-2E1672610B4F}"/>
                </c:ext>
              </c:extLst>
            </c:dLbl>
            <c:dLbl>
              <c:idx val="5"/>
              <c:delete val="1"/>
              <c:extLst>
                <c:ext xmlns:c15="http://schemas.microsoft.com/office/drawing/2012/chart" uri="{CE6537A1-D6FC-4f65-9D91-7224C49458BB}"/>
                <c:ext xmlns:c16="http://schemas.microsoft.com/office/drawing/2014/chart" uri="{C3380CC4-5D6E-409C-BE32-E72D297353CC}">
                  <c16:uniqueId val="{00000008-C2F2-4ABC-900E-2E1672610B4F}"/>
                </c:ext>
              </c:extLst>
            </c:dLbl>
            <c:dLbl>
              <c:idx val="6"/>
              <c:delete val="1"/>
              <c:extLst>
                <c:ext xmlns:c15="http://schemas.microsoft.com/office/drawing/2012/chart" uri="{CE6537A1-D6FC-4f65-9D91-7224C49458BB}"/>
                <c:ext xmlns:c16="http://schemas.microsoft.com/office/drawing/2014/chart" uri="{C3380CC4-5D6E-409C-BE32-E72D297353CC}">
                  <c16:uniqueId val="{00000009-C2F2-4ABC-900E-2E1672610B4F}"/>
                </c:ext>
              </c:extLst>
            </c:dLbl>
            <c:dLbl>
              <c:idx val="7"/>
              <c:delete val="1"/>
              <c:extLst>
                <c:ext xmlns:c15="http://schemas.microsoft.com/office/drawing/2012/chart" uri="{CE6537A1-D6FC-4f65-9D91-7224C49458BB}"/>
                <c:ext xmlns:c16="http://schemas.microsoft.com/office/drawing/2014/chart" uri="{C3380CC4-5D6E-409C-BE32-E72D297353CC}">
                  <c16:uniqueId val="{0000000A-C2F2-4ABC-900E-2E1672610B4F}"/>
                </c:ext>
              </c:extLst>
            </c:dLbl>
            <c:dLbl>
              <c:idx val="8"/>
              <c:delete val="1"/>
              <c:extLst>
                <c:ext xmlns:c15="http://schemas.microsoft.com/office/drawing/2012/chart" uri="{CE6537A1-D6FC-4f65-9D91-7224C49458BB}"/>
                <c:ext xmlns:c16="http://schemas.microsoft.com/office/drawing/2014/chart" uri="{C3380CC4-5D6E-409C-BE32-E72D297353CC}">
                  <c16:uniqueId val="{0000000B-C2F2-4ABC-900E-2E1672610B4F}"/>
                </c:ext>
              </c:extLst>
            </c:dLbl>
            <c:dLbl>
              <c:idx val="9"/>
              <c:delete val="1"/>
              <c:extLst>
                <c:ext xmlns:c15="http://schemas.microsoft.com/office/drawing/2012/chart" uri="{CE6537A1-D6FC-4f65-9D91-7224C49458BB}"/>
                <c:ext xmlns:c16="http://schemas.microsoft.com/office/drawing/2014/chart" uri="{C3380CC4-5D6E-409C-BE32-E72D297353CC}">
                  <c16:uniqueId val="{0000000C-C2F2-4ABC-900E-2E1672610B4F}"/>
                </c:ext>
              </c:extLst>
            </c:dLbl>
            <c:dLbl>
              <c:idx val="10"/>
              <c:delete val="1"/>
              <c:extLst>
                <c:ext xmlns:c15="http://schemas.microsoft.com/office/drawing/2012/chart" uri="{CE6537A1-D6FC-4f65-9D91-7224C49458BB}"/>
                <c:ext xmlns:c16="http://schemas.microsoft.com/office/drawing/2014/chart" uri="{C3380CC4-5D6E-409C-BE32-E72D297353CC}">
                  <c16:uniqueId val="{0000000D-C2F2-4ABC-900E-2E1672610B4F}"/>
                </c:ext>
              </c:extLst>
            </c:dLbl>
            <c:dLbl>
              <c:idx val="11"/>
              <c:delete val="1"/>
              <c:extLst>
                <c:ext xmlns:c15="http://schemas.microsoft.com/office/drawing/2012/chart" uri="{CE6537A1-D6FC-4f65-9D91-7224C49458BB}"/>
                <c:ext xmlns:c16="http://schemas.microsoft.com/office/drawing/2014/chart" uri="{C3380CC4-5D6E-409C-BE32-E72D297353CC}">
                  <c16:uniqueId val="{0000000E-C2F2-4ABC-900E-2E1672610B4F}"/>
                </c:ext>
              </c:extLst>
            </c:dLbl>
            <c:dLbl>
              <c:idx val="12"/>
              <c:delete val="1"/>
              <c:extLst>
                <c:ext xmlns:c15="http://schemas.microsoft.com/office/drawing/2012/chart" uri="{CE6537A1-D6FC-4f65-9D91-7224C49458BB}"/>
                <c:ext xmlns:c16="http://schemas.microsoft.com/office/drawing/2014/chart" uri="{C3380CC4-5D6E-409C-BE32-E72D297353CC}">
                  <c16:uniqueId val="{0000000F-C2F2-4ABC-900E-2E1672610B4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2F2-4ABC-900E-2E1672610B4F}"/>
                </c:ext>
              </c:extLst>
            </c:dLbl>
            <c:dLbl>
              <c:idx val="14"/>
              <c:delete val="1"/>
              <c:extLst>
                <c:ext xmlns:c15="http://schemas.microsoft.com/office/drawing/2012/chart" uri="{CE6537A1-D6FC-4f65-9D91-7224C49458BB}"/>
                <c:ext xmlns:c16="http://schemas.microsoft.com/office/drawing/2014/chart" uri="{C3380CC4-5D6E-409C-BE32-E72D297353CC}">
                  <c16:uniqueId val="{00000011-C2F2-4ABC-900E-2E1672610B4F}"/>
                </c:ext>
              </c:extLst>
            </c:dLbl>
            <c:dLbl>
              <c:idx val="15"/>
              <c:delete val="1"/>
              <c:extLst>
                <c:ext xmlns:c15="http://schemas.microsoft.com/office/drawing/2012/chart" uri="{CE6537A1-D6FC-4f65-9D91-7224C49458BB}"/>
                <c:ext xmlns:c16="http://schemas.microsoft.com/office/drawing/2014/chart" uri="{C3380CC4-5D6E-409C-BE32-E72D297353CC}">
                  <c16:uniqueId val="{00000012-C2F2-4ABC-900E-2E1672610B4F}"/>
                </c:ext>
              </c:extLst>
            </c:dLbl>
            <c:dLbl>
              <c:idx val="16"/>
              <c:delete val="1"/>
              <c:extLst>
                <c:ext xmlns:c15="http://schemas.microsoft.com/office/drawing/2012/chart" uri="{CE6537A1-D6FC-4f65-9D91-7224C49458BB}"/>
                <c:ext xmlns:c16="http://schemas.microsoft.com/office/drawing/2014/chart" uri="{C3380CC4-5D6E-409C-BE32-E72D297353CC}">
                  <c16:uniqueId val="{00000013-C2F2-4ABC-900E-2E1672610B4F}"/>
                </c:ext>
              </c:extLst>
            </c:dLbl>
            <c:dLbl>
              <c:idx val="17"/>
              <c:delete val="1"/>
              <c:extLst>
                <c:ext xmlns:c15="http://schemas.microsoft.com/office/drawing/2012/chart" uri="{CE6537A1-D6FC-4f65-9D91-7224C49458BB}"/>
                <c:ext xmlns:c16="http://schemas.microsoft.com/office/drawing/2014/chart" uri="{C3380CC4-5D6E-409C-BE32-E72D297353CC}">
                  <c16:uniqueId val="{00000014-C2F2-4ABC-900E-2E1672610B4F}"/>
                </c:ext>
              </c:extLst>
            </c:dLbl>
            <c:dLbl>
              <c:idx val="18"/>
              <c:delete val="1"/>
              <c:extLst>
                <c:ext xmlns:c15="http://schemas.microsoft.com/office/drawing/2012/chart" uri="{CE6537A1-D6FC-4f65-9D91-7224C49458BB}"/>
                <c:ext xmlns:c16="http://schemas.microsoft.com/office/drawing/2014/chart" uri="{C3380CC4-5D6E-409C-BE32-E72D297353CC}">
                  <c16:uniqueId val="{00000015-C2F2-4ABC-900E-2E1672610B4F}"/>
                </c:ext>
              </c:extLst>
            </c:dLbl>
            <c:dLbl>
              <c:idx val="19"/>
              <c:delete val="1"/>
              <c:extLst>
                <c:ext xmlns:c15="http://schemas.microsoft.com/office/drawing/2012/chart" uri="{CE6537A1-D6FC-4f65-9D91-7224C49458BB}"/>
                <c:ext xmlns:c16="http://schemas.microsoft.com/office/drawing/2014/chart" uri="{C3380CC4-5D6E-409C-BE32-E72D297353CC}">
                  <c16:uniqueId val="{00000016-C2F2-4ABC-900E-2E1672610B4F}"/>
                </c:ext>
              </c:extLst>
            </c:dLbl>
            <c:dLbl>
              <c:idx val="20"/>
              <c:delete val="1"/>
              <c:extLst>
                <c:ext xmlns:c15="http://schemas.microsoft.com/office/drawing/2012/chart" uri="{CE6537A1-D6FC-4f65-9D91-7224C49458BB}"/>
                <c:ext xmlns:c16="http://schemas.microsoft.com/office/drawing/2014/chart" uri="{C3380CC4-5D6E-409C-BE32-E72D297353CC}">
                  <c16:uniqueId val="{00000017-C2F2-4ABC-900E-2E1672610B4F}"/>
                </c:ext>
              </c:extLst>
            </c:dLbl>
            <c:dLbl>
              <c:idx val="21"/>
              <c:delete val="1"/>
              <c:extLst>
                <c:ext xmlns:c15="http://schemas.microsoft.com/office/drawing/2012/chart" uri="{CE6537A1-D6FC-4f65-9D91-7224C49458BB}"/>
                <c:ext xmlns:c16="http://schemas.microsoft.com/office/drawing/2014/chart" uri="{C3380CC4-5D6E-409C-BE32-E72D297353CC}">
                  <c16:uniqueId val="{00000018-C2F2-4ABC-900E-2E1672610B4F}"/>
                </c:ext>
              </c:extLst>
            </c:dLbl>
            <c:dLbl>
              <c:idx val="22"/>
              <c:delete val="1"/>
              <c:extLst>
                <c:ext xmlns:c15="http://schemas.microsoft.com/office/drawing/2012/chart" uri="{CE6537A1-D6FC-4f65-9D91-7224C49458BB}"/>
                <c:ext xmlns:c16="http://schemas.microsoft.com/office/drawing/2014/chart" uri="{C3380CC4-5D6E-409C-BE32-E72D297353CC}">
                  <c16:uniqueId val="{00000019-C2F2-4ABC-900E-2E1672610B4F}"/>
                </c:ext>
              </c:extLst>
            </c:dLbl>
            <c:dLbl>
              <c:idx val="23"/>
              <c:delete val="1"/>
              <c:extLst>
                <c:ext xmlns:c15="http://schemas.microsoft.com/office/drawing/2012/chart" uri="{CE6537A1-D6FC-4f65-9D91-7224C49458BB}"/>
                <c:ext xmlns:c16="http://schemas.microsoft.com/office/drawing/2014/chart" uri="{C3380CC4-5D6E-409C-BE32-E72D297353CC}">
                  <c16:uniqueId val="{0000001A-C2F2-4ABC-900E-2E1672610B4F}"/>
                </c:ext>
              </c:extLst>
            </c:dLbl>
            <c:dLbl>
              <c:idx val="24"/>
              <c:delete val="1"/>
              <c:extLst>
                <c:ext xmlns:c15="http://schemas.microsoft.com/office/drawing/2012/chart" uri="{CE6537A1-D6FC-4f65-9D91-7224C49458BB}"/>
                <c:ext xmlns:c16="http://schemas.microsoft.com/office/drawing/2014/chart" uri="{C3380CC4-5D6E-409C-BE32-E72D297353CC}">
                  <c16:uniqueId val="{0000001B-C2F2-4ABC-900E-2E1672610B4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2F2-4ABC-900E-2E1672610B4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Heilbronn (627)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218844</v>
      </c>
      <c r="F11" s="238">
        <v>219430</v>
      </c>
      <c r="G11" s="238">
        <v>220810</v>
      </c>
      <c r="H11" s="238">
        <v>217871</v>
      </c>
      <c r="I11" s="265">
        <v>216843</v>
      </c>
      <c r="J11" s="263">
        <v>2001</v>
      </c>
      <c r="K11" s="266">
        <v>0.92278745451778477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14.550090475407139</v>
      </c>
      <c r="E13" s="115">
        <v>31842</v>
      </c>
      <c r="F13" s="114">
        <v>31631</v>
      </c>
      <c r="G13" s="114">
        <v>32805</v>
      </c>
      <c r="H13" s="114">
        <v>32675</v>
      </c>
      <c r="I13" s="140">
        <v>32099</v>
      </c>
      <c r="J13" s="115">
        <v>-257</v>
      </c>
      <c r="K13" s="116">
        <v>-0.80064799526465003</v>
      </c>
    </row>
    <row r="14" spans="1:255" ht="14.1" customHeight="1" x14ac:dyDescent="0.2">
      <c r="A14" s="306" t="s">
        <v>230</v>
      </c>
      <c r="B14" s="307"/>
      <c r="C14" s="308"/>
      <c r="D14" s="113">
        <v>58.592421999232329</v>
      </c>
      <c r="E14" s="115">
        <v>128226</v>
      </c>
      <c r="F14" s="114">
        <v>129277</v>
      </c>
      <c r="G14" s="114">
        <v>129971</v>
      </c>
      <c r="H14" s="114">
        <v>127804</v>
      </c>
      <c r="I14" s="140">
        <v>127925</v>
      </c>
      <c r="J14" s="115">
        <v>301</v>
      </c>
      <c r="K14" s="116">
        <v>0.23529411764705882</v>
      </c>
    </row>
    <row r="15" spans="1:255" ht="14.1" customHeight="1" x14ac:dyDescent="0.2">
      <c r="A15" s="306" t="s">
        <v>231</v>
      </c>
      <c r="B15" s="307"/>
      <c r="C15" s="308"/>
      <c r="D15" s="113">
        <v>14.457787282264992</v>
      </c>
      <c r="E15" s="115">
        <v>31640</v>
      </c>
      <c r="F15" s="114">
        <v>31507</v>
      </c>
      <c r="G15" s="114">
        <v>31182</v>
      </c>
      <c r="H15" s="114">
        <v>30914</v>
      </c>
      <c r="I15" s="140">
        <v>30192</v>
      </c>
      <c r="J15" s="115">
        <v>1448</v>
      </c>
      <c r="K15" s="116">
        <v>4.7959724430312667</v>
      </c>
    </row>
    <row r="16" spans="1:255" ht="14.1" customHeight="1" x14ac:dyDescent="0.2">
      <c r="A16" s="306" t="s">
        <v>232</v>
      </c>
      <c r="B16" s="307"/>
      <c r="C16" s="308"/>
      <c r="D16" s="113">
        <v>11.961031602419988</v>
      </c>
      <c r="E16" s="115">
        <v>26176</v>
      </c>
      <c r="F16" s="114">
        <v>26035</v>
      </c>
      <c r="G16" s="114">
        <v>25868</v>
      </c>
      <c r="H16" s="114">
        <v>25499</v>
      </c>
      <c r="I16" s="140">
        <v>25606</v>
      </c>
      <c r="J16" s="115">
        <v>570</v>
      </c>
      <c r="K16" s="116">
        <v>2.2260407716941342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0.49852863226773408</v>
      </c>
      <c r="E18" s="115">
        <v>1091</v>
      </c>
      <c r="F18" s="114">
        <v>974</v>
      </c>
      <c r="G18" s="114">
        <v>1464</v>
      </c>
      <c r="H18" s="114">
        <v>1275</v>
      </c>
      <c r="I18" s="140">
        <v>1059</v>
      </c>
      <c r="J18" s="115">
        <v>32</v>
      </c>
      <c r="K18" s="116">
        <v>3.0217186024551466</v>
      </c>
    </row>
    <row r="19" spans="1:255" ht="14.1" customHeight="1" x14ac:dyDescent="0.2">
      <c r="A19" s="306" t="s">
        <v>235</v>
      </c>
      <c r="B19" s="307" t="s">
        <v>236</v>
      </c>
      <c r="C19" s="308"/>
      <c r="D19" s="113">
        <v>0.31575003198625506</v>
      </c>
      <c r="E19" s="115">
        <v>691</v>
      </c>
      <c r="F19" s="114">
        <v>562</v>
      </c>
      <c r="G19" s="114">
        <v>1040</v>
      </c>
      <c r="H19" s="114">
        <v>863</v>
      </c>
      <c r="I19" s="140">
        <v>654</v>
      </c>
      <c r="J19" s="115">
        <v>37</v>
      </c>
      <c r="K19" s="116">
        <v>5.6574923547400608</v>
      </c>
    </row>
    <row r="20" spans="1:255" ht="14.1" customHeight="1" x14ac:dyDescent="0.2">
      <c r="A20" s="306">
        <v>12</v>
      </c>
      <c r="B20" s="307" t="s">
        <v>237</v>
      </c>
      <c r="C20" s="308"/>
      <c r="D20" s="113">
        <v>0.66028769351684302</v>
      </c>
      <c r="E20" s="115">
        <v>1445</v>
      </c>
      <c r="F20" s="114">
        <v>1388</v>
      </c>
      <c r="G20" s="114">
        <v>1482</v>
      </c>
      <c r="H20" s="114">
        <v>1459</v>
      </c>
      <c r="I20" s="140">
        <v>1398</v>
      </c>
      <c r="J20" s="115">
        <v>47</v>
      </c>
      <c r="K20" s="116">
        <v>3.3619456366237483</v>
      </c>
    </row>
    <row r="21" spans="1:255" ht="14.1" customHeight="1" x14ac:dyDescent="0.2">
      <c r="A21" s="306">
        <v>21</v>
      </c>
      <c r="B21" s="307" t="s">
        <v>238</v>
      </c>
      <c r="C21" s="308"/>
      <c r="D21" s="113">
        <v>0.34545155453199539</v>
      </c>
      <c r="E21" s="115">
        <v>756</v>
      </c>
      <c r="F21" s="114">
        <v>761</v>
      </c>
      <c r="G21" s="114">
        <v>776</v>
      </c>
      <c r="H21" s="114">
        <v>764</v>
      </c>
      <c r="I21" s="140">
        <v>755</v>
      </c>
      <c r="J21" s="115">
        <v>1</v>
      </c>
      <c r="K21" s="116">
        <v>0.13245033112582782</v>
      </c>
    </row>
    <row r="22" spans="1:255" ht="14.1" customHeight="1" x14ac:dyDescent="0.2">
      <c r="A22" s="306">
        <v>22</v>
      </c>
      <c r="B22" s="307" t="s">
        <v>239</v>
      </c>
      <c r="C22" s="308"/>
      <c r="D22" s="113">
        <v>1.9068377474365301</v>
      </c>
      <c r="E22" s="115">
        <v>4173</v>
      </c>
      <c r="F22" s="114">
        <v>4214</v>
      </c>
      <c r="G22" s="114">
        <v>4352</v>
      </c>
      <c r="H22" s="114">
        <v>4399</v>
      </c>
      <c r="I22" s="140">
        <v>4462</v>
      </c>
      <c r="J22" s="115">
        <v>-289</v>
      </c>
      <c r="K22" s="116">
        <v>-6.4769161810847153</v>
      </c>
    </row>
    <row r="23" spans="1:255" ht="14.1" customHeight="1" x14ac:dyDescent="0.2">
      <c r="A23" s="306">
        <v>23</v>
      </c>
      <c r="B23" s="307" t="s">
        <v>240</v>
      </c>
      <c r="C23" s="308"/>
      <c r="D23" s="113">
        <v>1.2332986053992798</v>
      </c>
      <c r="E23" s="115">
        <v>2699</v>
      </c>
      <c r="F23" s="114">
        <v>2803</v>
      </c>
      <c r="G23" s="114">
        <v>2866</v>
      </c>
      <c r="H23" s="114">
        <v>2878</v>
      </c>
      <c r="I23" s="140">
        <v>2878</v>
      </c>
      <c r="J23" s="115">
        <v>-179</v>
      </c>
      <c r="K23" s="116">
        <v>-6.219596942321056</v>
      </c>
    </row>
    <row r="24" spans="1:255" ht="14.1" customHeight="1" x14ac:dyDescent="0.2">
      <c r="A24" s="306">
        <v>24</v>
      </c>
      <c r="B24" s="307" t="s">
        <v>241</v>
      </c>
      <c r="C24" s="308"/>
      <c r="D24" s="113">
        <v>5.4271535888578164</v>
      </c>
      <c r="E24" s="115">
        <v>11877</v>
      </c>
      <c r="F24" s="114">
        <v>12054</v>
      </c>
      <c r="G24" s="114">
        <v>12337</v>
      </c>
      <c r="H24" s="114">
        <v>12266</v>
      </c>
      <c r="I24" s="140">
        <v>12317</v>
      </c>
      <c r="J24" s="115">
        <v>-440</v>
      </c>
      <c r="K24" s="116">
        <v>-3.5722984492977186</v>
      </c>
    </row>
    <row r="25" spans="1:255" ht="14.1" customHeight="1" x14ac:dyDescent="0.2">
      <c r="A25" s="306">
        <v>25</v>
      </c>
      <c r="B25" s="307" t="s">
        <v>242</v>
      </c>
      <c r="C25" s="308"/>
      <c r="D25" s="113">
        <v>7.2416881431521993</v>
      </c>
      <c r="E25" s="115">
        <v>15848</v>
      </c>
      <c r="F25" s="114">
        <v>16060</v>
      </c>
      <c r="G25" s="114">
        <v>16215</v>
      </c>
      <c r="H25" s="114">
        <v>16003</v>
      </c>
      <c r="I25" s="140">
        <v>16055</v>
      </c>
      <c r="J25" s="115">
        <v>-207</v>
      </c>
      <c r="K25" s="116">
        <v>-1.2893179694799128</v>
      </c>
    </row>
    <row r="26" spans="1:255" ht="14.1" customHeight="1" x14ac:dyDescent="0.2">
      <c r="A26" s="306">
        <v>26</v>
      </c>
      <c r="B26" s="307" t="s">
        <v>243</v>
      </c>
      <c r="C26" s="308"/>
      <c r="D26" s="113">
        <v>3.2456909944983643</v>
      </c>
      <c r="E26" s="115">
        <v>7103</v>
      </c>
      <c r="F26" s="114">
        <v>7100</v>
      </c>
      <c r="G26" s="114">
        <v>7126</v>
      </c>
      <c r="H26" s="114">
        <v>6951</v>
      </c>
      <c r="I26" s="140">
        <v>6980</v>
      </c>
      <c r="J26" s="115">
        <v>123</v>
      </c>
      <c r="K26" s="116">
        <v>1.7621776504297995</v>
      </c>
    </row>
    <row r="27" spans="1:255" ht="14.1" customHeight="1" x14ac:dyDescent="0.2">
      <c r="A27" s="306">
        <v>27</v>
      </c>
      <c r="B27" s="307" t="s">
        <v>244</v>
      </c>
      <c r="C27" s="308"/>
      <c r="D27" s="113">
        <v>7.4029902579006048</v>
      </c>
      <c r="E27" s="115">
        <v>16201</v>
      </c>
      <c r="F27" s="114">
        <v>16299</v>
      </c>
      <c r="G27" s="114">
        <v>16382</v>
      </c>
      <c r="H27" s="114">
        <v>16413</v>
      </c>
      <c r="I27" s="140">
        <v>16395</v>
      </c>
      <c r="J27" s="115">
        <v>-194</v>
      </c>
      <c r="K27" s="116">
        <v>-1.1832875876791704</v>
      </c>
    </row>
    <row r="28" spans="1:255" ht="14.1" customHeight="1" x14ac:dyDescent="0.2">
      <c r="A28" s="306">
        <v>28</v>
      </c>
      <c r="B28" s="307" t="s">
        <v>245</v>
      </c>
      <c r="C28" s="308"/>
      <c r="D28" s="113">
        <v>0.20562592531666393</v>
      </c>
      <c r="E28" s="115">
        <v>450</v>
      </c>
      <c r="F28" s="114">
        <v>452</v>
      </c>
      <c r="G28" s="114">
        <v>455</v>
      </c>
      <c r="H28" s="114">
        <v>453</v>
      </c>
      <c r="I28" s="140">
        <v>447</v>
      </c>
      <c r="J28" s="115">
        <v>3</v>
      </c>
      <c r="K28" s="116">
        <v>0.67114093959731547</v>
      </c>
    </row>
    <row r="29" spans="1:255" ht="14.1" customHeight="1" x14ac:dyDescent="0.2">
      <c r="A29" s="306">
        <v>29</v>
      </c>
      <c r="B29" s="307" t="s">
        <v>246</v>
      </c>
      <c r="C29" s="308"/>
      <c r="D29" s="113">
        <v>2.1311984792820455</v>
      </c>
      <c r="E29" s="115">
        <v>4664</v>
      </c>
      <c r="F29" s="114">
        <v>4824</v>
      </c>
      <c r="G29" s="114">
        <v>4955</v>
      </c>
      <c r="H29" s="114">
        <v>4831</v>
      </c>
      <c r="I29" s="140">
        <v>4702</v>
      </c>
      <c r="J29" s="115">
        <v>-38</v>
      </c>
      <c r="K29" s="116">
        <v>-0.80816673755848578</v>
      </c>
    </row>
    <row r="30" spans="1:255" ht="14.1" customHeight="1" x14ac:dyDescent="0.2">
      <c r="A30" s="306" t="s">
        <v>247</v>
      </c>
      <c r="B30" s="307" t="s">
        <v>248</v>
      </c>
      <c r="C30" s="308"/>
      <c r="D30" s="113">
        <v>1.0249310010783936</v>
      </c>
      <c r="E30" s="115">
        <v>2243</v>
      </c>
      <c r="F30" s="114">
        <v>2355</v>
      </c>
      <c r="G30" s="114">
        <v>2447</v>
      </c>
      <c r="H30" s="114">
        <v>2347</v>
      </c>
      <c r="I30" s="140">
        <v>2285</v>
      </c>
      <c r="J30" s="115">
        <v>-42</v>
      </c>
      <c r="K30" s="116">
        <v>-1.838074398249453</v>
      </c>
    </row>
    <row r="31" spans="1:255" ht="14.1" customHeight="1" x14ac:dyDescent="0.2">
      <c r="A31" s="306" t="s">
        <v>249</v>
      </c>
      <c r="B31" s="307" t="s">
        <v>250</v>
      </c>
      <c r="C31" s="308"/>
      <c r="D31" s="113">
        <v>1.0477783261135787</v>
      </c>
      <c r="E31" s="115">
        <v>2293</v>
      </c>
      <c r="F31" s="114">
        <v>2341</v>
      </c>
      <c r="G31" s="114">
        <v>2383</v>
      </c>
      <c r="H31" s="114">
        <v>2358</v>
      </c>
      <c r="I31" s="140">
        <v>2290</v>
      </c>
      <c r="J31" s="115">
        <v>3</v>
      </c>
      <c r="K31" s="116">
        <v>0.13100436681222707</v>
      </c>
    </row>
    <row r="32" spans="1:255" ht="14.1" customHeight="1" x14ac:dyDescent="0.2">
      <c r="A32" s="306">
        <v>31</v>
      </c>
      <c r="B32" s="307" t="s">
        <v>251</v>
      </c>
      <c r="C32" s="308"/>
      <c r="D32" s="113">
        <v>0.52777320831277075</v>
      </c>
      <c r="E32" s="115">
        <v>1155</v>
      </c>
      <c r="F32" s="114">
        <v>1149</v>
      </c>
      <c r="G32" s="114">
        <v>1135</v>
      </c>
      <c r="H32" s="114">
        <v>1136</v>
      </c>
      <c r="I32" s="140">
        <v>1143</v>
      </c>
      <c r="J32" s="115">
        <v>12</v>
      </c>
      <c r="K32" s="116">
        <v>1.0498687664041995</v>
      </c>
    </row>
    <row r="33" spans="1:11" ht="14.1" customHeight="1" x14ac:dyDescent="0.2">
      <c r="A33" s="306">
        <v>32</v>
      </c>
      <c r="B33" s="307" t="s">
        <v>252</v>
      </c>
      <c r="C33" s="308"/>
      <c r="D33" s="113">
        <v>1.5097512383250169</v>
      </c>
      <c r="E33" s="115">
        <v>3304</v>
      </c>
      <c r="F33" s="114">
        <v>3198</v>
      </c>
      <c r="G33" s="114">
        <v>3246</v>
      </c>
      <c r="H33" s="114">
        <v>3262</v>
      </c>
      <c r="I33" s="140">
        <v>3208</v>
      </c>
      <c r="J33" s="115">
        <v>96</v>
      </c>
      <c r="K33" s="116">
        <v>2.9925187032418954</v>
      </c>
    </row>
    <row r="34" spans="1:11" ht="14.1" customHeight="1" x14ac:dyDescent="0.2">
      <c r="A34" s="306">
        <v>33</v>
      </c>
      <c r="B34" s="307" t="s">
        <v>253</v>
      </c>
      <c r="C34" s="308"/>
      <c r="D34" s="113">
        <v>1.0560033631262451</v>
      </c>
      <c r="E34" s="115">
        <v>2311</v>
      </c>
      <c r="F34" s="114">
        <v>2345</v>
      </c>
      <c r="G34" s="114">
        <v>2425</v>
      </c>
      <c r="H34" s="114">
        <v>2405</v>
      </c>
      <c r="I34" s="140">
        <v>2388</v>
      </c>
      <c r="J34" s="115">
        <v>-77</v>
      </c>
      <c r="K34" s="116">
        <v>-3.2244556113902849</v>
      </c>
    </row>
    <row r="35" spans="1:11" ht="14.1" customHeight="1" x14ac:dyDescent="0.2">
      <c r="A35" s="306">
        <v>34</v>
      </c>
      <c r="B35" s="307" t="s">
        <v>254</v>
      </c>
      <c r="C35" s="308"/>
      <c r="D35" s="113">
        <v>1.7510189906965692</v>
      </c>
      <c r="E35" s="115">
        <v>3832</v>
      </c>
      <c r="F35" s="114">
        <v>3834</v>
      </c>
      <c r="G35" s="114">
        <v>3859</v>
      </c>
      <c r="H35" s="114">
        <v>3776</v>
      </c>
      <c r="I35" s="140">
        <v>3770</v>
      </c>
      <c r="J35" s="115">
        <v>62</v>
      </c>
      <c r="K35" s="116">
        <v>1.6445623342175066</v>
      </c>
    </row>
    <row r="36" spans="1:11" ht="14.1" customHeight="1" x14ac:dyDescent="0.2">
      <c r="A36" s="306">
        <v>41</v>
      </c>
      <c r="B36" s="307" t="s">
        <v>255</v>
      </c>
      <c r="C36" s="308"/>
      <c r="D36" s="113">
        <v>0.87459560234687728</v>
      </c>
      <c r="E36" s="115">
        <v>1914</v>
      </c>
      <c r="F36" s="114">
        <v>1922</v>
      </c>
      <c r="G36" s="114">
        <v>1928</v>
      </c>
      <c r="H36" s="114">
        <v>1896</v>
      </c>
      <c r="I36" s="140">
        <v>1901</v>
      </c>
      <c r="J36" s="115">
        <v>13</v>
      </c>
      <c r="K36" s="116">
        <v>0.68385060494476591</v>
      </c>
    </row>
    <row r="37" spans="1:11" ht="14.1" customHeight="1" x14ac:dyDescent="0.2">
      <c r="A37" s="306">
        <v>42</v>
      </c>
      <c r="B37" s="307" t="s">
        <v>256</v>
      </c>
      <c r="C37" s="308"/>
      <c r="D37" s="113">
        <v>9.7329604649887588E-2</v>
      </c>
      <c r="E37" s="115">
        <v>213</v>
      </c>
      <c r="F37" s="114">
        <v>212</v>
      </c>
      <c r="G37" s="114">
        <v>205</v>
      </c>
      <c r="H37" s="114">
        <v>193</v>
      </c>
      <c r="I37" s="140">
        <v>188</v>
      </c>
      <c r="J37" s="115">
        <v>25</v>
      </c>
      <c r="K37" s="116">
        <v>13.297872340425531</v>
      </c>
    </row>
    <row r="38" spans="1:11" ht="14.1" customHeight="1" x14ac:dyDescent="0.2">
      <c r="A38" s="306">
        <v>43</v>
      </c>
      <c r="B38" s="307" t="s">
        <v>257</v>
      </c>
      <c r="C38" s="308"/>
      <c r="D38" s="113">
        <v>3.2420354224927346</v>
      </c>
      <c r="E38" s="115">
        <v>7095</v>
      </c>
      <c r="F38" s="114">
        <v>6877</v>
      </c>
      <c r="G38" s="114">
        <v>6677</v>
      </c>
      <c r="H38" s="114">
        <v>6452</v>
      </c>
      <c r="I38" s="140">
        <v>6162</v>
      </c>
      <c r="J38" s="115">
        <v>933</v>
      </c>
      <c r="K38" s="116">
        <v>15.141187925998052</v>
      </c>
    </row>
    <row r="39" spans="1:11" ht="14.1" customHeight="1" x14ac:dyDescent="0.2">
      <c r="A39" s="306">
        <v>51</v>
      </c>
      <c r="B39" s="307" t="s">
        <v>258</v>
      </c>
      <c r="C39" s="308"/>
      <c r="D39" s="113">
        <v>7.1178556414614977</v>
      </c>
      <c r="E39" s="115">
        <v>15577</v>
      </c>
      <c r="F39" s="114">
        <v>15726</v>
      </c>
      <c r="G39" s="114">
        <v>15899</v>
      </c>
      <c r="H39" s="114">
        <v>15791</v>
      </c>
      <c r="I39" s="140">
        <v>15739</v>
      </c>
      <c r="J39" s="115">
        <v>-162</v>
      </c>
      <c r="K39" s="116">
        <v>-1.0292902979858949</v>
      </c>
    </row>
    <row r="40" spans="1:11" ht="14.1" customHeight="1" x14ac:dyDescent="0.2">
      <c r="A40" s="306" t="s">
        <v>259</v>
      </c>
      <c r="B40" s="307" t="s">
        <v>260</v>
      </c>
      <c r="C40" s="308"/>
      <c r="D40" s="113">
        <v>6.4073038328672478</v>
      </c>
      <c r="E40" s="115">
        <v>14022</v>
      </c>
      <c r="F40" s="114">
        <v>14170</v>
      </c>
      <c r="G40" s="114">
        <v>14328</v>
      </c>
      <c r="H40" s="114">
        <v>14244</v>
      </c>
      <c r="I40" s="140">
        <v>14183</v>
      </c>
      <c r="J40" s="115">
        <v>-161</v>
      </c>
      <c r="K40" s="116">
        <v>-1.1351618134386237</v>
      </c>
    </row>
    <row r="41" spans="1:11" ht="14.1" customHeight="1" x14ac:dyDescent="0.2">
      <c r="A41" s="306"/>
      <c r="B41" s="307" t="s">
        <v>261</v>
      </c>
      <c r="C41" s="308"/>
      <c r="D41" s="113">
        <v>5.5194567819999634</v>
      </c>
      <c r="E41" s="115">
        <v>12079</v>
      </c>
      <c r="F41" s="114">
        <v>12196</v>
      </c>
      <c r="G41" s="114">
        <v>12374</v>
      </c>
      <c r="H41" s="114">
        <v>12332</v>
      </c>
      <c r="I41" s="140">
        <v>12257</v>
      </c>
      <c r="J41" s="115">
        <v>-178</v>
      </c>
      <c r="K41" s="116">
        <v>-1.4522313779880884</v>
      </c>
    </row>
    <row r="42" spans="1:11" ht="14.1" customHeight="1" x14ac:dyDescent="0.2">
      <c r="A42" s="306">
        <v>52</v>
      </c>
      <c r="B42" s="307" t="s">
        <v>262</v>
      </c>
      <c r="C42" s="308"/>
      <c r="D42" s="113">
        <v>3.2763064100455117</v>
      </c>
      <c r="E42" s="115">
        <v>7170</v>
      </c>
      <c r="F42" s="114">
        <v>7239</v>
      </c>
      <c r="G42" s="114">
        <v>7267</v>
      </c>
      <c r="H42" s="114">
        <v>7261</v>
      </c>
      <c r="I42" s="140">
        <v>7262</v>
      </c>
      <c r="J42" s="115">
        <v>-92</v>
      </c>
      <c r="K42" s="116">
        <v>-1.2668686312310657</v>
      </c>
    </row>
    <row r="43" spans="1:11" ht="14.1" customHeight="1" x14ac:dyDescent="0.2">
      <c r="A43" s="306" t="s">
        <v>263</v>
      </c>
      <c r="B43" s="307" t="s">
        <v>264</v>
      </c>
      <c r="C43" s="308"/>
      <c r="D43" s="113">
        <v>2.694613514649705</v>
      </c>
      <c r="E43" s="115">
        <v>5897</v>
      </c>
      <c r="F43" s="114">
        <v>5961</v>
      </c>
      <c r="G43" s="114">
        <v>5989</v>
      </c>
      <c r="H43" s="114">
        <v>5985</v>
      </c>
      <c r="I43" s="140">
        <v>5973</v>
      </c>
      <c r="J43" s="115">
        <v>-76</v>
      </c>
      <c r="K43" s="116">
        <v>-1.272392432613427</v>
      </c>
    </row>
    <row r="44" spans="1:11" ht="14.1" customHeight="1" x14ac:dyDescent="0.2">
      <c r="A44" s="306">
        <v>53</v>
      </c>
      <c r="B44" s="307" t="s">
        <v>265</v>
      </c>
      <c r="C44" s="308"/>
      <c r="D44" s="113">
        <v>0.51589259929447462</v>
      </c>
      <c r="E44" s="115">
        <v>1129</v>
      </c>
      <c r="F44" s="114">
        <v>1120</v>
      </c>
      <c r="G44" s="114">
        <v>1121</v>
      </c>
      <c r="H44" s="114">
        <v>1120</v>
      </c>
      <c r="I44" s="140">
        <v>1115</v>
      </c>
      <c r="J44" s="115">
        <v>14</v>
      </c>
      <c r="K44" s="116">
        <v>1.2556053811659194</v>
      </c>
    </row>
    <row r="45" spans="1:11" ht="14.1" customHeight="1" x14ac:dyDescent="0.2">
      <c r="A45" s="306" t="s">
        <v>266</v>
      </c>
      <c r="B45" s="307" t="s">
        <v>267</v>
      </c>
      <c r="C45" s="308"/>
      <c r="D45" s="113">
        <v>0.47431046773043811</v>
      </c>
      <c r="E45" s="115">
        <v>1038</v>
      </c>
      <c r="F45" s="114">
        <v>1035</v>
      </c>
      <c r="G45" s="114">
        <v>1040</v>
      </c>
      <c r="H45" s="114">
        <v>1037</v>
      </c>
      <c r="I45" s="140">
        <v>1033</v>
      </c>
      <c r="J45" s="115">
        <v>5</v>
      </c>
      <c r="K45" s="116">
        <v>0.48402710551790901</v>
      </c>
    </row>
    <row r="46" spans="1:11" ht="14.1" customHeight="1" x14ac:dyDescent="0.2">
      <c r="A46" s="306">
        <v>54</v>
      </c>
      <c r="B46" s="307" t="s">
        <v>268</v>
      </c>
      <c r="C46" s="308"/>
      <c r="D46" s="113">
        <v>2.3231160095775985</v>
      </c>
      <c r="E46" s="115">
        <v>5084</v>
      </c>
      <c r="F46" s="114">
        <v>5029</v>
      </c>
      <c r="G46" s="114">
        <v>5109</v>
      </c>
      <c r="H46" s="114">
        <v>5058</v>
      </c>
      <c r="I46" s="140">
        <v>5051</v>
      </c>
      <c r="J46" s="115">
        <v>33</v>
      </c>
      <c r="K46" s="116">
        <v>0.65333597307463864</v>
      </c>
    </row>
    <row r="47" spans="1:11" ht="14.1" customHeight="1" x14ac:dyDescent="0.2">
      <c r="A47" s="306">
        <v>61</v>
      </c>
      <c r="B47" s="307" t="s">
        <v>269</v>
      </c>
      <c r="C47" s="308"/>
      <c r="D47" s="113">
        <v>3.8255561038913566</v>
      </c>
      <c r="E47" s="115">
        <v>8372</v>
      </c>
      <c r="F47" s="114">
        <v>8392</v>
      </c>
      <c r="G47" s="114">
        <v>8418</v>
      </c>
      <c r="H47" s="114">
        <v>8271</v>
      </c>
      <c r="I47" s="140">
        <v>8283</v>
      </c>
      <c r="J47" s="115">
        <v>89</v>
      </c>
      <c r="K47" s="116">
        <v>1.074489919111433</v>
      </c>
    </row>
    <row r="48" spans="1:11" ht="14.1" customHeight="1" x14ac:dyDescent="0.2">
      <c r="A48" s="306">
        <v>62</v>
      </c>
      <c r="B48" s="307" t="s">
        <v>270</v>
      </c>
      <c r="C48" s="308"/>
      <c r="D48" s="113">
        <v>5.4353786258704835</v>
      </c>
      <c r="E48" s="115">
        <v>11895</v>
      </c>
      <c r="F48" s="114">
        <v>11928</v>
      </c>
      <c r="G48" s="114">
        <v>11925</v>
      </c>
      <c r="H48" s="114">
        <v>11854</v>
      </c>
      <c r="I48" s="140">
        <v>11787</v>
      </c>
      <c r="J48" s="115">
        <v>108</v>
      </c>
      <c r="K48" s="116">
        <v>0.91626368032578265</v>
      </c>
    </row>
    <row r="49" spans="1:11" ht="14.1" customHeight="1" x14ac:dyDescent="0.2">
      <c r="A49" s="306">
        <v>63</v>
      </c>
      <c r="B49" s="307" t="s">
        <v>271</v>
      </c>
      <c r="C49" s="308"/>
      <c r="D49" s="113">
        <v>1.5275721518524612</v>
      </c>
      <c r="E49" s="115">
        <v>3343</v>
      </c>
      <c r="F49" s="114">
        <v>3449</v>
      </c>
      <c r="G49" s="114">
        <v>3562</v>
      </c>
      <c r="H49" s="114">
        <v>3518</v>
      </c>
      <c r="I49" s="140">
        <v>3336</v>
      </c>
      <c r="J49" s="115">
        <v>7</v>
      </c>
      <c r="K49" s="116">
        <v>0.20983213429256595</v>
      </c>
    </row>
    <row r="50" spans="1:11" ht="14.1" customHeight="1" x14ac:dyDescent="0.2">
      <c r="A50" s="306" t="s">
        <v>272</v>
      </c>
      <c r="B50" s="307" t="s">
        <v>273</v>
      </c>
      <c r="C50" s="308"/>
      <c r="D50" s="113">
        <v>0.30706804847288477</v>
      </c>
      <c r="E50" s="115">
        <v>672</v>
      </c>
      <c r="F50" s="114">
        <v>699</v>
      </c>
      <c r="G50" s="114">
        <v>703</v>
      </c>
      <c r="H50" s="114">
        <v>683</v>
      </c>
      <c r="I50" s="140">
        <v>671</v>
      </c>
      <c r="J50" s="115">
        <v>1</v>
      </c>
      <c r="K50" s="116">
        <v>0.14903129657228018</v>
      </c>
    </row>
    <row r="51" spans="1:11" ht="14.1" customHeight="1" x14ac:dyDescent="0.2">
      <c r="A51" s="306" t="s">
        <v>274</v>
      </c>
      <c r="B51" s="307" t="s">
        <v>275</v>
      </c>
      <c r="C51" s="308"/>
      <c r="D51" s="113">
        <v>1.0377255030980972</v>
      </c>
      <c r="E51" s="115">
        <v>2271</v>
      </c>
      <c r="F51" s="114">
        <v>2344</v>
      </c>
      <c r="G51" s="114">
        <v>2443</v>
      </c>
      <c r="H51" s="114">
        <v>2425</v>
      </c>
      <c r="I51" s="140">
        <v>2266</v>
      </c>
      <c r="J51" s="115">
        <v>5</v>
      </c>
      <c r="K51" s="116">
        <v>0.22065313327449249</v>
      </c>
    </row>
    <row r="52" spans="1:11" ht="14.1" customHeight="1" x14ac:dyDescent="0.2">
      <c r="A52" s="306">
        <v>71</v>
      </c>
      <c r="B52" s="307" t="s">
        <v>276</v>
      </c>
      <c r="C52" s="308"/>
      <c r="D52" s="113">
        <v>16.514046535431632</v>
      </c>
      <c r="E52" s="115">
        <v>36140</v>
      </c>
      <c r="F52" s="114">
        <v>36144</v>
      </c>
      <c r="G52" s="114">
        <v>36006</v>
      </c>
      <c r="H52" s="114">
        <v>35297</v>
      </c>
      <c r="I52" s="140">
        <v>35174</v>
      </c>
      <c r="J52" s="115">
        <v>966</v>
      </c>
      <c r="K52" s="116">
        <v>2.7463467333826124</v>
      </c>
    </row>
    <row r="53" spans="1:11" ht="14.1" customHeight="1" x14ac:dyDescent="0.2">
      <c r="A53" s="306" t="s">
        <v>277</v>
      </c>
      <c r="B53" s="307" t="s">
        <v>278</v>
      </c>
      <c r="C53" s="308"/>
      <c r="D53" s="113">
        <v>10.240171080769864</v>
      </c>
      <c r="E53" s="115">
        <v>22410</v>
      </c>
      <c r="F53" s="114">
        <v>22407</v>
      </c>
      <c r="G53" s="114">
        <v>22176</v>
      </c>
      <c r="H53" s="114">
        <v>21513</v>
      </c>
      <c r="I53" s="140">
        <v>21318</v>
      </c>
      <c r="J53" s="115">
        <v>1092</v>
      </c>
      <c r="K53" s="116">
        <v>5.1224317478187444</v>
      </c>
    </row>
    <row r="54" spans="1:11" ht="14.1" customHeight="1" x14ac:dyDescent="0.2">
      <c r="A54" s="306" t="s">
        <v>279</v>
      </c>
      <c r="B54" s="307" t="s">
        <v>280</v>
      </c>
      <c r="C54" s="308"/>
      <c r="D54" s="113">
        <v>4.9304527425928972</v>
      </c>
      <c r="E54" s="115">
        <v>10790</v>
      </c>
      <c r="F54" s="114">
        <v>10832</v>
      </c>
      <c r="G54" s="114">
        <v>10896</v>
      </c>
      <c r="H54" s="114">
        <v>10850</v>
      </c>
      <c r="I54" s="140">
        <v>10937</v>
      </c>
      <c r="J54" s="115">
        <v>-147</v>
      </c>
      <c r="K54" s="116">
        <v>-1.344061442808814</v>
      </c>
    </row>
    <row r="55" spans="1:11" ht="14.1" customHeight="1" x14ac:dyDescent="0.2">
      <c r="A55" s="306">
        <v>72</v>
      </c>
      <c r="B55" s="307" t="s">
        <v>281</v>
      </c>
      <c r="C55" s="308"/>
      <c r="D55" s="113">
        <v>3.1437919248414397</v>
      </c>
      <c r="E55" s="115">
        <v>6880</v>
      </c>
      <c r="F55" s="114">
        <v>6892</v>
      </c>
      <c r="G55" s="114">
        <v>6896</v>
      </c>
      <c r="H55" s="114">
        <v>6829</v>
      </c>
      <c r="I55" s="140">
        <v>6867</v>
      </c>
      <c r="J55" s="115">
        <v>13</v>
      </c>
      <c r="K55" s="116">
        <v>0.18931119848551042</v>
      </c>
    </row>
    <row r="56" spans="1:11" ht="14.1" customHeight="1" x14ac:dyDescent="0.2">
      <c r="A56" s="306" t="s">
        <v>282</v>
      </c>
      <c r="B56" s="307" t="s">
        <v>283</v>
      </c>
      <c r="C56" s="308"/>
      <c r="D56" s="113">
        <v>1.5860613039425344</v>
      </c>
      <c r="E56" s="115">
        <v>3471</v>
      </c>
      <c r="F56" s="114">
        <v>3468</v>
      </c>
      <c r="G56" s="114">
        <v>3478</v>
      </c>
      <c r="H56" s="114">
        <v>3463</v>
      </c>
      <c r="I56" s="140">
        <v>3483</v>
      </c>
      <c r="J56" s="115">
        <v>-12</v>
      </c>
      <c r="K56" s="116">
        <v>-0.34453057708871665</v>
      </c>
    </row>
    <row r="57" spans="1:11" ht="14.1" customHeight="1" x14ac:dyDescent="0.2">
      <c r="A57" s="306" t="s">
        <v>284</v>
      </c>
      <c r="B57" s="307" t="s">
        <v>285</v>
      </c>
      <c r="C57" s="308"/>
      <c r="D57" s="113">
        <v>1.1364259472500959</v>
      </c>
      <c r="E57" s="115">
        <v>2487</v>
      </c>
      <c r="F57" s="114">
        <v>2497</v>
      </c>
      <c r="G57" s="114">
        <v>2490</v>
      </c>
      <c r="H57" s="114">
        <v>2468</v>
      </c>
      <c r="I57" s="140">
        <v>2469</v>
      </c>
      <c r="J57" s="115">
        <v>18</v>
      </c>
      <c r="K57" s="116">
        <v>0.72904009720534635</v>
      </c>
    </row>
    <row r="58" spans="1:11" ht="14.1" customHeight="1" x14ac:dyDescent="0.2">
      <c r="A58" s="306">
        <v>73</v>
      </c>
      <c r="B58" s="307" t="s">
        <v>286</v>
      </c>
      <c r="C58" s="308"/>
      <c r="D58" s="113">
        <v>2.1577013763228603</v>
      </c>
      <c r="E58" s="115">
        <v>4722</v>
      </c>
      <c r="F58" s="114">
        <v>4762</v>
      </c>
      <c r="G58" s="114">
        <v>4770</v>
      </c>
      <c r="H58" s="114">
        <v>4623</v>
      </c>
      <c r="I58" s="140">
        <v>4635</v>
      </c>
      <c r="J58" s="115">
        <v>87</v>
      </c>
      <c r="K58" s="116">
        <v>1.8770226537216828</v>
      </c>
    </row>
    <row r="59" spans="1:11" ht="14.1" customHeight="1" x14ac:dyDescent="0.2">
      <c r="A59" s="306" t="s">
        <v>287</v>
      </c>
      <c r="B59" s="307" t="s">
        <v>288</v>
      </c>
      <c r="C59" s="308"/>
      <c r="D59" s="113">
        <v>1.6897881596022737</v>
      </c>
      <c r="E59" s="115">
        <v>3698</v>
      </c>
      <c r="F59" s="114">
        <v>3747</v>
      </c>
      <c r="G59" s="114">
        <v>3748</v>
      </c>
      <c r="H59" s="114">
        <v>3628</v>
      </c>
      <c r="I59" s="140">
        <v>3633</v>
      </c>
      <c r="J59" s="115">
        <v>65</v>
      </c>
      <c r="K59" s="116">
        <v>1.7891549683457197</v>
      </c>
    </row>
    <row r="60" spans="1:11" ht="14.1" customHeight="1" x14ac:dyDescent="0.2">
      <c r="A60" s="306">
        <v>81</v>
      </c>
      <c r="B60" s="307" t="s">
        <v>289</v>
      </c>
      <c r="C60" s="308"/>
      <c r="D60" s="113">
        <v>5.6309517281716657</v>
      </c>
      <c r="E60" s="115">
        <v>12323</v>
      </c>
      <c r="F60" s="114">
        <v>12337</v>
      </c>
      <c r="G60" s="114">
        <v>12235</v>
      </c>
      <c r="H60" s="114">
        <v>11988</v>
      </c>
      <c r="I60" s="140">
        <v>12010</v>
      </c>
      <c r="J60" s="115">
        <v>313</v>
      </c>
      <c r="K60" s="116">
        <v>2.6061615320566194</v>
      </c>
    </row>
    <row r="61" spans="1:11" ht="14.1" customHeight="1" x14ac:dyDescent="0.2">
      <c r="A61" s="306" t="s">
        <v>290</v>
      </c>
      <c r="B61" s="307" t="s">
        <v>291</v>
      </c>
      <c r="C61" s="308"/>
      <c r="D61" s="113">
        <v>1.7985414267697537</v>
      </c>
      <c r="E61" s="115">
        <v>3936</v>
      </c>
      <c r="F61" s="114">
        <v>3945</v>
      </c>
      <c r="G61" s="114">
        <v>3949</v>
      </c>
      <c r="H61" s="114">
        <v>3812</v>
      </c>
      <c r="I61" s="140">
        <v>3843</v>
      </c>
      <c r="J61" s="115">
        <v>93</v>
      </c>
      <c r="K61" s="116">
        <v>2.419984387197502</v>
      </c>
    </row>
    <row r="62" spans="1:11" ht="14.1" customHeight="1" x14ac:dyDescent="0.2">
      <c r="A62" s="306" t="s">
        <v>292</v>
      </c>
      <c r="B62" s="307" t="s">
        <v>293</v>
      </c>
      <c r="C62" s="308"/>
      <c r="D62" s="113">
        <v>2.2367531209445999</v>
      </c>
      <c r="E62" s="115">
        <v>4895</v>
      </c>
      <c r="F62" s="114">
        <v>4918</v>
      </c>
      <c r="G62" s="114">
        <v>4887</v>
      </c>
      <c r="H62" s="114">
        <v>4833</v>
      </c>
      <c r="I62" s="140">
        <v>4843</v>
      </c>
      <c r="J62" s="115">
        <v>52</v>
      </c>
      <c r="K62" s="116">
        <v>1.073714639686145</v>
      </c>
    </row>
    <row r="63" spans="1:11" ht="14.1" customHeight="1" x14ac:dyDescent="0.2">
      <c r="A63" s="306"/>
      <c r="B63" s="307" t="s">
        <v>294</v>
      </c>
      <c r="C63" s="308"/>
      <c r="D63" s="113">
        <v>1.911407212443567</v>
      </c>
      <c r="E63" s="115">
        <v>4183</v>
      </c>
      <c r="F63" s="114">
        <v>4191</v>
      </c>
      <c r="G63" s="114">
        <v>4170</v>
      </c>
      <c r="H63" s="114">
        <v>4161</v>
      </c>
      <c r="I63" s="140">
        <v>4176</v>
      </c>
      <c r="J63" s="115">
        <v>7</v>
      </c>
      <c r="K63" s="116">
        <v>0.16762452107279693</v>
      </c>
    </row>
    <row r="64" spans="1:11" ht="14.1" customHeight="1" x14ac:dyDescent="0.2">
      <c r="A64" s="306" t="s">
        <v>295</v>
      </c>
      <c r="B64" s="307" t="s">
        <v>296</v>
      </c>
      <c r="C64" s="308"/>
      <c r="D64" s="113">
        <v>0.61002357843943633</v>
      </c>
      <c r="E64" s="115">
        <v>1335</v>
      </c>
      <c r="F64" s="114">
        <v>1315</v>
      </c>
      <c r="G64" s="114">
        <v>1301</v>
      </c>
      <c r="H64" s="114">
        <v>1287</v>
      </c>
      <c r="I64" s="140">
        <v>1273</v>
      </c>
      <c r="J64" s="115">
        <v>62</v>
      </c>
      <c r="K64" s="116">
        <v>4.8703849175176748</v>
      </c>
    </row>
    <row r="65" spans="1:11" ht="14.1" customHeight="1" x14ac:dyDescent="0.2">
      <c r="A65" s="306" t="s">
        <v>297</v>
      </c>
      <c r="B65" s="307" t="s">
        <v>298</v>
      </c>
      <c r="C65" s="308"/>
      <c r="D65" s="113">
        <v>0.47659520023395663</v>
      </c>
      <c r="E65" s="115">
        <v>1043</v>
      </c>
      <c r="F65" s="114">
        <v>1032</v>
      </c>
      <c r="G65" s="114">
        <v>1001</v>
      </c>
      <c r="H65" s="114">
        <v>991</v>
      </c>
      <c r="I65" s="140">
        <v>1001</v>
      </c>
      <c r="J65" s="115">
        <v>42</v>
      </c>
      <c r="K65" s="116">
        <v>4.1958041958041958</v>
      </c>
    </row>
    <row r="66" spans="1:11" ht="14.1" customHeight="1" x14ac:dyDescent="0.2">
      <c r="A66" s="306">
        <v>82</v>
      </c>
      <c r="B66" s="307" t="s">
        <v>299</v>
      </c>
      <c r="C66" s="308"/>
      <c r="D66" s="113">
        <v>2.1311984792820455</v>
      </c>
      <c r="E66" s="115">
        <v>4664</v>
      </c>
      <c r="F66" s="114">
        <v>4689</v>
      </c>
      <c r="G66" s="114">
        <v>4660</v>
      </c>
      <c r="H66" s="114">
        <v>4560</v>
      </c>
      <c r="I66" s="140">
        <v>4545</v>
      </c>
      <c r="J66" s="115">
        <v>119</v>
      </c>
      <c r="K66" s="116">
        <v>2.6182618261826183</v>
      </c>
    </row>
    <row r="67" spans="1:11" ht="14.1" customHeight="1" x14ac:dyDescent="0.2">
      <c r="A67" s="306" t="s">
        <v>300</v>
      </c>
      <c r="B67" s="307" t="s">
        <v>301</v>
      </c>
      <c r="C67" s="308"/>
      <c r="D67" s="113">
        <v>1.4119646871744256</v>
      </c>
      <c r="E67" s="115">
        <v>3090</v>
      </c>
      <c r="F67" s="114">
        <v>3111</v>
      </c>
      <c r="G67" s="114">
        <v>3082</v>
      </c>
      <c r="H67" s="114">
        <v>3041</v>
      </c>
      <c r="I67" s="140">
        <v>3027</v>
      </c>
      <c r="J67" s="115">
        <v>63</v>
      </c>
      <c r="K67" s="116">
        <v>2.0812685827552033</v>
      </c>
    </row>
    <row r="68" spans="1:11" ht="14.1" customHeight="1" x14ac:dyDescent="0.2">
      <c r="A68" s="306" t="s">
        <v>302</v>
      </c>
      <c r="B68" s="307" t="s">
        <v>303</v>
      </c>
      <c r="C68" s="308"/>
      <c r="D68" s="113">
        <v>0.38794757909743927</v>
      </c>
      <c r="E68" s="115">
        <v>849</v>
      </c>
      <c r="F68" s="114">
        <v>857</v>
      </c>
      <c r="G68" s="114">
        <v>849</v>
      </c>
      <c r="H68" s="114">
        <v>819</v>
      </c>
      <c r="I68" s="140">
        <v>816</v>
      </c>
      <c r="J68" s="115">
        <v>33</v>
      </c>
      <c r="K68" s="116">
        <v>4.0441176470588234</v>
      </c>
    </row>
    <row r="69" spans="1:11" ht="14.1" customHeight="1" x14ac:dyDescent="0.2">
      <c r="A69" s="306">
        <v>83</v>
      </c>
      <c r="B69" s="307" t="s">
        <v>304</v>
      </c>
      <c r="C69" s="308"/>
      <c r="D69" s="113">
        <v>4.3848586207526825</v>
      </c>
      <c r="E69" s="115">
        <v>9596</v>
      </c>
      <c r="F69" s="114">
        <v>9500</v>
      </c>
      <c r="G69" s="114">
        <v>9384</v>
      </c>
      <c r="H69" s="114">
        <v>9189</v>
      </c>
      <c r="I69" s="140">
        <v>9196</v>
      </c>
      <c r="J69" s="115">
        <v>400</v>
      </c>
      <c r="K69" s="116">
        <v>4.3497172683775558</v>
      </c>
    </row>
    <row r="70" spans="1:11" ht="14.1" customHeight="1" x14ac:dyDescent="0.2">
      <c r="A70" s="306" t="s">
        <v>305</v>
      </c>
      <c r="B70" s="307" t="s">
        <v>306</v>
      </c>
      <c r="C70" s="308"/>
      <c r="D70" s="113">
        <v>3.6569428451316921</v>
      </c>
      <c r="E70" s="115">
        <v>8003</v>
      </c>
      <c r="F70" s="114">
        <v>7936</v>
      </c>
      <c r="G70" s="114">
        <v>7822</v>
      </c>
      <c r="H70" s="114">
        <v>7647</v>
      </c>
      <c r="I70" s="140">
        <v>7652</v>
      </c>
      <c r="J70" s="115">
        <v>351</v>
      </c>
      <c r="K70" s="116">
        <v>4.5870360690015684</v>
      </c>
    </row>
    <row r="71" spans="1:11" ht="14.1" customHeight="1" x14ac:dyDescent="0.2">
      <c r="A71" s="306"/>
      <c r="B71" s="307" t="s">
        <v>307</v>
      </c>
      <c r="C71" s="308"/>
      <c r="D71" s="113">
        <v>2.3893732521796349</v>
      </c>
      <c r="E71" s="115">
        <v>5229</v>
      </c>
      <c r="F71" s="114">
        <v>5198</v>
      </c>
      <c r="G71" s="114">
        <v>5136</v>
      </c>
      <c r="H71" s="114">
        <v>4968</v>
      </c>
      <c r="I71" s="140">
        <v>4977</v>
      </c>
      <c r="J71" s="115">
        <v>252</v>
      </c>
      <c r="K71" s="116">
        <v>5.0632911392405067</v>
      </c>
    </row>
    <row r="72" spans="1:11" ht="14.1" customHeight="1" x14ac:dyDescent="0.2">
      <c r="A72" s="306">
        <v>84</v>
      </c>
      <c r="B72" s="307" t="s">
        <v>308</v>
      </c>
      <c r="C72" s="308"/>
      <c r="D72" s="113">
        <v>0.87322476284476613</v>
      </c>
      <c r="E72" s="115">
        <v>1911</v>
      </c>
      <c r="F72" s="114">
        <v>1882</v>
      </c>
      <c r="G72" s="114">
        <v>1853</v>
      </c>
      <c r="H72" s="114">
        <v>1888</v>
      </c>
      <c r="I72" s="140">
        <v>1849</v>
      </c>
      <c r="J72" s="115">
        <v>62</v>
      </c>
      <c r="K72" s="116">
        <v>3.3531638723634396</v>
      </c>
    </row>
    <row r="73" spans="1:11" ht="14.1" customHeight="1" x14ac:dyDescent="0.2">
      <c r="A73" s="306" t="s">
        <v>309</v>
      </c>
      <c r="B73" s="307" t="s">
        <v>310</v>
      </c>
      <c r="C73" s="308"/>
      <c r="D73" s="113">
        <v>0.21933432033777486</v>
      </c>
      <c r="E73" s="115">
        <v>480</v>
      </c>
      <c r="F73" s="114">
        <v>467</v>
      </c>
      <c r="G73" s="114">
        <v>465</v>
      </c>
      <c r="H73" s="114">
        <v>493</v>
      </c>
      <c r="I73" s="140">
        <v>483</v>
      </c>
      <c r="J73" s="115">
        <v>-3</v>
      </c>
      <c r="K73" s="116">
        <v>-0.6211180124223602</v>
      </c>
    </row>
    <row r="74" spans="1:11" ht="14.1" customHeight="1" x14ac:dyDescent="0.2">
      <c r="A74" s="306" t="s">
        <v>311</v>
      </c>
      <c r="B74" s="307" t="s">
        <v>312</v>
      </c>
      <c r="C74" s="308"/>
      <c r="D74" s="113">
        <v>0.16815631225896072</v>
      </c>
      <c r="E74" s="115">
        <v>368</v>
      </c>
      <c r="F74" s="114">
        <v>356</v>
      </c>
      <c r="G74" s="114">
        <v>350</v>
      </c>
      <c r="H74" s="114">
        <v>355</v>
      </c>
      <c r="I74" s="140">
        <v>345</v>
      </c>
      <c r="J74" s="115">
        <v>23</v>
      </c>
      <c r="K74" s="116">
        <v>6.666666666666667</v>
      </c>
    </row>
    <row r="75" spans="1:11" ht="14.1" customHeight="1" x14ac:dyDescent="0.2">
      <c r="A75" s="306" t="s">
        <v>313</v>
      </c>
      <c r="B75" s="307" t="s">
        <v>314</v>
      </c>
      <c r="C75" s="308"/>
      <c r="D75" s="113">
        <v>6.0316938092888087E-2</v>
      </c>
      <c r="E75" s="115">
        <v>132</v>
      </c>
      <c r="F75" s="114">
        <v>134</v>
      </c>
      <c r="G75" s="114">
        <v>128</v>
      </c>
      <c r="H75" s="114">
        <v>143</v>
      </c>
      <c r="I75" s="140">
        <v>138</v>
      </c>
      <c r="J75" s="115">
        <v>-6</v>
      </c>
      <c r="K75" s="116">
        <v>-4.3478260869565215</v>
      </c>
    </row>
    <row r="76" spans="1:11" ht="14.1" customHeight="1" x14ac:dyDescent="0.2">
      <c r="A76" s="306">
        <v>91</v>
      </c>
      <c r="B76" s="307" t="s">
        <v>315</v>
      </c>
      <c r="C76" s="308"/>
      <c r="D76" s="113">
        <v>0.17089799126318292</v>
      </c>
      <c r="E76" s="115">
        <v>374</v>
      </c>
      <c r="F76" s="114">
        <v>372</v>
      </c>
      <c r="G76" s="114">
        <v>320</v>
      </c>
      <c r="H76" s="114">
        <v>299</v>
      </c>
      <c r="I76" s="140">
        <v>303</v>
      </c>
      <c r="J76" s="115">
        <v>71</v>
      </c>
      <c r="K76" s="116">
        <v>23.432343234323433</v>
      </c>
    </row>
    <row r="77" spans="1:11" ht="14.1" customHeight="1" x14ac:dyDescent="0.2">
      <c r="A77" s="306">
        <v>92</v>
      </c>
      <c r="B77" s="307" t="s">
        <v>316</v>
      </c>
      <c r="C77" s="308"/>
      <c r="D77" s="113">
        <v>0.88144979985743266</v>
      </c>
      <c r="E77" s="115">
        <v>1929</v>
      </c>
      <c r="F77" s="114">
        <v>1938</v>
      </c>
      <c r="G77" s="114">
        <v>1924</v>
      </c>
      <c r="H77" s="114">
        <v>1916</v>
      </c>
      <c r="I77" s="140">
        <v>1919</v>
      </c>
      <c r="J77" s="115">
        <v>10</v>
      </c>
      <c r="K77" s="116">
        <v>0.52110474205315271</v>
      </c>
    </row>
    <row r="78" spans="1:11" ht="14.1" customHeight="1" x14ac:dyDescent="0.2">
      <c r="A78" s="306">
        <v>93</v>
      </c>
      <c r="B78" s="307" t="s">
        <v>317</v>
      </c>
      <c r="C78" s="308"/>
      <c r="D78" s="113">
        <v>0.1165213576794429</v>
      </c>
      <c r="E78" s="115">
        <v>255</v>
      </c>
      <c r="F78" s="114">
        <v>214</v>
      </c>
      <c r="G78" s="114">
        <v>211</v>
      </c>
      <c r="H78" s="114">
        <v>205</v>
      </c>
      <c r="I78" s="140">
        <v>202</v>
      </c>
      <c r="J78" s="115">
        <v>53</v>
      </c>
      <c r="K78" s="116">
        <v>26.237623762376238</v>
      </c>
    </row>
    <row r="79" spans="1:11" ht="14.1" customHeight="1" x14ac:dyDescent="0.2">
      <c r="A79" s="306">
        <v>94</v>
      </c>
      <c r="B79" s="307" t="s">
        <v>318</v>
      </c>
      <c r="C79" s="308"/>
      <c r="D79" s="113">
        <v>0.17363967026740509</v>
      </c>
      <c r="E79" s="115">
        <v>380</v>
      </c>
      <c r="F79" s="114">
        <v>365</v>
      </c>
      <c r="G79" s="114">
        <v>377</v>
      </c>
      <c r="H79" s="114">
        <v>409</v>
      </c>
      <c r="I79" s="140">
        <v>337</v>
      </c>
      <c r="J79" s="115">
        <v>43</v>
      </c>
      <c r="K79" s="116">
        <v>12.759643916913946</v>
      </c>
    </row>
    <row r="80" spans="1:11" ht="14.1" customHeight="1" x14ac:dyDescent="0.2">
      <c r="A80" s="306" t="s">
        <v>319</v>
      </c>
      <c r="B80" s="307" t="s">
        <v>320</v>
      </c>
      <c r="C80" s="308"/>
      <c r="D80" s="113">
        <v>4.1125185063332782E-3</v>
      </c>
      <c r="E80" s="115">
        <v>9</v>
      </c>
      <c r="F80" s="114">
        <v>6</v>
      </c>
      <c r="G80" s="114">
        <v>4</v>
      </c>
      <c r="H80" s="114">
        <v>4</v>
      </c>
      <c r="I80" s="140">
        <v>4</v>
      </c>
      <c r="J80" s="115">
        <v>5</v>
      </c>
      <c r="K80" s="116">
        <v>125</v>
      </c>
    </row>
    <row r="81" spans="1:11" ht="14.1" customHeight="1" x14ac:dyDescent="0.2">
      <c r="A81" s="310" t="s">
        <v>321</v>
      </c>
      <c r="B81" s="311" t="s">
        <v>224</v>
      </c>
      <c r="C81" s="312"/>
      <c r="D81" s="125">
        <v>0.43866864067554973</v>
      </c>
      <c r="E81" s="143">
        <v>960</v>
      </c>
      <c r="F81" s="144">
        <v>980</v>
      </c>
      <c r="G81" s="144">
        <v>984</v>
      </c>
      <c r="H81" s="144">
        <v>979</v>
      </c>
      <c r="I81" s="145">
        <v>1021</v>
      </c>
      <c r="J81" s="143">
        <v>-61</v>
      </c>
      <c r="K81" s="146">
        <v>-5.9745347698334967</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49177</v>
      </c>
      <c r="E12" s="114">
        <v>51345</v>
      </c>
      <c r="F12" s="114">
        <v>51608</v>
      </c>
      <c r="G12" s="114">
        <v>51632</v>
      </c>
      <c r="H12" s="140">
        <v>50761</v>
      </c>
      <c r="I12" s="115">
        <v>-1584</v>
      </c>
      <c r="J12" s="116">
        <v>-3.1205059001989714</v>
      </c>
      <c r="K12"/>
      <c r="L12"/>
      <c r="M12"/>
      <c r="N12"/>
      <c r="O12"/>
      <c r="P12"/>
    </row>
    <row r="13" spans="1:16" s="110" customFormat="1" ht="14.45" customHeight="1" x14ac:dyDescent="0.2">
      <c r="A13" s="120" t="s">
        <v>105</v>
      </c>
      <c r="B13" s="119" t="s">
        <v>106</v>
      </c>
      <c r="C13" s="113">
        <v>41.535677247493744</v>
      </c>
      <c r="D13" s="115">
        <v>20426</v>
      </c>
      <c r="E13" s="114">
        <v>21240</v>
      </c>
      <c r="F13" s="114">
        <v>21391</v>
      </c>
      <c r="G13" s="114">
        <v>21216</v>
      </c>
      <c r="H13" s="140">
        <v>20840</v>
      </c>
      <c r="I13" s="115">
        <v>-414</v>
      </c>
      <c r="J13" s="116">
        <v>-1.9865642994241843</v>
      </c>
      <c r="K13"/>
      <c r="L13"/>
      <c r="M13"/>
      <c r="N13"/>
      <c r="O13"/>
      <c r="P13"/>
    </row>
    <row r="14" spans="1:16" s="110" customFormat="1" ht="14.45" customHeight="1" x14ac:dyDescent="0.2">
      <c r="A14" s="120"/>
      <c r="B14" s="119" t="s">
        <v>107</v>
      </c>
      <c r="C14" s="113">
        <v>58.464322752506256</v>
      </c>
      <c r="D14" s="115">
        <v>28751</v>
      </c>
      <c r="E14" s="114">
        <v>30105</v>
      </c>
      <c r="F14" s="114">
        <v>30217</v>
      </c>
      <c r="G14" s="114">
        <v>30416</v>
      </c>
      <c r="H14" s="140">
        <v>29921</v>
      </c>
      <c r="I14" s="115">
        <v>-1170</v>
      </c>
      <c r="J14" s="116">
        <v>-3.9102971157381106</v>
      </c>
      <c r="K14"/>
      <c r="L14"/>
      <c r="M14"/>
      <c r="N14"/>
      <c r="O14"/>
      <c r="P14"/>
    </row>
    <row r="15" spans="1:16" s="110" customFormat="1" ht="14.45" customHeight="1" x14ac:dyDescent="0.2">
      <c r="A15" s="118" t="s">
        <v>105</v>
      </c>
      <c r="B15" s="121" t="s">
        <v>108</v>
      </c>
      <c r="C15" s="113">
        <v>15.1554588527157</v>
      </c>
      <c r="D15" s="115">
        <v>7453</v>
      </c>
      <c r="E15" s="114">
        <v>8050</v>
      </c>
      <c r="F15" s="114">
        <v>8204</v>
      </c>
      <c r="G15" s="114">
        <v>8401</v>
      </c>
      <c r="H15" s="140">
        <v>7906</v>
      </c>
      <c r="I15" s="115">
        <v>-453</v>
      </c>
      <c r="J15" s="116">
        <v>-5.7298254490260563</v>
      </c>
      <c r="K15"/>
      <c r="L15"/>
      <c r="M15"/>
      <c r="N15"/>
      <c r="O15"/>
      <c r="P15"/>
    </row>
    <row r="16" spans="1:16" s="110" customFormat="1" ht="14.45" customHeight="1" x14ac:dyDescent="0.2">
      <c r="A16" s="118"/>
      <c r="B16" s="121" t="s">
        <v>109</v>
      </c>
      <c r="C16" s="113">
        <v>52.876344632653478</v>
      </c>
      <c r="D16" s="115">
        <v>26003</v>
      </c>
      <c r="E16" s="114">
        <v>27081</v>
      </c>
      <c r="F16" s="114">
        <v>27189</v>
      </c>
      <c r="G16" s="114">
        <v>27217</v>
      </c>
      <c r="H16" s="140">
        <v>27079</v>
      </c>
      <c r="I16" s="115">
        <v>-1076</v>
      </c>
      <c r="J16" s="116">
        <v>-3.973558846338491</v>
      </c>
      <c r="K16"/>
      <c r="L16"/>
      <c r="M16"/>
      <c r="N16"/>
      <c r="O16"/>
      <c r="P16"/>
    </row>
    <row r="17" spans="1:16" s="110" customFormat="1" ht="14.45" customHeight="1" x14ac:dyDescent="0.2">
      <c r="A17" s="118"/>
      <c r="B17" s="121" t="s">
        <v>110</v>
      </c>
      <c r="C17" s="113">
        <v>17.12589218537121</v>
      </c>
      <c r="D17" s="115">
        <v>8422</v>
      </c>
      <c r="E17" s="114">
        <v>8689</v>
      </c>
      <c r="F17" s="114">
        <v>8696</v>
      </c>
      <c r="G17" s="114">
        <v>8617</v>
      </c>
      <c r="H17" s="140">
        <v>8500</v>
      </c>
      <c r="I17" s="115">
        <v>-78</v>
      </c>
      <c r="J17" s="116">
        <v>-0.91764705882352937</v>
      </c>
      <c r="K17"/>
      <c r="L17"/>
      <c r="M17"/>
      <c r="N17"/>
      <c r="O17"/>
      <c r="P17"/>
    </row>
    <row r="18" spans="1:16" s="110" customFormat="1" ht="14.45" customHeight="1" x14ac:dyDescent="0.2">
      <c r="A18" s="120"/>
      <c r="B18" s="121" t="s">
        <v>111</v>
      </c>
      <c r="C18" s="113">
        <v>14.842304329259614</v>
      </c>
      <c r="D18" s="115">
        <v>7299</v>
      </c>
      <c r="E18" s="114">
        <v>7525</v>
      </c>
      <c r="F18" s="114">
        <v>7519</v>
      </c>
      <c r="G18" s="114">
        <v>7397</v>
      </c>
      <c r="H18" s="140">
        <v>7276</v>
      </c>
      <c r="I18" s="115">
        <v>23</v>
      </c>
      <c r="J18" s="116">
        <v>0.31610775151181969</v>
      </c>
      <c r="K18"/>
      <c r="L18"/>
      <c r="M18"/>
      <c r="N18"/>
      <c r="O18"/>
      <c r="P18"/>
    </row>
    <row r="19" spans="1:16" s="110" customFormat="1" ht="14.45" customHeight="1" x14ac:dyDescent="0.2">
      <c r="A19" s="120"/>
      <c r="B19" s="121" t="s">
        <v>112</v>
      </c>
      <c r="C19" s="113">
        <v>1.3522581694694675</v>
      </c>
      <c r="D19" s="115">
        <v>665</v>
      </c>
      <c r="E19" s="114">
        <v>681</v>
      </c>
      <c r="F19" s="114">
        <v>690</v>
      </c>
      <c r="G19" s="114">
        <v>604</v>
      </c>
      <c r="H19" s="140">
        <v>585</v>
      </c>
      <c r="I19" s="115">
        <v>80</v>
      </c>
      <c r="J19" s="116">
        <v>13.675213675213675</v>
      </c>
      <c r="K19"/>
      <c r="L19"/>
      <c r="M19"/>
      <c r="N19"/>
      <c r="O19"/>
      <c r="P19"/>
    </row>
    <row r="20" spans="1:16" s="110" customFormat="1" ht="14.45" customHeight="1" x14ac:dyDescent="0.2">
      <c r="A20" s="120" t="s">
        <v>113</v>
      </c>
      <c r="B20" s="119" t="s">
        <v>116</v>
      </c>
      <c r="C20" s="113">
        <v>79.858470423165301</v>
      </c>
      <c r="D20" s="115">
        <v>39272</v>
      </c>
      <c r="E20" s="114">
        <v>41084</v>
      </c>
      <c r="F20" s="114">
        <v>41414</v>
      </c>
      <c r="G20" s="114">
        <v>41554</v>
      </c>
      <c r="H20" s="140">
        <v>40858</v>
      </c>
      <c r="I20" s="115">
        <v>-1586</v>
      </c>
      <c r="J20" s="116">
        <v>-3.8817367467815362</v>
      </c>
      <c r="K20"/>
      <c r="L20"/>
      <c r="M20"/>
      <c r="N20"/>
      <c r="O20"/>
      <c r="P20"/>
    </row>
    <row r="21" spans="1:16" s="110" customFormat="1" ht="14.45" customHeight="1" x14ac:dyDescent="0.2">
      <c r="A21" s="123"/>
      <c r="B21" s="124" t="s">
        <v>117</v>
      </c>
      <c r="C21" s="125">
        <v>19.903613477845333</v>
      </c>
      <c r="D21" s="143">
        <v>9788</v>
      </c>
      <c r="E21" s="144">
        <v>10142</v>
      </c>
      <c r="F21" s="144">
        <v>10093</v>
      </c>
      <c r="G21" s="144">
        <v>9975</v>
      </c>
      <c r="H21" s="145">
        <v>9799</v>
      </c>
      <c r="I21" s="143">
        <v>-11</v>
      </c>
      <c r="J21" s="146">
        <v>-0.1122563526890499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48405</v>
      </c>
      <c r="E56" s="114">
        <v>50416</v>
      </c>
      <c r="F56" s="114">
        <v>50846</v>
      </c>
      <c r="G56" s="114">
        <v>50964</v>
      </c>
      <c r="H56" s="140">
        <v>49966</v>
      </c>
      <c r="I56" s="115">
        <v>-1561</v>
      </c>
      <c r="J56" s="116">
        <v>-3.1241244045951246</v>
      </c>
      <c r="K56"/>
      <c r="L56"/>
      <c r="M56"/>
      <c r="N56"/>
      <c r="O56"/>
      <c r="P56"/>
    </row>
    <row r="57" spans="1:16" s="110" customFormat="1" ht="14.45" customHeight="1" x14ac:dyDescent="0.2">
      <c r="A57" s="120" t="s">
        <v>105</v>
      </c>
      <c r="B57" s="119" t="s">
        <v>106</v>
      </c>
      <c r="C57" s="113">
        <v>40.880074372482184</v>
      </c>
      <c r="D57" s="115">
        <v>19788</v>
      </c>
      <c r="E57" s="114">
        <v>20479</v>
      </c>
      <c r="F57" s="114">
        <v>20673</v>
      </c>
      <c r="G57" s="114">
        <v>20540</v>
      </c>
      <c r="H57" s="140">
        <v>20143</v>
      </c>
      <c r="I57" s="115">
        <v>-355</v>
      </c>
      <c r="J57" s="116">
        <v>-1.7623988482351189</v>
      </c>
    </row>
    <row r="58" spans="1:16" s="110" customFormat="1" ht="14.45" customHeight="1" x14ac:dyDescent="0.2">
      <c r="A58" s="120"/>
      <c r="B58" s="119" t="s">
        <v>107</v>
      </c>
      <c r="C58" s="113">
        <v>59.119925627517816</v>
      </c>
      <c r="D58" s="115">
        <v>28617</v>
      </c>
      <c r="E58" s="114">
        <v>29937</v>
      </c>
      <c r="F58" s="114">
        <v>30173</v>
      </c>
      <c r="G58" s="114">
        <v>30424</v>
      </c>
      <c r="H58" s="140">
        <v>29823</v>
      </c>
      <c r="I58" s="115">
        <v>-1206</v>
      </c>
      <c r="J58" s="116">
        <v>-4.0438587667236696</v>
      </c>
    </row>
    <row r="59" spans="1:16" s="110" customFormat="1" ht="14.45" customHeight="1" x14ac:dyDescent="0.2">
      <c r="A59" s="118" t="s">
        <v>105</v>
      </c>
      <c r="B59" s="121" t="s">
        <v>108</v>
      </c>
      <c r="C59" s="113">
        <v>15.215370312984195</v>
      </c>
      <c r="D59" s="115">
        <v>7365</v>
      </c>
      <c r="E59" s="114">
        <v>7899</v>
      </c>
      <c r="F59" s="114">
        <v>8146</v>
      </c>
      <c r="G59" s="114">
        <v>8363</v>
      </c>
      <c r="H59" s="140">
        <v>7825</v>
      </c>
      <c r="I59" s="115">
        <v>-460</v>
      </c>
      <c r="J59" s="116">
        <v>-5.8785942492012779</v>
      </c>
    </row>
    <row r="60" spans="1:16" s="110" customFormat="1" ht="14.45" customHeight="1" x14ac:dyDescent="0.2">
      <c r="A60" s="118"/>
      <c r="B60" s="121" t="s">
        <v>109</v>
      </c>
      <c r="C60" s="113">
        <v>52.984195847536412</v>
      </c>
      <c r="D60" s="115">
        <v>25647</v>
      </c>
      <c r="E60" s="114">
        <v>26741</v>
      </c>
      <c r="F60" s="114">
        <v>26903</v>
      </c>
      <c r="G60" s="114">
        <v>26914</v>
      </c>
      <c r="H60" s="140">
        <v>26741</v>
      </c>
      <c r="I60" s="115">
        <v>-1094</v>
      </c>
      <c r="J60" s="116">
        <v>-4.0910960697056957</v>
      </c>
    </row>
    <row r="61" spans="1:16" s="110" customFormat="1" ht="14.45" customHeight="1" x14ac:dyDescent="0.2">
      <c r="A61" s="118"/>
      <c r="B61" s="121" t="s">
        <v>110</v>
      </c>
      <c r="C61" s="113">
        <v>17.07055056295837</v>
      </c>
      <c r="D61" s="115">
        <v>8263</v>
      </c>
      <c r="E61" s="114">
        <v>8464</v>
      </c>
      <c r="F61" s="114">
        <v>8508</v>
      </c>
      <c r="G61" s="114">
        <v>8472</v>
      </c>
      <c r="H61" s="140">
        <v>8331</v>
      </c>
      <c r="I61" s="115">
        <v>-68</v>
      </c>
      <c r="J61" s="116">
        <v>-0.81622854399231781</v>
      </c>
    </row>
    <row r="62" spans="1:16" s="110" customFormat="1" ht="14.45" customHeight="1" x14ac:dyDescent="0.2">
      <c r="A62" s="120"/>
      <c r="B62" s="121" t="s">
        <v>111</v>
      </c>
      <c r="C62" s="113">
        <v>14.72988327652102</v>
      </c>
      <c r="D62" s="115">
        <v>7130</v>
      </c>
      <c r="E62" s="114">
        <v>7312</v>
      </c>
      <c r="F62" s="114">
        <v>7289</v>
      </c>
      <c r="G62" s="114">
        <v>7215</v>
      </c>
      <c r="H62" s="140">
        <v>7069</v>
      </c>
      <c r="I62" s="115">
        <v>61</v>
      </c>
      <c r="J62" s="116">
        <v>0.86292261988965913</v>
      </c>
    </row>
    <row r="63" spans="1:16" s="110" customFormat="1" ht="14.45" customHeight="1" x14ac:dyDescent="0.2">
      <c r="A63" s="120"/>
      <c r="B63" s="121" t="s">
        <v>112</v>
      </c>
      <c r="C63" s="113">
        <v>1.3428364838343145</v>
      </c>
      <c r="D63" s="115">
        <v>650</v>
      </c>
      <c r="E63" s="114">
        <v>676</v>
      </c>
      <c r="F63" s="114">
        <v>677</v>
      </c>
      <c r="G63" s="114">
        <v>598</v>
      </c>
      <c r="H63" s="140">
        <v>576</v>
      </c>
      <c r="I63" s="115">
        <v>74</v>
      </c>
      <c r="J63" s="116">
        <v>12.847222222222221</v>
      </c>
    </row>
    <row r="64" spans="1:16" s="110" customFormat="1" ht="14.45" customHeight="1" x14ac:dyDescent="0.2">
      <c r="A64" s="120" t="s">
        <v>113</v>
      </c>
      <c r="B64" s="119" t="s">
        <v>116</v>
      </c>
      <c r="C64" s="113">
        <v>79.390558826567499</v>
      </c>
      <c r="D64" s="115">
        <v>38429</v>
      </c>
      <c r="E64" s="114">
        <v>40035</v>
      </c>
      <c r="F64" s="114">
        <v>40451</v>
      </c>
      <c r="G64" s="114">
        <v>40694</v>
      </c>
      <c r="H64" s="140">
        <v>39889</v>
      </c>
      <c r="I64" s="115">
        <v>-1460</v>
      </c>
      <c r="J64" s="116">
        <v>-3.6601569354960013</v>
      </c>
    </row>
    <row r="65" spans="1:10" s="110" customFormat="1" ht="14.45" customHeight="1" x14ac:dyDescent="0.2">
      <c r="A65" s="123"/>
      <c r="B65" s="124" t="s">
        <v>117</v>
      </c>
      <c r="C65" s="125">
        <v>20.373928313190785</v>
      </c>
      <c r="D65" s="143">
        <v>9862</v>
      </c>
      <c r="E65" s="144">
        <v>10261</v>
      </c>
      <c r="F65" s="144">
        <v>10288</v>
      </c>
      <c r="G65" s="144">
        <v>10172</v>
      </c>
      <c r="H65" s="145">
        <v>9975</v>
      </c>
      <c r="I65" s="143">
        <v>-113</v>
      </c>
      <c r="J65" s="146">
        <v>-1.1328320802005012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49177</v>
      </c>
      <c r="G11" s="114">
        <v>51345</v>
      </c>
      <c r="H11" s="114">
        <v>51608</v>
      </c>
      <c r="I11" s="114">
        <v>51632</v>
      </c>
      <c r="J11" s="140">
        <v>50761</v>
      </c>
      <c r="K11" s="114">
        <v>-1584</v>
      </c>
      <c r="L11" s="116">
        <v>-3.1205059001989714</v>
      </c>
    </row>
    <row r="12" spans="1:17" s="110" customFormat="1" ht="24" customHeight="1" x14ac:dyDescent="0.2">
      <c r="A12" s="604" t="s">
        <v>185</v>
      </c>
      <c r="B12" s="605"/>
      <c r="C12" s="605"/>
      <c r="D12" s="606"/>
      <c r="E12" s="113">
        <v>41.535677247493744</v>
      </c>
      <c r="F12" s="115">
        <v>20426</v>
      </c>
      <c r="G12" s="114">
        <v>21240</v>
      </c>
      <c r="H12" s="114">
        <v>21391</v>
      </c>
      <c r="I12" s="114">
        <v>21216</v>
      </c>
      <c r="J12" s="140">
        <v>20840</v>
      </c>
      <c r="K12" s="114">
        <v>-414</v>
      </c>
      <c r="L12" s="116">
        <v>-1.9865642994241843</v>
      </c>
    </row>
    <row r="13" spans="1:17" s="110" customFormat="1" ht="15" customHeight="1" x14ac:dyDescent="0.2">
      <c r="A13" s="120"/>
      <c r="B13" s="612" t="s">
        <v>107</v>
      </c>
      <c r="C13" s="612"/>
      <c r="E13" s="113">
        <v>58.464322752506256</v>
      </c>
      <c r="F13" s="115">
        <v>28751</v>
      </c>
      <c r="G13" s="114">
        <v>30105</v>
      </c>
      <c r="H13" s="114">
        <v>30217</v>
      </c>
      <c r="I13" s="114">
        <v>30416</v>
      </c>
      <c r="J13" s="140">
        <v>29921</v>
      </c>
      <c r="K13" s="114">
        <v>-1170</v>
      </c>
      <c r="L13" s="116">
        <v>-3.9102971157381106</v>
      </c>
    </row>
    <row r="14" spans="1:17" s="110" customFormat="1" ht="22.5" customHeight="1" x14ac:dyDescent="0.2">
      <c r="A14" s="604" t="s">
        <v>186</v>
      </c>
      <c r="B14" s="605"/>
      <c r="C14" s="605"/>
      <c r="D14" s="606"/>
      <c r="E14" s="113">
        <v>15.1554588527157</v>
      </c>
      <c r="F14" s="115">
        <v>7453</v>
      </c>
      <c r="G14" s="114">
        <v>8050</v>
      </c>
      <c r="H14" s="114">
        <v>8204</v>
      </c>
      <c r="I14" s="114">
        <v>8401</v>
      </c>
      <c r="J14" s="140">
        <v>7906</v>
      </c>
      <c r="K14" s="114">
        <v>-453</v>
      </c>
      <c r="L14" s="116">
        <v>-5.7298254490260563</v>
      </c>
    </row>
    <row r="15" spans="1:17" s="110" customFormat="1" ht="15" customHeight="1" x14ac:dyDescent="0.2">
      <c r="A15" s="120"/>
      <c r="B15" s="119"/>
      <c r="C15" s="258" t="s">
        <v>106</v>
      </c>
      <c r="E15" s="113">
        <v>49.402924996645645</v>
      </c>
      <c r="F15" s="115">
        <v>3682</v>
      </c>
      <c r="G15" s="114">
        <v>3935</v>
      </c>
      <c r="H15" s="114">
        <v>4019</v>
      </c>
      <c r="I15" s="114">
        <v>4065</v>
      </c>
      <c r="J15" s="140">
        <v>3884</v>
      </c>
      <c r="K15" s="114">
        <v>-202</v>
      </c>
      <c r="L15" s="116">
        <v>-5.2008238928939239</v>
      </c>
    </row>
    <row r="16" spans="1:17" s="110" customFormat="1" ht="15" customHeight="1" x14ac:dyDescent="0.2">
      <c r="A16" s="120"/>
      <c r="B16" s="119"/>
      <c r="C16" s="258" t="s">
        <v>107</v>
      </c>
      <c r="E16" s="113">
        <v>50.597075003354355</v>
      </c>
      <c r="F16" s="115">
        <v>3771</v>
      </c>
      <c r="G16" s="114">
        <v>4115</v>
      </c>
      <c r="H16" s="114">
        <v>4185</v>
      </c>
      <c r="I16" s="114">
        <v>4336</v>
      </c>
      <c r="J16" s="140">
        <v>4022</v>
      </c>
      <c r="K16" s="114">
        <v>-251</v>
      </c>
      <c r="L16" s="116">
        <v>-6.2406762804574836</v>
      </c>
    </row>
    <row r="17" spans="1:12" s="110" customFormat="1" ht="15" customHeight="1" x14ac:dyDescent="0.2">
      <c r="A17" s="120"/>
      <c r="B17" s="121" t="s">
        <v>109</v>
      </c>
      <c r="C17" s="258"/>
      <c r="E17" s="113">
        <v>52.876344632653478</v>
      </c>
      <c r="F17" s="115">
        <v>26003</v>
      </c>
      <c r="G17" s="114">
        <v>27081</v>
      </c>
      <c r="H17" s="114">
        <v>27189</v>
      </c>
      <c r="I17" s="114">
        <v>27217</v>
      </c>
      <c r="J17" s="140">
        <v>27079</v>
      </c>
      <c r="K17" s="114">
        <v>-1076</v>
      </c>
      <c r="L17" s="116">
        <v>-3.973558846338491</v>
      </c>
    </row>
    <row r="18" spans="1:12" s="110" customFormat="1" ht="15" customHeight="1" x14ac:dyDescent="0.2">
      <c r="A18" s="120"/>
      <c r="B18" s="119"/>
      <c r="C18" s="258" t="s">
        <v>106</v>
      </c>
      <c r="E18" s="113">
        <v>37.968695919701574</v>
      </c>
      <c r="F18" s="115">
        <v>9873</v>
      </c>
      <c r="G18" s="114">
        <v>10237</v>
      </c>
      <c r="H18" s="114">
        <v>10269</v>
      </c>
      <c r="I18" s="114">
        <v>10160</v>
      </c>
      <c r="J18" s="140">
        <v>10058</v>
      </c>
      <c r="K18" s="114">
        <v>-185</v>
      </c>
      <c r="L18" s="116">
        <v>-1.8393318751242791</v>
      </c>
    </row>
    <row r="19" spans="1:12" s="110" customFormat="1" ht="15" customHeight="1" x14ac:dyDescent="0.2">
      <c r="A19" s="120"/>
      <c r="B19" s="119"/>
      <c r="C19" s="258" t="s">
        <v>107</v>
      </c>
      <c r="E19" s="113">
        <v>62.031304080298426</v>
      </c>
      <c r="F19" s="115">
        <v>16130</v>
      </c>
      <c r="G19" s="114">
        <v>16844</v>
      </c>
      <c r="H19" s="114">
        <v>16920</v>
      </c>
      <c r="I19" s="114">
        <v>17057</v>
      </c>
      <c r="J19" s="140">
        <v>17021</v>
      </c>
      <c r="K19" s="114">
        <v>-891</v>
      </c>
      <c r="L19" s="116">
        <v>-5.2347100640385404</v>
      </c>
    </row>
    <row r="20" spans="1:12" s="110" customFormat="1" ht="15" customHeight="1" x14ac:dyDescent="0.2">
      <c r="A20" s="120"/>
      <c r="B20" s="121" t="s">
        <v>110</v>
      </c>
      <c r="C20" s="258"/>
      <c r="E20" s="113">
        <v>17.12589218537121</v>
      </c>
      <c r="F20" s="115">
        <v>8422</v>
      </c>
      <c r="G20" s="114">
        <v>8689</v>
      </c>
      <c r="H20" s="114">
        <v>8696</v>
      </c>
      <c r="I20" s="114">
        <v>8617</v>
      </c>
      <c r="J20" s="140">
        <v>8500</v>
      </c>
      <c r="K20" s="114">
        <v>-78</v>
      </c>
      <c r="L20" s="116">
        <v>-0.91764705882352937</v>
      </c>
    </row>
    <row r="21" spans="1:12" s="110" customFormat="1" ht="15" customHeight="1" x14ac:dyDescent="0.2">
      <c r="A21" s="120"/>
      <c r="B21" s="119"/>
      <c r="C21" s="258" t="s">
        <v>106</v>
      </c>
      <c r="E21" s="113">
        <v>34.445499881263359</v>
      </c>
      <c r="F21" s="115">
        <v>2901</v>
      </c>
      <c r="G21" s="114">
        <v>2983</v>
      </c>
      <c r="H21" s="114">
        <v>2995</v>
      </c>
      <c r="I21" s="114">
        <v>2938</v>
      </c>
      <c r="J21" s="140">
        <v>2927</v>
      </c>
      <c r="K21" s="114">
        <v>-26</v>
      </c>
      <c r="L21" s="116">
        <v>-0.88828151691151347</v>
      </c>
    </row>
    <row r="22" spans="1:12" s="110" customFormat="1" ht="15" customHeight="1" x14ac:dyDescent="0.2">
      <c r="A22" s="120"/>
      <c r="B22" s="119"/>
      <c r="C22" s="258" t="s">
        <v>107</v>
      </c>
      <c r="E22" s="113">
        <v>65.554500118736641</v>
      </c>
      <c r="F22" s="115">
        <v>5521</v>
      </c>
      <c r="G22" s="114">
        <v>5706</v>
      </c>
      <c r="H22" s="114">
        <v>5701</v>
      </c>
      <c r="I22" s="114">
        <v>5679</v>
      </c>
      <c r="J22" s="140">
        <v>5573</v>
      </c>
      <c r="K22" s="114">
        <v>-52</v>
      </c>
      <c r="L22" s="116">
        <v>-0.93307015969854656</v>
      </c>
    </row>
    <row r="23" spans="1:12" s="110" customFormat="1" ht="15" customHeight="1" x14ac:dyDescent="0.2">
      <c r="A23" s="120"/>
      <c r="B23" s="121" t="s">
        <v>111</v>
      </c>
      <c r="C23" s="258"/>
      <c r="E23" s="113">
        <v>14.842304329259614</v>
      </c>
      <c r="F23" s="115">
        <v>7299</v>
      </c>
      <c r="G23" s="114">
        <v>7525</v>
      </c>
      <c r="H23" s="114">
        <v>7519</v>
      </c>
      <c r="I23" s="114">
        <v>7397</v>
      </c>
      <c r="J23" s="140">
        <v>7276</v>
      </c>
      <c r="K23" s="114">
        <v>23</v>
      </c>
      <c r="L23" s="116">
        <v>0.31610775151181969</v>
      </c>
    </row>
    <row r="24" spans="1:12" s="110" customFormat="1" ht="15" customHeight="1" x14ac:dyDescent="0.2">
      <c r="A24" s="120"/>
      <c r="B24" s="119"/>
      <c r="C24" s="258" t="s">
        <v>106</v>
      </c>
      <c r="E24" s="113">
        <v>54.391012467461294</v>
      </c>
      <c r="F24" s="115">
        <v>3970</v>
      </c>
      <c r="G24" s="114">
        <v>4085</v>
      </c>
      <c r="H24" s="114">
        <v>4108</v>
      </c>
      <c r="I24" s="114">
        <v>4053</v>
      </c>
      <c r="J24" s="140">
        <v>3971</v>
      </c>
      <c r="K24" s="114">
        <v>-1</v>
      </c>
      <c r="L24" s="116">
        <v>-2.5182573659027953E-2</v>
      </c>
    </row>
    <row r="25" spans="1:12" s="110" customFormat="1" ht="15" customHeight="1" x14ac:dyDescent="0.2">
      <c r="A25" s="120"/>
      <c r="B25" s="119"/>
      <c r="C25" s="258" t="s">
        <v>107</v>
      </c>
      <c r="E25" s="113">
        <v>45.608987532538706</v>
      </c>
      <c r="F25" s="115">
        <v>3329</v>
      </c>
      <c r="G25" s="114">
        <v>3440</v>
      </c>
      <c r="H25" s="114">
        <v>3411</v>
      </c>
      <c r="I25" s="114">
        <v>3344</v>
      </c>
      <c r="J25" s="140">
        <v>3305</v>
      </c>
      <c r="K25" s="114">
        <v>24</v>
      </c>
      <c r="L25" s="116">
        <v>0.72617246596066565</v>
      </c>
    </row>
    <row r="26" spans="1:12" s="110" customFormat="1" ht="15" customHeight="1" x14ac:dyDescent="0.2">
      <c r="A26" s="120"/>
      <c r="C26" s="121" t="s">
        <v>187</v>
      </c>
      <c r="D26" s="110" t="s">
        <v>188</v>
      </c>
      <c r="E26" s="113">
        <v>1.3522581694694675</v>
      </c>
      <c r="F26" s="115">
        <v>665</v>
      </c>
      <c r="G26" s="114">
        <v>681</v>
      </c>
      <c r="H26" s="114">
        <v>690</v>
      </c>
      <c r="I26" s="114">
        <v>604</v>
      </c>
      <c r="J26" s="140">
        <v>585</v>
      </c>
      <c r="K26" s="114">
        <v>80</v>
      </c>
      <c r="L26" s="116">
        <v>13.675213675213675</v>
      </c>
    </row>
    <row r="27" spans="1:12" s="110" customFormat="1" ht="15" customHeight="1" x14ac:dyDescent="0.2">
      <c r="A27" s="120"/>
      <c r="B27" s="119"/>
      <c r="D27" s="259" t="s">
        <v>106</v>
      </c>
      <c r="E27" s="113">
        <v>47.518796992481199</v>
      </c>
      <c r="F27" s="115">
        <v>316</v>
      </c>
      <c r="G27" s="114">
        <v>314</v>
      </c>
      <c r="H27" s="114">
        <v>333</v>
      </c>
      <c r="I27" s="114">
        <v>309</v>
      </c>
      <c r="J27" s="140">
        <v>288</v>
      </c>
      <c r="K27" s="114">
        <v>28</v>
      </c>
      <c r="L27" s="116">
        <v>9.7222222222222214</v>
      </c>
    </row>
    <row r="28" spans="1:12" s="110" customFormat="1" ht="15" customHeight="1" x14ac:dyDescent="0.2">
      <c r="A28" s="120"/>
      <c r="B28" s="119"/>
      <c r="D28" s="259" t="s">
        <v>107</v>
      </c>
      <c r="E28" s="113">
        <v>52.481203007518801</v>
      </c>
      <c r="F28" s="115">
        <v>349</v>
      </c>
      <c r="G28" s="114">
        <v>367</v>
      </c>
      <c r="H28" s="114">
        <v>357</v>
      </c>
      <c r="I28" s="114">
        <v>295</v>
      </c>
      <c r="J28" s="140">
        <v>297</v>
      </c>
      <c r="K28" s="114">
        <v>52</v>
      </c>
      <c r="L28" s="116">
        <v>17.508417508417509</v>
      </c>
    </row>
    <row r="29" spans="1:12" s="110" customFormat="1" ht="24" customHeight="1" x14ac:dyDescent="0.2">
      <c r="A29" s="604" t="s">
        <v>189</v>
      </c>
      <c r="B29" s="605"/>
      <c r="C29" s="605"/>
      <c r="D29" s="606"/>
      <c r="E29" s="113">
        <v>79.858470423165301</v>
      </c>
      <c r="F29" s="115">
        <v>39272</v>
      </c>
      <c r="G29" s="114">
        <v>41084</v>
      </c>
      <c r="H29" s="114">
        <v>41414</v>
      </c>
      <c r="I29" s="114">
        <v>41554</v>
      </c>
      <c r="J29" s="140">
        <v>40858</v>
      </c>
      <c r="K29" s="114">
        <v>-1586</v>
      </c>
      <c r="L29" s="116">
        <v>-3.8817367467815362</v>
      </c>
    </row>
    <row r="30" spans="1:12" s="110" customFormat="1" ht="15" customHeight="1" x14ac:dyDescent="0.2">
      <c r="A30" s="120"/>
      <c r="B30" s="119"/>
      <c r="C30" s="258" t="s">
        <v>106</v>
      </c>
      <c r="E30" s="113">
        <v>40.935017315135468</v>
      </c>
      <c r="F30" s="115">
        <v>16076</v>
      </c>
      <c r="G30" s="114">
        <v>16747</v>
      </c>
      <c r="H30" s="114">
        <v>16948</v>
      </c>
      <c r="I30" s="114">
        <v>16898</v>
      </c>
      <c r="J30" s="140">
        <v>16568</v>
      </c>
      <c r="K30" s="114">
        <v>-492</v>
      </c>
      <c r="L30" s="116">
        <v>-2.9695799130854659</v>
      </c>
    </row>
    <row r="31" spans="1:12" s="110" customFormat="1" ht="15" customHeight="1" x14ac:dyDescent="0.2">
      <c r="A31" s="120"/>
      <c r="B31" s="119"/>
      <c r="C31" s="258" t="s">
        <v>107</v>
      </c>
      <c r="E31" s="113">
        <v>59.064982684864532</v>
      </c>
      <c r="F31" s="115">
        <v>23196</v>
      </c>
      <c r="G31" s="114">
        <v>24337</v>
      </c>
      <c r="H31" s="114">
        <v>24466</v>
      </c>
      <c r="I31" s="114">
        <v>24656</v>
      </c>
      <c r="J31" s="140">
        <v>24290</v>
      </c>
      <c r="K31" s="114">
        <v>-1094</v>
      </c>
      <c r="L31" s="116">
        <v>-4.503911074516262</v>
      </c>
    </row>
    <row r="32" spans="1:12" s="110" customFormat="1" ht="15" customHeight="1" x14ac:dyDescent="0.2">
      <c r="A32" s="120"/>
      <c r="B32" s="119" t="s">
        <v>117</v>
      </c>
      <c r="C32" s="258"/>
      <c r="E32" s="113">
        <v>19.903613477845333</v>
      </c>
      <c r="F32" s="114">
        <v>9788</v>
      </c>
      <c r="G32" s="114">
        <v>10142</v>
      </c>
      <c r="H32" s="114">
        <v>10093</v>
      </c>
      <c r="I32" s="114">
        <v>9975</v>
      </c>
      <c r="J32" s="140">
        <v>9799</v>
      </c>
      <c r="K32" s="114">
        <v>-11</v>
      </c>
      <c r="L32" s="116">
        <v>-0.1122563526890499</v>
      </c>
    </row>
    <row r="33" spans="1:12" s="110" customFormat="1" ht="15" customHeight="1" x14ac:dyDescent="0.2">
      <c r="A33" s="120"/>
      <c r="B33" s="119"/>
      <c r="C33" s="258" t="s">
        <v>106</v>
      </c>
      <c r="E33" s="113">
        <v>43.972210870453615</v>
      </c>
      <c r="F33" s="114">
        <v>4304</v>
      </c>
      <c r="G33" s="114">
        <v>4445</v>
      </c>
      <c r="H33" s="114">
        <v>4407</v>
      </c>
      <c r="I33" s="114">
        <v>4282</v>
      </c>
      <c r="J33" s="140">
        <v>4236</v>
      </c>
      <c r="K33" s="114">
        <v>68</v>
      </c>
      <c r="L33" s="116">
        <v>1.6052880075542966</v>
      </c>
    </row>
    <row r="34" spans="1:12" s="110" customFormat="1" ht="15" customHeight="1" x14ac:dyDescent="0.2">
      <c r="A34" s="120"/>
      <c r="B34" s="119"/>
      <c r="C34" s="258" t="s">
        <v>107</v>
      </c>
      <c r="E34" s="113">
        <v>56.027789129546385</v>
      </c>
      <c r="F34" s="114">
        <v>5484</v>
      </c>
      <c r="G34" s="114">
        <v>5697</v>
      </c>
      <c r="H34" s="114">
        <v>5686</v>
      </c>
      <c r="I34" s="114">
        <v>5693</v>
      </c>
      <c r="J34" s="140">
        <v>5563</v>
      </c>
      <c r="K34" s="114">
        <v>-79</v>
      </c>
      <c r="L34" s="116">
        <v>-1.4200970699262987</v>
      </c>
    </row>
    <row r="35" spans="1:12" s="110" customFormat="1" ht="24" customHeight="1" x14ac:dyDescent="0.2">
      <c r="A35" s="604" t="s">
        <v>192</v>
      </c>
      <c r="B35" s="605"/>
      <c r="C35" s="605"/>
      <c r="D35" s="606"/>
      <c r="E35" s="113">
        <v>20.836976635418996</v>
      </c>
      <c r="F35" s="114">
        <v>10247</v>
      </c>
      <c r="G35" s="114">
        <v>10896</v>
      </c>
      <c r="H35" s="114">
        <v>10968</v>
      </c>
      <c r="I35" s="114">
        <v>11043</v>
      </c>
      <c r="J35" s="114">
        <v>10701</v>
      </c>
      <c r="K35" s="318">
        <v>-454</v>
      </c>
      <c r="L35" s="319">
        <v>-4.242594150079432</v>
      </c>
    </row>
    <row r="36" spans="1:12" s="110" customFormat="1" ht="15" customHeight="1" x14ac:dyDescent="0.2">
      <c r="A36" s="120"/>
      <c r="B36" s="119"/>
      <c r="C36" s="258" t="s">
        <v>106</v>
      </c>
      <c r="E36" s="113">
        <v>42.324582804723335</v>
      </c>
      <c r="F36" s="114">
        <v>4337</v>
      </c>
      <c r="G36" s="114">
        <v>4618</v>
      </c>
      <c r="H36" s="114">
        <v>4695</v>
      </c>
      <c r="I36" s="114">
        <v>4712</v>
      </c>
      <c r="J36" s="114">
        <v>4571</v>
      </c>
      <c r="K36" s="318">
        <v>-234</v>
      </c>
      <c r="L36" s="116">
        <v>-5.1192299278057316</v>
      </c>
    </row>
    <row r="37" spans="1:12" s="110" customFormat="1" ht="15" customHeight="1" x14ac:dyDescent="0.2">
      <c r="A37" s="120"/>
      <c r="B37" s="119"/>
      <c r="C37" s="258" t="s">
        <v>107</v>
      </c>
      <c r="E37" s="113">
        <v>57.675417195276665</v>
      </c>
      <c r="F37" s="114">
        <v>5910</v>
      </c>
      <c r="G37" s="114">
        <v>6278</v>
      </c>
      <c r="H37" s="114">
        <v>6273</v>
      </c>
      <c r="I37" s="114">
        <v>6331</v>
      </c>
      <c r="J37" s="140">
        <v>6130</v>
      </c>
      <c r="K37" s="114">
        <v>-220</v>
      </c>
      <c r="L37" s="116">
        <v>-3.5889070146818924</v>
      </c>
    </row>
    <row r="38" spans="1:12" s="110" customFormat="1" ht="15" customHeight="1" x14ac:dyDescent="0.2">
      <c r="A38" s="120"/>
      <c r="B38" s="119" t="s">
        <v>329</v>
      </c>
      <c r="C38" s="258"/>
      <c r="E38" s="113">
        <v>56.223437785956847</v>
      </c>
      <c r="F38" s="114">
        <v>27649</v>
      </c>
      <c r="G38" s="114">
        <v>28720</v>
      </c>
      <c r="H38" s="114">
        <v>28851</v>
      </c>
      <c r="I38" s="114">
        <v>28780</v>
      </c>
      <c r="J38" s="140">
        <v>28337</v>
      </c>
      <c r="K38" s="114">
        <v>-688</v>
      </c>
      <c r="L38" s="116">
        <v>-2.4279210925644916</v>
      </c>
    </row>
    <row r="39" spans="1:12" s="110" customFormat="1" ht="15" customHeight="1" x14ac:dyDescent="0.2">
      <c r="A39" s="120"/>
      <c r="B39" s="119"/>
      <c r="C39" s="258" t="s">
        <v>106</v>
      </c>
      <c r="E39" s="113">
        <v>42.26192629028175</v>
      </c>
      <c r="F39" s="115">
        <v>11685</v>
      </c>
      <c r="G39" s="114">
        <v>12084</v>
      </c>
      <c r="H39" s="114">
        <v>12180</v>
      </c>
      <c r="I39" s="114">
        <v>12027</v>
      </c>
      <c r="J39" s="140">
        <v>11817</v>
      </c>
      <c r="K39" s="114">
        <v>-132</v>
      </c>
      <c r="L39" s="116">
        <v>-1.1170347804011171</v>
      </c>
    </row>
    <row r="40" spans="1:12" s="110" customFormat="1" ht="15" customHeight="1" x14ac:dyDescent="0.2">
      <c r="A40" s="120"/>
      <c r="B40" s="119"/>
      <c r="C40" s="258" t="s">
        <v>107</v>
      </c>
      <c r="E40" s="113">
        <v>57.73807370971825</v>
      </c>
      <c r="F40" s="115">
        <v>15964</v>
      </c>
      <c r="G40" s="114">
        <v>16636</v>
      </c>
      <c r="H40" s="114">
        <v>16671</v>
      </c>
      <c r="I40" s="114">
        <v>16753</v>
      </c>
      <c r="J40" s="140">
        <v>16520</v>
      </c>
      <c r="K40" s="114">
        <v>-556</v>
      </c>
      <c r="L40" s="116">
        <v>-3.3656174334140436</v>
      </c>
    </row>
    <row r="41" spans="1:12" s="110" customFormat="1" ht="15" customHeight="1" x14ac:dyDescent="0.2">
      <c r="A41" s="120"/>
      <c r="B41" s="320" t="s">
        <v>517</v>
      </c>
      <c r="C41" s="258"/>
      <c r="E41" s="113">
        <v>6.6006466437562272</v>
      </c>
      <c r="F41" s="115">
        <v>3246</v>
      </c>
      <c r="G41" s="114">
        <v>3357</v>
      </c>
      <c r="H41" s="114">
        <v>3300</v>
      </c>
      <c r="I41" s="114">
        <v>3323</v>
      </c>
      <c r="J41" s="140">
        <v>3199</v>
      </c>
      <c r="K41" s="114">
        <v>47</v>
      </c>
      <c r="L41" s="116">
        <v>1.4692091278524539</v>
      </c>
    </row>
    <row r="42" spans="1:12" s="110" customFormat="1" ht="15" customHeight="1" x14ac:dyDescent="0.2">
      <c r="A42" s="120"/>
      <c r="B42" s="119"/>
      <c r="C42" s="268" t="s">
        <v>106</v>
      </c>
      <c r="D42" s="182"/>
      <c r="E42" s="113">
        <v>46.179913739987676</v>
      </c>
      <c r="F42" s="115">
        <v>1499</v>
      </c>
      <c r="G42" s="114">
        <v>1551</v>
      </c>
      <c r="H42" s="114">
        <v>1527</v>
      </c>
      <c r="I42" s="114">
        <v>1540</v>
      </c>
      <c r="J42" s="140">
        <v>1483</v>
      </c>
      <c r="K42" s="114">
        <v>16</v>
      </c>
      <c r="L42" s="116">
        <v>1.078894133513149</v>
      </c>
    </row>
    <row r="43" spans="1:12" s="110" customFormat="1" ht="15" customHeight="1" x14ac:dyDescent="0.2">
      <c r="A43" s="120"/>
      <c r="B43" s="119"/>
      <c r="C43" s="268" t="s">
        <v>107</v>
      </c>
      <c r="D43" s="182"/>
      <c r="E43" s="113">
        <v>53.820086260012324</v>
      </c>
      <c r="F43" s="115">
        <v>1747</v>
      </c>
      <c r="G43" s="114">
        <v>1806</v>
      </c>
      <c r="H43" s="114">
        <v>1773</v>
      </c>
      <c r="I43" s="114">
        <v>1783</v>
      </c>
      <c r="J43" s="140">
        <v>1716</v>
      </c>
      <c r="K43" s="114">
        <v>31</v>
      </c>
      <c r="L43" s="116">
        <v>1.8065268065268065</v>
      </c>
    </row>
    <row r="44" spans="1:12" s="110" customFormat="1" ht="15" customHeight="1" x14ac:dyDescent="0.2">
      <c r="A44" s="120"/>
      <c r="B44" s="119" t="s">
        <v>205</v>
      </c>
      <c r="C44" s="268"/>
      <c r="D44" s="182"/>
      <c r="E44" s="113">
        <v>16.338938934867926</v>
      </c>
      <c r="F44" s="115">
        <v>8035</v>
      </c>
      <c r="G44" s="114">
        <v>8372</v>
      </c>
      <c r="H44" s="114">
        <v>8489</v>
      </c>
      <c r="I44" s="114">
        <v>8486</v>
      </c>
      <c r="J44" s="140">
        <v>8524</v>
      </c>
      <c r="K44" s="114">
        <v>-489</v>
      </c>
      <c r="L44" s="116">
        <v>-5.7367433129985921</v>
      </c>
    </row>
    <row r="45" spans="1:12" s="110" customFormat="1" ht="15" customHeight="1" x14ac:dyDescent="0.2">
      <c r="A45" s="120"/>
      <c r="B45" s="119"/>
      <c r="C45" s="268" t="s">
        <v>106</v>
      </c>
      <c r="D45" s="182"/>
      <c r="E45" s="113">
        <v>36.154324828873676</v>
      </c>
      <c r="F45" s="115">
        <v>2905</v>
      </c>
      <c r="G45" s="114">
        <v>2987</v>
      </c>
      <c r="H45" s="114">
        <v>2989</v>
      </c>
      <c r="I45" s="114">
        <v>2937</v>
      </c>
      <c r="J45" s="140">
        <v>2969</v>
      </c>
      <c r="K45" s="114">
        <v>-64</v>
      </c>
      <c r="L45" s="116">
        <v>-2.1556079488043114</v>
      </c>
    </row>
    <row r="46" spans="1:12" s="110" customFormat="1" ht="15" customHeight="1" x14ac:dyDescent="0.2">
      <c r="A46" s="123"/>
      <c r="B46" s="124"/>
      <c r="C46" s="260" t="s">
        <v>107</v>
      </c>
      <c r="D46" s="261"/>
      <c r="E46" s="125">
        <v>63.845675171126324</v>
      </c>
      <c r="F46" s="143">
        <v>5130</v>
      </c>
      <c r="G46" s="144">
        <v>5385</v>
      </c>
      <c r="H46" s="144">
        <v>5500</v>
      </c>
      <c r="I46" s="144">
        <v>5549</v>
      </c>
      <c r="J46" s="145">
        <v>5555</v>
      </c>
      <c r="K46" s="144">
        <v>-425</v>
      </c>
      <c r="L46" s="146">
        <v>-7.6507650765076507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49177</v>
      </c>
      <c r="E11" s="114">
        <v>51345</v>
      </c>
      <c r="F11" s="114">
        <v>51608</v>
      </c>
      <c r="G11" s="114">
        <v>51632</v>
      </c>
      <c r="H11" s="140">
        <v>50761</v>
      </c>
      <c r="I11" s="115">
        <v>-1584</v>
      </c>
      <c r="J11" s="116">
        <v>-3.1205059001989714</v>
      </c>
    </row>
    <row r="12" spans="1:15" s="110" customFormat="1" ht="24.95" customHeight="1" x14ac:dyDescent="0.2">
      <c r="A12" s="193" t="s">
        <v>132</v>
      </c>
      <c r="B12" s="194" t="s">
        <v>133</v>
      </c>
      <c r="C12" s="113">
        <v>1.3156556927018728</v>
      </c>
      <c r="D12" s="115">
        <v>647</v>
      </c>
      <c r="E12" s="114">
        <v>673</v>
      </c>
      <c r="F12" s="114">
        <v>703</v>
      </c>
      <c r="G12" s="114">
        <v>684</v>
      </c>
      <c r="H12" s="140">
        <v>668</v>
      </c>
      <c r="I12" s="115">
        <v>-21</v>
      </c>
      <c r="J12" s="116">
        <v>-3.1437125748502992</v>
      </c>
    </row>
    <row r="13" spans="1:15" s="110" customFormat="1" ht="24.95" customHeight="1" x14ac:dyDescent="0.2">
      <c r="A13" s="193" t="s">
        <v>134</v>
      </c>
      <c r="B13" s="199" t="s">
        <v>214</v>
      </c>
      <c r="C13" s="113">
        <v>0.78491977957175108</v>
      </c>
      <c r="D13" s="115">
        <v>386</v>
      </c>
      <c r="E13" s="114">
        <v>372</v>
      </c>
      <c r="F13" s="114">
        <v>382</v>
      </c>
      <c r="G13" s="114">
        <v>373</v>
      </c>
      <c r="H13" s="140">
        <v>355</v>
      </c>
      <c r="I13" s="115">
        <v>31</v>
      </c>
      <c r="J13" s="116">
        <v>8.7323943661971839</v>
      </c>
    </row>
    <row r="14" spans="1:15" s="287" customFormat="1" ht="24.95" customHeight="1" x14ac:dyDescent="0.2">
      <c r="A14" s="193" t="s">
        <v>215</v>
      </c>
      <c r="B14" s="199" t="s">
        <v>137</v>
      </c>
      <c r="C14" s="113">
        <v>13.136222217703398</v>
      </c>
      <c r="D14" s="115">
        <v>6460</v>
      </c>
      <c r="E14" s="114">
        <v>6988</v>
      </c>
      <c r="F14" s="114">
        <v>7118</v>
      </c>
      <c r="G14" s="114">
        <v>7092</v>
      </c>
      <c r="H14" s="140">
        <v>7064</v>
      </c>
      <c r="I14" s="115">
        <v>-604</v>
      </c>
      <c r="J14" s="116">
        <v>-8.5503963759909407</v>
      </c>
      <c r="K14" s="110"/>
      <c r="L14" s="110"/>
      <c r="M14" s="110"/>
      <c r="N14" s="110"/>
      <c r="O14" s="110"/>
    </row>
    <row r="15" spans="1:15" s="110" customFormat="1" ht="24.95" customHeight="1" x14ac:dyDescent="0.2">
      <c r="A15" s="193" t="s">
        <v>216</v>
      </c>
      <c r="B15" s="199" t="s">
        <v>217</v>
      </c>
      <c r="C15" s="113">
        <v>7.3326961791081198</v>
      </c>
      <c r="D15" s="115">
        <v>3606</v>
      </c>
      <c r="E15" s="114">
        <v>3971</v>
      </c>
      <c r="F15" s="114">
        <v>3992</v>
      </c>
      <c r="G15" s="114">
        <v>3900</v>
      </c>
      <c r="H15" s="140">
        <v>3872</v>
      </c>
      <c r="I15" s="115">
        <v>-266</v>
      </c>
      <c r="J15" s="116">
        <v>-6.8698347107438016</v>
      </c>
    </row>
    <row r="16" spans="1:15" s="287" customFormat="1" ht="24.95" customHeight="1" x14ac:dyDescent="0.2">
      <c r="A16" s="193" t="s">
        <v>218</v>
      </c>
      <c r="B16" s="199" t="s">
        <v>141</v>
      </c>
      <c r="C16" s="113">
        <v>4.2967240783293006</v>
      </c>
      <c r="D16" s="115">
        <v>2113</v>
      </c>
      <c r="E16" s="114">
        <v>2223</v>
      </c>
      <c r="F16" s="114">
        <v>2311</v>
      </c>
      <c r="G16" s="114">
        <v>2386</v>
      </c>
      <c r="H16" s="140">
        <v>2390</v>
      </c>
      <c r="I16" s="115">
        <v>-277</v>
      </c>
      <c r="J16" s="116">
        <v>-11.589958158995817</v>
      </c>
      <c r="K16" s="110"/>
      <c r="L16" s="110"/>
      <c r="M16" s="110"/>
      <c r="N16" s="110"/>
      <c r="O16" s="110"/>
    </row>
    <row r="17" spans="1:15" s="110" customFormat="1" ht="24.95" customHeight="1" x14ac:dyDescent="0.2">
      <c r="A17" s="193" t="s">
        <v>142</v>
      </c>
      <c r="B17" s="199" t="s">
        <v>220</v>
      </c>
      <c r="C17" s="113">
        <v>1.5068019602659779</v>
      </c>
      <c r="D17" s="115">
        <v>741</v>
      </c>
      <c r="E17" s="114">
        <v>794</v>
      </c>
      <c r="F17" s="114">
        <v>815</v>
      </c>
      <c r="G17" s="114">
        <v>806</v>
      </c>
      <c r="H17" s="140">
        <v>802</v>
      </c>
      <c r="I17" s="115">
        <v>-61</v>
      </c>
      <c r="J17" s="116">
        <v>-7.6059850374064837</v>
      </c>
    </row>
    <row r="18" spans="1:15" s="287" customFormat="1" ht="24.95" customHeight="1" x14ac:dyDescent="0.2">
      <c r="A18" s="201" t="s">
        <v>144</v>
      </c>
      <c r="B18" s="202" t="s">
        <v>145</v>
      </c>
      <c r="C18" s="113">
        <v>4.7969579274864262</v>
      </c>
      <c r="D18" s="115">
        <v>2359</v>
      </c>
      <c r="E18" s="114">
        <v>2370</v>
      </c>
      <c r="F18" s="114">
        <v>2336</v>
      </c>
      <c r="G18" s="114">
        <v>2318</v>
      </c>
      <c r="H18" s="140">
        <v>2271</v>
      </c>
      <c r="I18" s="115">
        <v>88</v>
      </c>
      <c r="J18" s="116">
        <v>3.8749449581682081</v>
      </c>
      <c r="K18" s="110"/>
      <c r="L18" s="110"/>
      <c r="M18" s="110"/>
      <c r="N18" s="110"/>
      <c r="O18" s="110"/>
    </row>
    <row r="19" spans="1:15" s="110" customFormat="1" ht="24.95" customHeight="1" x14ac:dyDescent="0.2">
      <c r="A19" s="193" t="s">
        <v>146</v>
      </c>
      <c r="B19" s="199" t="s">
        <v>147</v>
      </c>
      <c r="C19" s="113">
        <v>14.718262602436099</v>
      </c>
      <c r="D19" s="115">
        <v>7238</v>
      </c>
      <c r="E19" s="114">
        <v>7514</v>
      </c>
      <c r="F19" s="114">
        <v>7441</v>
      </c>
      <c r="G19" s="114">
        <v>7456</v>
      </c>
      <c r="H19" s="140">
        <v>7342</v>
      </c>
      <c r="I19" s="115">
        <v>-104</v>
      </c>
      <c r="J19" s="116">
        <v>-1.4165077635521657</v>
      </c>
    </row>
    <row r="20" spans="1:15" s="287" customFormat="1" ht="24.95" customHeight="1" x14ac:dyDescent="0.2">
      <c r="A20" s="193" t="s">
        <v>148</v>
      </c>
      <c r="B20" s="199" t="s">
        <v>149</v>
      </c>
      <c r="C20" s="113">
        <v>4.8213595786648229</v>
      </c>
      <c r="D20" s="115">
        <v>2371</v>
      </c>
      <c r="E20" s="114">
        <v>2427</v>
      </c>
      <c r="F20" s="114">
        <v>2420</v>
      </c>
      <c r="G20" s="114">
        <v>2436</v>
      </c>
      <c r="H20" s="140">
        <v>2451</v>
      </c>
      <c r="I20" s="115">
        <v>-80</v>
      </c>
      <c r="J20" s="116">
        <v>-3.2639738882088944</v>
      </c>
      <c r="K20" s="110"/>
      <c r="L20" s="110"/>
      <c r="M20" s="110"/>
      <c r="N20" s="110"/>
      <c r="O20" s="110"/>
    </row>
    <row r="21" spans="1:15" s="110" customFormat="1" ht="24.95" customHeight="1" x14ac:dyDescent="0.2">
      <c r="A21" s="201" t="s">
        <v>150</v>
      </c>
      <c r="B21" s="202" t="s">
        <v>151</v>
      </c>
      <c r="C21" s="113">
        <v>12.027980560017895</v>
      </c>
      <c r="D21" s="115">
        <v>5915</v>
      </c>
      <c r="E21" s="114">
        <v>6604</v>
      </c>
      <c r="F21" s="114">
        <v>6843</v>
      </c>
      <c r="G21" s="114">
        <v>6930</v>
      </c>
      <c r="H21" s="140">
        <v>6492</v>
      </c>
      <c r="I21" s="115">
        <v>-577</v>
      </c>
      <c r="J21" s="116">
        <v>-8.887861983980283</v>
      </c>
    </row>
    <row r="22" spans="1:15" s="110" customFormat="1" ht="24.95" customHeight="1" x14ac:dyDescent="0.2">
      <c r="A22" s="201" t="s">
        <v>152</v>
      </c>
      <c r="B22" s="199" t="s">
        <v>153</v>
      </c>
      <c r="C22" s="113">
        <v>1.2424507391666837</v>
      </c>
      <c r="D22" s="115">
        <v>611</v>
      </c>
      <c r="E22" s="114">
        <v>619</v>
      </c>
      <c r="F22" s="114">
        <v>617</v>
      </c>
      <c r="G22" s="114">
        <v>632</v>
      </c>
      <c r="H22" s="140">
        <v>637</v>
      </c>
      <c r="I22" s="115">
        <v>-26</v>
      </c>
      <c r="J22" s="116">
        <v>-4.0816326530612246</v>
      </c>
    </row>
    <row r="23" spans="1:15" s="110" customFormat="1" ht="24.95" customHeight="1" x14ac:dyDescent="0.2">
      <c r="A23" s="193" t="s">
        <v>154</v>
      </c>
      <c r="B23" s="199" t="s">
        <v>155</v>
      </c>
      <c r="C23" s="113">
        <v>1.0533379425341114</v>
      </c>
      <c r="D23" s="115">
        <v>518</v>
      </c>
      <c r="E23" s="114">
        <v>524</v>
      </c>
      <c r="F23" s="114">
        <v>502</v>
      </c>
      <c r="G23" s="114">
        <v>520</v>
      </c>
      <c r="H23" s="140">
        <v>524</v>
      </c>
      <c r="I23" s="115">
        <v>-6</v>
      </c>
      <c r="J23" s="116">
        <v>-1.1450381679389312</v>
      </c>
    </row>
    <row r="24" spans="1:15" s="110" customFormat="1" ht="24.95" customHeight="1" x14ac:dyDescent="0.2">
      <c r="A24" s="193" t="s">
        <v>156</v>
      </c>
      <c r="B24" s="199" t="s">
        <v>221</v>
      </c>
      <c r="C24" s="113">
        <v>7.8593651503751758</v>
      </c>
      <c r="D24" s="115">
        <v>3865</v>
      </c>
      <c r="E24" s="114">
        <v>3947</v>
      </c>
      <c r="F24" s="114">
        <v>3973</v>
      </c>
      <c r="G24" s="114">
        <v>3912</v>
      </c>
      <c r="H24" s="140">
        <v>3871</v>
      </c>
      <c r="I24" s="115">
        <v>-6</v>
      </c>
      <c r="J24" s="116">
        <v>-0.15499870834409712</v>
      </c>
    </row>
    <row r="25" spans="1:15" s="110" customFormat="1" ht="24.95" customHeight="1" x14ac:dyDescent="0.2">
      <c r="A25" s="193" t="s">
        <v>222</v>
      </c>
      <c r="B25" s="204" t="s">
        <v>159</v>
      </c>
      <c r="C25" s="113">
        <v>12.906440002440165</v>
      </c>
      <c r="D25" s="115">
        <v>6347</v>
      </c>
      <c r="E25" s="114">
        <v>6395</v>
      </c>
      <c r="F25" s="114">
        <v>6604</v>
      </c>
      <c r="G25" s="114">
        <v>6458</v>
      </c>
      <c r="H25" s="140">
        <v>6486</v>
      </c>
      <c r="I25" s="115">
        <v>-139</v>
      </c>
      <c r="J25" s="116">
        <v>-2.143077397471477</v>
      </c>
    </row>
    <row r="26" spans="1:15" s="110" customFormat="1" ht="24.95" customHeight="1" x14ac:dyDescent="0.2">
      <c r="A26" s="201">
        <v>782.78300000000002</v>
      </c>
      <c r="B26" s="203" t="s">
        <v>160</v>
      </c>
      <c r="C26" s="113">
        <v>0.40059377351200764</v>
      </c>
      <c r="D26" s="115">
        <v>197</v>
      </c>
      <c r="E26" s="114">
        <v>213</v>
      </c>
      <c r="F26" s="114">
        <v>210</v>
      </c>
      <c r="G26" s="114">
        <v>202</v>
      </c>
      <c r="H26" s="140">
        <v>213</v>
      </c>
      <c r="I26" s="115">
        <v>-16</v>
      </c>
      <c r="J26" s="116">
        <v>-7.511737089201878</v>
      </c>
    </row>
    <row r="27" spans="1:15" s="110" customFormat="1" ht="24.95" customHeight="1" x14ac:dyDescent="0.2">
      <c r="A27" s="193" t="s">
        <v>161</v>
      </c>
      <c r="B27" s="199" t="s">
        <v>162</v>
      </c>
      <c r="C27" s="113">
        <v>2.2510523212070686</v>
      </c>
      <c r="D27" s="115">
        <v>1107</v>
      </c>
      <c r="E27" s="114">
        <v>1123</v>
      </c>
      <c r="F27" s="114">
        <v>1124</v>
      </c>
      <c r="G27" s="114">
        <v>1147</v>
      </c>
      <c r="H27" s="140">
        <v>1125</v>
      </c>
      <c r="I27" s="115">
        <v>-18</v>
      </c>
      <c r="J27" s="116">
        <v>-1.6</v>
      </c>
    </row>
    <row r="28" spans="1:15" s="110" customFormat="1" ht="24.95" customHeight="1" x14ac:dyDescent="0.2">
      <c r="A28" s="193" t="s">
        <v>163</v>
      </c>
      <c r="B28" s="199" t="s">
        <v>164</v>
      </c>
      <c r="C28" s="113">
        <v>2.6333448563352788</v>
      </c>
      <c r="D28" s="115">
        <v>1295</v>
      </c>
      <c r="E28" s="114">
        <v>1324</v>
      </c>
      <c r="F28" s="114">
        <v>1148</v>
      </c>
      <c r="G28" s="114">
        <v>1228</v>
      </c>
      <c r="H28" s="140">
        <v>1208</v>
      </c>
      <c r="I28" s="115">
        <v>87</v>
      </c>
      <c r="J28" s="116">
        <v>7.201986754966887</v>
      </c>
    </row>
    <row r="29" spans="1:15" s="110" customFormat="1" ht="24.95" customHeight="1" x14ac:dyDescent="0.2">
      <c r="A29" s="193">
        <v>86</v>
      </c>
      <c r="B29" s="199" t="s">
        <v>165</v>
      </c>
      <c r="C29" s="113">
        <v>5.040974439270391</v>
      </c>
      <c r="D29" s="115">
        <v>2479</v>
      </c>
      <c r="E29" s="114">
        <v>2536</v>
      </c>
      <c r="F29" s="114">
        <v>2513</v>
      </c>
      <c r="G29" s="114">
        <v>2497</v>
      </c>
      <c r="H29" s="140">
        <v>2490</v>
      </c>
      <c r="I29" s="115">
        <v>-11</v>
      </c>
      <c r="J29" s="116">
        <v>-0.44176706827309237</v>
      </c>
    </row>
    <row r="30" spans="1:15" s="110" customFormat="1" ht="24.95" customHeight="1" x14ac:dyDescent="0.2">
      <c r="A30" s="193">
        <v>87.88</v>
      </c>
      <c r="B30" s="204" t="s">
        <v>166</v>
      </c>
      <c r="C30" s="113">
        <v>3.4691014091953556</v>
      </c>
      <c r="D30" s="115">
        <v>1706</v>
      </c>
      <c r="E30" s="114">
        <v>1783</v>
      </c>
      <c r="F30" s="114">
        <v>1785</v>
      </c>
      <c r="G30" s="114">
        <v>1797</v>
      </c>
      <c r="H30" s="140">
        <v>1813</v>
      </c>
      <c r="I30" s="115">
        <v>-107</v>
      </c>
      <c r="J30" s="116">
        <v>-5.9018201875344731</v>
      </c>
    </row>
    <row r="31" spans="1:15" s="110" customFormat="1" ht="24.95" customHeight="1" x14ac:dyDescent="0.2">
      <c r="A31" s="193" t="s">
        <v>167</v>
      </c>
      <c r="B31" s="199" t="s">
        <v>168</v>
      </c>
      <c r="C31" s="113">
        <v>11.5419810073815</v>
      </c>
      <c r="D31" s="115">
        <v>5676</v>
      </c>
      <c r="E31" s="114">
        <v>5933</v>
      </c>
      <c r="F31" s="114">
        <v>5889</v>
      </c>
      <c r="G31" s="114">
        <v>5950</v>
      </c>
      <c r="H31" s="140">
        <v>5751</v>
      </c>
      <c r="I31" s="115">
        <v>-75</v>
      </c>
      <c r="J31" s="116">
        <v>-1.3041210224308817</v>
      </c>
    </row>
    <row r="32" spans="1:15" s="110" customFormat="1" ht="24.95" customHeight="1" x14ac:dyDescent="0.2">
      <c r="A32" s="193"/>
      <c r="B32" s="204" t="s">
        <v>169</v>
      </c>
      <c r="C32" s="113">
        <v>0</v>
      </c>
      <c r="D32" s="115">
        <v>0</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1.3156556927018728</v>
      </c>
      <c r="D34" s="115">
        <v>647</v>
      </c>
      <c r="E34" s="114">
        <v>673</v>
      </c>
      <c r="F34" s="114">
        <v>703</v>
      </c>
      <c r="G34" s="114">
        <v>684</v>
      </c>
      <c r="H34" s="140">
        <v>668</v>
      </c>
      <c r="I34" s="115">
        <v>-21</v>
      </c>
      <c r="J34" s="116">
        <v>-3.1437125748502992</v>
      </c>
    </row>
    <row r="35" spans="1:10" s="110" customFormat="1" ht="24.95" customHeight="1" x14ac:dyDescent="0.2">
      <c r="A35" s="292" t="s">
        <v>171</v>
      </c>
      <c r="B35" s="293" t="s">
        <v>172</v>
      </c>
      <c r="C35" s="113">
        <v>18.718099924761574</v>
      </c>
      <c r="D35" s="115">
        <v>9205</v>
      </c>
      <c r="E35" s="114">
        <v>9730</v>
      </c>
      <c r="F35" s="114">
        <v>9836</v>
      </c>
      <c r="G35" s="114">
        <v>9783</v>
      </c>
      <c r="H35" s="140">
        <v>9690</v>
      </c>
      <c r="I35" s="115">
        <v>-485</v>
      </c>
      <c r="J35" s="116">
        <v>-5.0051599587203306</v>
      </c>
    </row>
    <row r="36" spans="1:10" s="110" customFormat="1" ht="24.95" customHeight="1" x14ac:dyDescent="0.2">
      <c r="A36" s="294" t="s">
        <v>173</v>
      </c>
      <c r="B36" s="295" t="s">
        <v>174</v>
      </c>
      <c r="C36" s="125">
        <v>79.966244382536559</v>
      </c>
      <c r="D36" s="143">
        <v>39325</v>
      </c>
      <c r="E36" s="144">
        <v>40942</v>
      </c>
      <c r="F36" s="144">
        <v>41069</v>
      </c>
      <c r="G36" s="144">
        <v>41165</v>
      </c>
      <c r="H36" s="145">
        <v>40403</v>
      </c>
      <c r="I36" s="143">
        <v>-1078</v>
      </c>
      <c r="J36" s="146">
        <v>-2.6681187040566297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49177</v>
      </c>
      <c r="F11" s="264">
        <v>51345</v>
      </c>
      <c r="G11" s="264">
        <v>51608</v>
      </c>
      <c r="H11" s="264">
        <v>51632</v>
      </c>
      <c r="I11" s="265">
        <v>50761</v>
      </c>
      <c r="J11" s="263">
        <v>-1584</v>
      </c>
      <c r="K11" s="266">
        <v>-3.1205059001989714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44.270695650405678</v>
      </c>
      <c r="E13" s="115">
        <v>21771</v>
      </c>
      <c r="F13" s="114">
        <v>22847</v>
      </c>
      <c r="G13" s="114">
        <v>23030</v>
      </c>
      <c r="H13" s="114">
        <v>22921</v>
      </c>
      <c r="I13" s="140">
        <v>22645</v>
      </c>
      <c r="J13" s="115">
        <v>-874</v>
      </c>
      <c r="K13" s="116">
        <v>-3.8595716493707219</v>
      </c>
    </row>
    <row r="14" spans="1:15" ht="15.95" customHeight="1" x14ac:dyDescent="0.2">
      <c r="A14" s="306" t="s">
        <v>230</v>
      </c>
      <c r="B14" s="307"/>
      <c r="C14" s="308"/>
      <c r="D14" s="113">
        <v>44.968176179921507</v>
      </c>
      <c r="E14" s="115">
        <v>22114</v>
      </c>
      <c r="F14" s="114">
        <v>23037</v>
      </c>
      <c r="G14" s="114">
        <v>23165</v>
      </c>
      <c r="H14" s="114">
        <v>23229</v>
      </c>
      <c r="I14" s="140">
        <v>22724</v>
      </c>
      <c r="J14" s="115">
        <v>-610</v>
      </c>
      <c r="K14" s="116">
        <v>-2.6843865516634398</v>
      </c>
    </row>
    <row r="15" spans="1:15" ht="15.95" customHeight="1" x14ac:dyDescent="0.2">
      <c r="A15" s="306" t="s">
        <v>231</v>
      </c>
      <c r="B15" s="307"/>
      <c r="C15" s="308"/>
      <c r="D15" s="113">
        <v>5.6164467128942395</v>
      </c>
      <c r="E15" s="115">
        <v>2762</v>
      </c>
      <c r="F15" s="114">
        <v>2833</v>
      </c>
      <c r="G15" s="114">
        <v>2777</v>
      </c>
      <c r="H15" s="114">
        <v>2776</v>
      </c>
      <c r="I15" s="140">
        <v>2771</v>
      </c>
      <c r="J15" s="115">
        <v>-9</v>
      </c>
      <c r="K15" s="116">
        <v>-0.3247924936845904</v>
      </c>
    </row>
    <row r="16" spans="1:15" ht="15.95" customHeight="1" x14ac:dyDescent="0.2">
      <c r="A16" s="306" t="s">
        <v>232</v>
      </c>
      <c r="B16" s="307"/>
      <c r="C16" s="308"/>
      <c r="D16" s="113">
        <v>2.1107428269312889</v>
      </c>
      <c r="E16" s="115">
        <v>1038</v>
      </c>
      <c r="F16" s="114">
        <v>1039</v>
      </c>
      <c r="G16" s="114">
        <v>1071</v>
      </c>
      <c r="H16" s="114">
        <v>1111</v>
      </c>
      <c r="I16" s="140">
        <v>1078</v>
      </c>
      <c r="J16" s="115">
        <v>-40</v>
      </c>
      <c r="K16" s="116">
        <v>-3.7105751391465676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1.1916139658783578</v>
      </c>
      <c r="E18" s="115">
        <v>586</v>
      </c>
      <c r="F18" s="114">
        <v>597</v>
      </c>
      <c r="G18" s="114">
        <v>605</v>
      </c>
      <c r="H18" s="114">
        <v>583</v>
      </c>
      <c r="I18" s="140">
        <v>578</v>
      </c>
      <c r="J18" s="115">
        <v>8</v>
      </c>
      <c r="K18" s="116">
        <v>1.3840830449826989</v>
      </c>
    </row>
    <row r="19" spans="1:11" ht="14.1" customHeight="1" x14ac:dyDescent="0.2">
      <c r="A19" s="306" t="s">
        <v>235</v>
      </c>
      <c r="B19" s="307" t="s">
        <v>236</v>
      </c>
      <c r="C19" s="308"/>
      <c r="D19" s="113">
        <v>0.90082762266913396</v>
      </c>
      <c r="E19" s="115">
        <v>443</v>
      </c>
      <c r="F19" s="114">
        <v>463</v>
      </c>
      <c r="G19" s="114">
        <v>470</v>
      </c>
      <c r="H19" s="114">
        <v>453</v>
      </c>
      <c r="I19" s="140">
        <v>449</v>
      </c>
      <c r="J19" s="115">
        <v>-6</v>
      </c>
      <c r="K19" s="116">
        <v>-1.3363028953229399</v>
      </c>
    </row>
    <row r="20" spans="1:11" ht="14.1" customHeight="1" x14ac:dyDescent="0.2">
      <c r="A20" s="306">
        <v>12</v>
      </c>
      <c r="B20" s="307" t="s">
        <v>237</v>
      </c>
      <c r="C20" s="308"/>
      <c r="D20" s="113">
        <v>1.3359904020172031</v>
      </c>
      <c r="E20" s="115">
        <v>657</v>
      </c>
      <c r="F20" s="114">
        <v>625</v>
      </c>
      <c r="G20" s="114">
        <v>663</v>
      </c>
      <c r="H20" s="114">
        <v>661</v>
      </c>
      <c r="I20" s="140">
        <v>645</v>
      </c>
      <c r="J20" s="115">
        <v>12</v>
      </c>
      <c r="K20" s="116">
        <v>1.8604651162790697</v>
      </c>
    </row>
    <row r="21" spans="1:11" ht="14.1" customHeight="1" x14ac:dyDescent="0.2">
      <c r="A21" s="306">
        <v>21</v>
      </c>
      <c r="B21" s="307" t="s">
        <v>238</v>
      </c>
      <c r="C21" s="308"/>
      <c r="D21" s="113">
        <v>0.15657726172804359</v>
      </c>
      <c r="E21" s="115">
        <v>77</v>
      </c>
      <c r="F21" s="114">
        <v>81</v>
      </c>
      <c r="G21" s="114">
        <v>80</v>
      </c>
      <c r="H21" s="114">
        <v>73</v>
      </c>
      <c r="I21" s="140">
        <v>67</v>
      </c>
      <c r="J21" s="115">
        <v>10</v>
      </c>
      <c r="K21" s="116">
        <v>14.925373134328359</v>
      </c>
    </row>
    <row r="22" spans="1:11" ht="14.1" customHeight="1" x14ac:dyDescent="0.2">
      <c r="A22" s="306">
        <v>22</v>
      </c>
      <c r="B22" s="307" t="s">
        <v>239</v>
      </c>
      <c r="C22" s="308"/>
      <c r="D22" s="113">
        <v>0.99843422738271959</v>
      </c>
      <c r="E22" s="115">
        <v>491</v>
      </c>
      <c r="F22" s="114">
        <v>536</v>
      </c>
      <c r="G22" s="114">
        <v>529</v>
      </c>
      <c r="H22" s="114">
        <v>535</v>
      </c>
      <c r="I22" s="140">
        <v>547</v>
      </c>
      <c r="J22" s="115">
        <v>-56</v>
      </c>
      <c r="K22" s="116">
        <v>-10.237659963436929</v>
      </c>
    </row>
    <row r="23" spans="1:11" ht="14.1" customHeight="1" x14ac:dyDescent="0.2">
      <c r="A23" s="306">
        <v>23</v>
      </c>
      <c r="B23" s="307" t="s">
        <v>240</v>
      </c>
      <c r="C23" s="308"/>
      <c r="D23" s="113">
        <v>0.49820037822559327</v>
      </c>
      <c r="E23" s="115">
        <v>245</v>
      </c>
      <c r="F23" s="114">
        <v>252</v>
      </c>
      <c r="G23" s="114">
        <v>257</v>
      </c>
      <c r="H23" s="114">
        <v>250</v>
      </c>
      <c r="I23" s="140">
        <v>252</v>
      </c>
      <c r="J23" s="115">
        <v>-7</v>
      </c>
      <c r="K23" s="116">
        <v>-2.7777777777777777</v>
      </c>
    </row>
    <row r="24" spans="1:11" ht="14.1" customHeight="1" x14ac:dyDescent="0.2">
      <c r="A24" s="306">
        <v>24</v>
      </c>
      <c r="B24" s="307" t="s">
        <v>241</v>
      </c>
      <c r="C24" s="308"/>
      <c r="D24" s="113">
        <v>1.5962746812534314</v>
      </c>
      <c r="E24" s="115">
        <v>785</v>
      </c>
      <c r="F24" s="114">
        <v>860</v>
      </c>
      <c r="G24" s="114">
        <v>939</v>
      </c>
      <c r="H24" s="114">
        <v>995</v>
      </c>
      <c r="I24" s="140">
        <v>1001</v>
      </c>
      <c r="J24" s="115">
        <v>-216</v>
      </c>
      <c r="K24" s="116">
        <v>-21.57842157842158</v>
      </c>
    </row>
    <row r="25" spans="1:11" ht="14.1" customHeight="1" x14ac:dyDescent="0.2">
      <c r="A25" s="306">
        <v>25</v>
      </c>
      <c r="B25" s="307" t="s">
        <v>242</v>
      </c>
      <c r="C25" s="308"/>
      <c r="D25" s="113">
        <v>1.9012953209833865</v>
      </c>
      <c r="E25" s="115">
        <v>935</v>
      </c>
      <c r="F25" s="114">
        <v>952</v>
      </c>
      <c r="G25" s="114">
        <v>950</v>
      </c>
      <c r="H25" s="114">
        <v>972</v>
      </c>
      <c r="I25" s="140">
        <v>993</v>
      </c>
      <c r="J25" s="115">
        <v>-58</v>
      </c>
      <c r="K25" s="116">
        <v>-5.8408862034239677</v>
      </c>
    </row>
    <row r="26" spans="1:11" ht="14.1" customHeight="1" x14ac:dyDescent="0.2">
      <c r="A26" s="306">
        <v>26</v>
      </c>
      <c r="B26" s="307" t="s">
        <v>243</v>
      </c>
      <c r="C26" s="308"/>
      <c r="D26" s="113">
        <v>1.0106350529719177</v>
      </c>
      <c r="E26" s="115">
        <v>497</v>
      </c>
      <c r="F26" s="114">
        <v>520</v>
      </c>
      <c r="G26" s="114">
        <v>510</v>
      </c>
      <c r="H26" s="114">
        <v>507</v>
      </c>
      <c r="I26" s="140">
        <v>515</v>
      </c>
      <c r="J26" s="115">
        <v>-18</v>
      </c>
      <c r="K26" s="116">
        <v>-3.4951456310679609</v>
      </c>
    </row>
    <row r="27" spans="1:11" ht="14.1" customHeight="1" x14ac:dyDescent="0.2">
      <c r="A27" s="306">
        <v>27</v>
      </c>
      <c r="B27" s="307" t="s">
        <v>244</v>
      </c>
      <c r="C27" s="308"/>
      <c r="D27" s="113">
        <v>0.55513756430851824</v>
      </c>
      <c r="E27" s="115">
        <v>273</v>
      </c>
      <c r="F27" s="114">
        <v>272</v>
      </c>
      <c r="G27" s="114">
        <v>274</v>
      </c>
      <c r="H27" s="114">
        <v>274</v>
      </c>
      <c r="I27" s="140">
        <v>282</v>
      </c>
      <c r="J27" s="115">
        <v>-9</v>
      </c>
      <c r="K27" s="116">
        <v>-3.1914893617021276</v>
      </c>
    </row>
    <row r="28" spans="1:11" ht="14.1" customHeight="1" x14ac:dyDescent="0.2">
      <c r="A28" s="306">
        <v>28</v>
      </c>
      <c r="B28" s="307" t="s">
        <v>245</v>
      </c>
      <c r="C28" s="308"/>
      <c r="D28" s="113">
        <v>0.29281981414075686</v>
      </c>
      <c r="E28" s="115">
        <v>144</v>
      </c>
      <c r="F28" s="114">
        <v>153</v>
      </c>
      <c r="G28" s="114">
        <v>157</v>
      </c>
      <c r="H28" s="114">
        <v>168</v>
      </c>
      <c r="I28" s="140">
        <v>156</v>
      </c>
      <c r="J28" s="115">
        <v>-12</v>
      </c>
      <c r="K28" s="116">
        <v>-7.6923076923076925</v>
      </c>
    </row>
    <row r="29" spans="1:11" ht="14.1" customHeight="1" x14ac:dyDescent="0.2">
      <c r="A29" s="306">
        <v>29</v>
      </c>
      <c r="B29" s="307" t="s">
        <v>246</v>
      </c>
      <c r="C29" s="308"/>
      <c r="D29" s="113">
        <v>3.1844154787807306</v>
      </c>
      <c r="E29" s="115">
        <v>1566</v>
      </c>
      <c r="F29" s="114">
        <v>1708</v>
      </c>
      <c r="G29" s="114">
        <v>1719</v>
      </c>
      <c r="H29" s="114">
        <v>1737</v>
      </c>
      <c r="I29" s="140">
        <v>1672</v>
      </c>
      <c r="J29" s="115">
        <v>-106</v>
      </c>
      <c r="K29" s="116">
        <v>-6.339712918660287</v>
      </c>
    </row>
    <row r="30" spans="1:11" ht="14.1" customHeight="1" x14ac:dyDescent="0.2">
      <c r="A30" s="306" t="s">
        <v>247</v>
      </c>
      <c r="B30" s="307" t="s">
        <v>248</v>
      </c>
      <c r="C30" s="308"/>
      <c r="D30" s="113">
        <v>0.68324623299509935</v>
      </c>
      <c r="E30" s="115">
        <v>336</v>
      </c>
      <c r="F30" s="114">
        <v>343</v>
      </c>
      <c r="G30" s="114">
        <v>357</v>
      </c>
      <c r="H30" s="114">
        <v>349</v>
      </c>
      <c r="I30" s="140">
        <v>342</v>
      </c>
      <c r="J30" s="115">
        <v>-6</v>
      </c>
      <c r="K30" s="116">
        <v>-1.7543859649122806</v>
      </c>
    </row>
    <row r="31" spans="1:11" ht="14.1" customHeight="1" x14ac:dyDescent="0.2">
      <c r="A31" s="306" t="s">
        <v>249</v>
      </c>
      <c r="B31" s="307" t="s">
        <v>250</v>
      </c>
      <c r="C31" s="308"/>
      <c r="D31" s="113">
        <v>2.4808345364703013</v>
      </c>
      <c r="E31" s="115">
        <v>1220</v>
      </c>
      <c r="F31" s="114">
        <v>1356</v>
      </c>
      <c r="G31" s="114">
        <v>1352</v>
      </c>
      <c r="H31" s="114">
        <v>1380</v>
      </c>
      <c r="I31" s="140">
        <v>1321</v>
      </c>
      <c r="J31" s="115">
        <v>-101</v>
      </c>
      <c r="K31" s="116">
        <v>-7.6457229371688111</v>
      </c>
    </row>
    <row r="32" spans="1:11" ht="14.1" customHeight="1" x14ac:dyDescent="0.2">
      <c r="A32" s="306">
        <v>31</v>
      </c>
      <c r="B32" s="307" t="s">
        <v>251</v>
      </c>
      <c r="C32" s="308"/>
      <c r="D32" s="113">
        <v>0.12810866868658113</v>
      </c>
      <c r="E32" s="115">
        <v>63</v>
      </c>
      <c r="F32" s="114">
        <v>66</v>
      </c>
      <c r="G32" s="114">
        <v>67</v>
      </c>
      <c r="H32" s="114">
        <v>68</v>
      </c>
      <c r="I32" s="140">
        <v>68</v>
      </c>
      <c r="J32" s="115">
        <v>-5</v>
      </c>
      <c r="K32" s="116">
        <v>-7.3529411764705879</v>
      </c>
    </row>
    <row r="33" spans="1:11" ht="14.1" customHeight="1" x14ac:dyDescent="0.2">
      <c r="A33" s="306">
        <v>32</v>
      </c>
      <c r="B33" s="307" t="s">
        <v>252</v>
      </c>
      <c r="C33" s="308"/>
      <c r="D33" s="113">
        <v>0.9292962157105964</v>
      </c>
      <c r="E33" s="115">
        <v>457</v>
      </c>
      <c r="F33" s="114">
        <v>454</v>
      </c>
      <c r="G33" s="114">
        <v>437</v>
      </c>
      <c r="H33" s="114">
        <v>426</v>
      </c>
      <c r="I33" s="140">
        <v>426</v>
      </c>
      <c r="J33" s="115">
        <v>31</v>
      </c>
      <c r="K33" s="116">
        <v>7.276995305164319</v>
      </c>
    </row>
    <row r="34" spans="1:11" ht="14.1" customHeight="1" x14ac:dyDescent="0.2">
      <c r="A34" s="306">
        <v>33</v>
      </c>
      <c r="B34" s="307" t="s">
        <v>253</v>
      </c>
      <c r="C34" s="308"/>
      <c r="D34" s="113">
        <v>0.66087805274823597</v>
      </c>
      <c r="E34" s="115">
        <v>325</v>
      </c>
      <c r="F34" s="114">
        <v>334</v>
      </c>
      <c r="G34" s="114">
        <v>332</v>
      </c>
      <c r="H34" s="114">
        <v>329</v>
      </c>
      <c r="I34" s="140">
        <v>325</v>
      </c>
      <c r="J34" s="115">
        <v>0</v>
      </c>
      <c r="K34" s="116">
        <v>0</v>
      </c>
    </row>
    <row r="35" spans="1:11" ht="14.1" customHeight="1" x14ac:dyDescent="0.2">
      <c r="A35" s="306">
        <v>34</v>
      </c>
      <c r="B35" s="307" t="s">
        <v>254</v>
      </c>
      <c r="C35" s="308"/>
      <c r="D35" s="113">
        <v>4.4594017528519432</v>
      </c>
      <c r="E35" s="115">
        <v>2193</v>
      </c>
      <c r="F35" s="114">
        <v>2205</v>
      </c>
      <c r="G35" s="114">
        <v>2225</v>
      </c>
      <c r="H35" s="114">
        <v>2129</v>
      </c>
      <c r="I35" s="140">
        <v>2101</v>
      </c>
      <c r="J35" s="115">
        <v>92</v>
      </c>
      <c r="K35" s="116">
        <v>4.3788672060923366</v>
      </c>
    </row>
    <row r="36" spans="1:11" ht="14.1" customHeight="1" x14ac:dyDescent="0.2">
      <c r="A36" s="306">
        <v>41</v>
      </c>
      <c r="B36" s="307" t="s">
        <v>255</v>
      </c>
      <c r="C36" s="308"/>
      <c r="D36" s="113">
        <v>0.12200825589198203</v>
      </c>
      <c r="E36" s="115">
        <v>60</v>
      </c>
      <c r="F36" s="114">
        <v>61</v>
      </c>
      <c r="G36" s="114">
        <v>55</v>
      </c>
      <c r="H36" s="114">
        <v>61</v>
      </c>
      <c r="I36" s="140">
        <v>58</v>
      </c>
      <c r="J36" s="115">
        <v>2</v>
      </c>
      <c r="K36" s="116">
        <v>3.4482758620689653</v>
      </c>
    </row>
    <row r="37" spans="1:11" ht="14.1" customHeight="1" x14ac:dyDescent="0.2">
      <c r="A37" s="306">
        <v>42</v>
      </c>
      <c r="B37" s="307" t="s">
        <v>256</v>
      </c>
      <c r="C37" s="308"/>
      <c r="D37" s="113">
        <v>9.1506191918986513E-2</v>
      </c>
      <c r="E37" s="115">
        <v>45</v>
      </c>
      <c r="F37" s="114">
        <v>51</v>
      </c>
      <c r="G37" s="114">
        <v>50</v>
      </c>
      <c r="H37" s="114">
        <v>50</v>
      </c>
      <c r="I37" s="140">
        <v>51</v>
      </c>
      <c r="J37" s="115">
        <v>-6</v>
      </c>
      <c r="K37" s="116">
        <v>-11.764705882352942</v>
      </c>
    </row>
    <row r="38" spans="1:11" ht="14.1" customHeight="1" x14ac:dyDescent="0.2">
      <c r="A38" s="306">
        <v>43</v>
      </c>
      <c r="B38" s="307" t="s">
        <v>257</v>
      </c>
      <c r="C38" s="308"/>
      <c r="D38" s="113">
        <v>0.40669418630660675</v>
      </c>
      <c r="E38" s="115">
        <v>200</v>
      </c>
      <c r="F38" s="114">
        <v>193</v>
      </c>
      <c r="G38" s="114">
        <v>187</v>
      </c>
      <c r="H38" s="114">
        <v>191</v>
      </c>
      <c r="I38" s="140">
        <v>200</v>
      </c>
      <c r="J38" s="115">
        <v>0</v>
      </c>
      <c r="K38" s="116">
        <v>0</v>
      </c>
    </row>
    <row r="39" spans="1:11" ht="14.1" customHeight="1" x14ac:dyDescent="0.2">
      <c r="A39" s="306">
        <v>51</v>
      </c>
      <c r="B39" s="307" t="s">
        <v>258</v>
      </c>
      <c r="C39" s="308"/>
      <c r="D39" s="113">
        <v>11.291864082802936</v>
      </c>
      <c r="E39" s="115">
        <v>5553</v>
      </c>
      <c r="F39" s="114">
        <v>5831</v>
      </c>
      <c r="G39" s="114">
        <v>5817</v>
      </c>
      <c r="H39" s="114">
        <v>5792</v>
      </c>
      <c r="I39" s="140">
        <v>5834</v>
      </c>
      <c r="J39" s="115">
        <v>-281</v>
      </c>
      <c r="K39" s="116">
        <v>-4.8165923894412064</v>
      </c>
    </row>
    <row r="40" spans="1:11" ht="14.1" customHeight="1" x14ac:dyDescent="0.2">
      <c r="A40" s="306" t="s">
        <v>259</v>
      </c>
      <c r="B40" s="307" t="s">
        <v>260</v>
      </c>
      <c r="C40" s="308"/>
      <c r="D40" s="113">
        <v>11.102751286170363</v>
      </c>
      <c r="E40" s="115">
        <v>5460</v>
      </c>
      <c r="F40" s="114">
        <v>5738</v>
      </c>
      <c r="G40" s="114">
        <v>5718</v>
      </c>
      <c r="H40" s="114">
        <v>5692</v>
      </c>
      <c r="I40" s="140">
        <v>5739</v>
      </c>
      <c r="J40" s="115">
        <v>-279</v>
      </c>
      <c r="K40" s="116">
        <v>-4.8614741244119184</v>
      </c>
    </row>
    <row r="41" spans="1:11" ht="14.1" customHeight="1" x14ac:dyDescent="0.2">
      <c r="A41" s="306"/>
      <c r="B41" s="307" t="s">
        <v>261</v>
      </c>
      <c r="C41" s="308"/>
      <c r="D41" s="113">
        <v>4.8803302356792813</v>
      </c>
      <c r="E41" s="115">
        <v>2400</v>
      </c>
      <c r="F41" s="114">
        <v>2464</v>
      </c>
      <c r="G41" s="114">
        <v>2475</v>
      </c>
      <c r="H41" s="114">
        <v>2523</v>
      </c>
      <c r="I41" s="140">
        <v>2581</v>
      </c>
      <c r="J41" s="115">
        <v>-181</v>
      </c>
      <c r="K41" s="116">
        <v>-7.0127857419604807</v>
      </c>
    </row>
    <row r="42" spans="1:11" ht="14.1" customHeight="1" x14ac:dyDescent="0.2">
      <c r="A42" s="306">
        <v>52</v>
      </c>
      <c r="B42" s="307" t="s">
        <v>262</v>
      </c>
      <c r="C42" s="308"/>
      <c r="D42" s="113">
        <v>4.8254265205278895</v>
      </c>
      <c r="E42" s="115">
        <v>2373</v>
      </c>
      <c r="F42" s="114">
        <v>2481</v>
      </c>
      <c r="G42" s="114">
        <v>2485</v>
      </c>
      <c r="H42" s="114">
        <v>2456</v>
      </c>
      <c r="I42" s="140">
        <v>2459</v>
      </c>
      <c r="J42" s="115">
        <v>-86</v>
      </c>
      <c r="K42" s="116">
        <v>-3.4973566490443271</v>
      </c>
    </row>
    <row r="43" spans="1:11" ht="14.1" customHeight="1" x14ac:dyDescent="0.2">
      <c r="A43" s="306" t="s">
        <v>263</v>
      </c>
      <c r="B43" s="307" t="s">
        <v>264</v>
      </c>
      <c r="C43" s="308"/>
      <c r="D43" s="113">
        <v>4.6708827297313782</v>
      </c>
      <c r="E43" s="115">
        <v>2297</v>
      </c>
      <c r="F43" s="114">
        <v>2403</v>
      </c>
      <c r="G43" s="114">
        <v>2402</v>
      </c>
      <c r="H43" s="114">
        <v>2385</v>
      </c>
      <c r="I43" s="140">
        <v>2385</v>
      </c>
      <c r="J43" s="115">
        <v>-88</v>
      </c>
      <c r="K43" s="116">
        <v>-3.6897274633123689</v>
      </c>
    </row>
    <row r="44" spans="1:11" ht="14.1" customHeight="1" x14ac:dyDescent="0.2">
      <c r="A44" s="306">
        <v>53</v>
      </c>
      <c r="B44" s="307" t="s">
        <v>265</v>
      </c>
      <c r="C44" s="308"/>
      <c r="D44" s="113">
        <v>1.4986680765398459</v>
      </c>
      <c r="E44" s="115">
        <v>737</v>
      </c>
      <c r="F44" s="114">
        <v>766</v>
      </c>
      <c r="G44" s="114">
        <v>777</v>
      </c>
      <c r="H44" s="114">
        <v>737</v>
      </c>
      <c r="I44" s="140">
        <v>728</v>
      </c>
      <c r="J44" s="115">
        <v>9</v>
      </c>
      <c r="K44" s="116">
        <v>1.2362637362637363</v>
      </c>
    </row>
    <row r="45" spans="1:11" ht="14.1" customHeight="1" x14ac:dyDescent="0.2">
      <c r="A45" s="306" t="s">
        <v>266</v>
      </c>
      <c r="B45" s="307" t="s">
        <v>267</v>
      </c>
      <c r="C45" s="308"/>
      <c r="D45" s="113">
        <v>1.4600321288407183</v>
      </c>
      <c r="E45" s="115">
        <v>718</v>
      </c>
      <c r="F45" s="114">
        <v>745</v>
      </c>
      <c r="G45" s="114">
        <v>757</v>
      </c>
      <c r="H45" s="114">
        <v>719</v>
      </c>
      <c r="I45" s="140">
        <v>712</v>
      </c>
      <c r="J45" s="115">
        <v>6</v>
      </c>
      <c r="K45" s="116">
        <v>0.84269662921348309</v>
      </c>
    </row>
    <row r="46" spans="1:11" ht="14.1" customHeight="1" x14ac:dyDescent="0.2">
      <c r="A46" s="306">
        <v>54</v>
      </c>
      <c r="B46" s="307" t="s">
        <v>268</v>
      </c>
      <c r="C46" s="308"/>
      <c r="D46" s="113">
        <v>15.696362120503487</v>
      </c>
      <c r="E46" s="115">
        <v>7719</v>
      </c>
      <c r="F46" s="114">
        <v>7834</v>
      </c>
      <c r="G46" s="114">
        <v>7934</v>
      </c>
      <c r="H46" s="114">
        <v>7814</v>
      </c>
      <c r="I46" s="140">
        <v>7766</v>
      </c>
      <c r="J46" s="115">
        <v>-47</v>
      </c>
      <c r="K46" s="116">
        <v>-0.60520216327581766</v>
      </c>
    </row>
    <row r="47" spans="1:11" ht="14.1" customHeight="1" x14ac:dyDescent="0.2">
      <c r="A47" s="306">
        <v>61</v>
      </c>
      <c r="B47" s="307" t="s">
        <v>269</v>
      </c>
      <c r="C47" s="308"/>
      <c r="D47" s="113">
        <v>0.67104540740590113</v>
      </c>
      <c r="E47" s="115">
        <v>330</v>
      </c>
      <c r="F47" s="114">
        <v>336</v>
      </c>
      <c r="G47" s="114">
        <v>347</v>
      </c>
      <c r="H47" s="114">
        <v>360</v>
      </c>
      <c r="I47" s="140">
        <v>344</v>
      </c>
      <c r="J47" s="115">
        <v>-14</v>
      </c>
      <c r="K47" s="116">
        <v>-4.0697674418604652</v>
      </c>
    </row>
    <row r="48" spans="1:11" ht="14.1" customHeight="1" x14ac:dyDescent="0.2">
      <c r="A48" s="306">
        <v>62</v>
      </c>
      <c r="B48" s="307" t="s">
        <v>270</v>
      </c>
      <c r="C48" s="308"/>
      <c r="D48" s="113">
        <v>8.8944018545254888</v>
      </c>
      <c r="E48" s="115">
        <v>4374</v>
      </c>
      <c r="F48" s="114">
        <v>4594</v>
      </c>
      <c r="G48" s="114">
        <v>4661</v>
      </c>
      <c r="H48" s="114">
        <v>4673</v>
      </c>
      <c r="I48" s="140">
        <v>4514</v>
      </c>
      <c r="J48" s="115">
        <v>-140</v>
      </c>
      <c r="K48" s="116">
        <v>-3.1014621178555606</v>
      </c>
    </row>
    <row r="49" spans="1:11" ht="14.1" customHeight="1" x14ac:dyDescent="0.2">
      <c r="A49" s="306">
        <v>63</v>
      </c>
      <c r="B49" s="307" t="s">
        <v>271</v>
      </c>
      <c r="C49" s="308"/>
      <c r="D49" s="113">
        <v>10.675722390548428</v>
      </c>
      <c r="E49" s="115">
        <v>5250</v>
      </c>
      <c r="F49" s="114">
        <v>5953</v>
      </c>
      <c r="G49" s="114">
        <v>6089</v>
      </c>
      <c r="H49" s="114">
        <v>6169</v>
      </c>
      <c r="I49" s="140">
        <v>5744</v>
      </c>
      <c r="J49" s="115">
        <v>-494</v>
      </c>
      <c r="K49" s="116">
        <v>-8.6002785515320337</v>
      </c>
    </row>
    <row r="50" spans="1:11" ht="14.1" customHeight="1" x14ac:dyDescent="0.2">
      <c r="A50" s="306" t="s">
        <v>272</v>
      </c>
      <c r="B50" s="307" t="s">
        <v>273</v>
      </c>
      <c r="C50" s="308"/>
      <c r="D50" s="113">
        <v>0.42092848282733797</v>
      </c>
      <c r="E50" s="115">
        <v>207</v>
      </c>
      <c r="F50" s="114">
        <v>243</v>
      </c>
      <c r="G50" s="114">
        <v>234</v>
      </c>
      <c r="H50" s="114">
        <v>218</v>
      </c>
      <c r="I50" s="140">
        <v>215</v>
      </c>
      <c r="J50" s="115">
        <v>-8</v>
      </c>
      <c r="K50" s="116">
        <v>-3.7209302325581395</v>
      </c>
    </row>
    <row r="51" spans="1:11" ht="14.1" customHeight="1" x14ac:dyDescent="0.2">
      <c r="A51" s="306" t="s">
        <v>274</v>
      </c>
      <c r="B51" s="307" t="s">
        <v>275</v>
      </c>
      <c r="C51" s="308"/>
      <c r="D51" s="113">
        <v>9.2339915000915056</v>
      </c>
      <c r="E51" s="115">
        <v>4541</v>
      </c>
      <c r="F51" s="114">
        <v>5156</v>
      </c>
      <c r="G51" s="114">
        <v>5296</v>
      </c>
      <c r="H51" s="114">
        <v>5379</v>
      </c>
      <c r="I51" s="140">
        <v>4968</v>
      </c>
      <c r="J51" s="115">
        <v>-427</v>
      </c>
      <c r="K51" s="116">
        <v>-8.5950080515297902</v>
      </c>
    </row>
    <row r="52" spans="1:11" ht="14.1" customHeight="1" x14ac:dyDescent="0.2">
      <c r="A52" s="306">
        <v>71</v>
      </c>
      <c r="B52" s="307" t="s">
        <v>276</v>
      </c>
      <c r="C52" s="308"/>
      <c r="D52" s="113">
        <v>11.509445472476971</v>
      </c>
      <c r="E52" s="115">
        <v>5660</v>
      </c>
      <c r="F52" s="114">
        <v>5851</v>
      </c>
      <c r="G52" s="114">
        <v>5729</v>
      </c>
      <c r="H52" s="114">
        <v>5779</v>
      </c>
      <c r="I52" s="140">
        <v>5713</v>
      </c>
      <c r="J52" s="115">
        <v>-53</v>
      </c>
      <c r="K52" s="116">
        <v>-0.9277087344652547</v>
      </c>
    </row>
    <row r="53" spans="1:11" ht="14.1" customHeight="1" x14ac:dyDescent="0.2">
      <c r="A53" s="306" t="s">
        <v>277</v>
      </c>
      <c r="B53" s="307" t="s">
        <v>278</v>
      </c>
      <c r="C53" s="308"/>
      <c r="D53" s="113">
        <v>1.0492710006710455</v>
      </c>
      <c r="E53" s="115">
        <v>516</v>
      </c>
      <c r="F53" s="114">
        <v>519</v>
      </c>
      <c r="G53" s="114">
        <v>521</v>
      </c>
      <c r="H53" s="114">
        <v>521</v>
      </c>
      <c r="I53" s="140">
        <v>505</v>
      </c>
      <c r="J53" s="115">
        <v>11</v>
      </c>
      <c r="K53" s="116">
        <v>2.1782178217821784</v>
      </c>
    </row>
    <row r="54" spans="1:11" ht="14.1" customHeight="1" x14ac:dyDescent="0.2">
      <c r="A54" s="306" t="s">
        <v>279</v>
      </c>
      <c r="B54" s="307" t="s">
        <v>280</v>
      </c>
      <c r="C54" s="308"/>
      <c r="D54" s="113">
        <v>10.096183175061512</v>
      </c>
      <c r="E54" s="115">
        <v>4965</v>
      </c>
      <c r="F54" s="114">
        <v>5157</v>
      </c>
      <c r="G54" s="114">
        <v>5042</v>
      </c>
      <c r="H54" s="114">
        <v>5090</v>
      </c>
      <c r="I54" s="140">
        <v>5041</v>
      </c>
      <c r="J54" s="115">
        <v>-76</v>
      </c>
      <c r="K54" s="116">
        <v>-1.5076373735369966</v>
      </c>
    </row>
    <row r="55" spans="1:11" ht="14.1" customHeight="1" x14ac:dyDescent="0.2">
      <c r="A55" s="306">
        <v>72</v>
      </c>
      <c r="B55" s="307" t="s">
        <v>281</v>
      </c>
      <c r="C55" s="308"/>
      <c r="D55" s="113">
        <v>1.1224759542062346</v>
      </c>
      <c r="E55" s="115">
        <v>552</v>
      </c>
      <c r="F55" s="114">
        <v>570</v>
      </c>
      <c r="G55" s="114">
        <v>564</v>
      </c>
      <c r="H55" s="114">
        <v>566</v>
      </c>
      <c r="I55" s="140">
        <v>566</v>
      </c>
      <c r="J55" s="115">
        <v>-14</v>
      </c>
      <c r="K55" s="116">
        <v>-2.4734982332155475</v>
      </c>
    </row>
    <row r="56" spans="1:11" ht="14.1" customHeight="1" x14ac:dyDescent="0.2">
      <c r="A56" s="306" t="s">
        <v>282</v>
      </c>
      <c r="B56" s="307" t="s">
        <v>283</v>
      </c>
      <c r="C56" s="308"/>
      <c r="D56" s="113">
        <v>0.15454379079651057</v>
      </c>
      <c r="E56" s="115">
        <v>76</v>
      </c>
      <c r="F56" s="114">
        <v>77</v>
      </c>
      <c r="G56" s="114">
        <v>74</v>
      </c>
      <c r="H56" s="114">
        <v>75</v>
      </c>
      <c r="I56" s="140">
        <v>74</v>
      </c>
      <c r="J56" s="115">
        <v>2</v>
      </c>
      <c r="K56" s="116">
        <v>2.7027027027027026</v>
      </c>
    </row>
    <row r="57" spans="1:11" ht="14.1" customHeight="1" x14ac:dyDescent="0.2">
      <c r="A57" s="306" t="s">
        <v>284</v>
      </c>
      <c r="B57" s="307" t="s">
        <v>285</v>
      </c>
      <c r="C57" s="308"/>
      <c r="D57" s="113">
        <v>0.72391565162575999</v>
      </c>
      <c r="E57" s="115">
        <v>356</v>
      </c>
      <c r="F57" s="114">
        <v>367</v>
      </c>
      <c r="G57" s="114">
        <v>372</v>
      </c>
      <c r="H57" s="114">
        <v>380</v>
      </c>
      <c r="I57" s="140">
        <v>378</v>
      </c>
      <c r="J57" s="115">
        <v>-22</v>
      </c>
      <c r="K57" s="116">
        <v>-5.8201058201058204</v>
      </c>
    </row>
    <row r="58" spans="1:11" ht="14.1" customHeight="1" x14ac:dyDescent="0.2">
      <c r="A58" s="306">
        <v>73</v>
      </c>
      <c r="B58" s="307" t="s">
        <v>286</v>
      </c>
      <c r="C58" s="308"/>
      <c r="D58" s="113">
        <v>0.69544705858429756</v>
      </c>
      <c r="E58" s="115">
        <v>342</v>
      </c>
      <c r="F58" s="114">
        <v>335</v>
      </c>
      <c r="G58" s="114">
        <v>380</v>
      </c>
      <c r="H58" s="114">
        <v>380</v>
      </c>
      <c r="I58" s="140">
        <v>326</v>
      </c>
      <c r="J58" s="115">
        <v>16</v>
      </c>
      <c r="K58" s="116">
        <v>4.9079754601226995</v>
      </c>
    </row>
    <row r="59" spans="1:11" ht="14.1" customHeight="1" x14ac:dyDescent="0.2">
      <c r="A59" s="306" t="s">
        <v>287</v>
      </c>
      <c r="B59" s="307" t="s">
        <v>288</v>
      </c>
      <c r="C59" s="308"/>
      <c r="D59" s="113">
        <v>0.47379872704719683</v>
      </c>
      <c r="E59" s="115">
        <v>233</v>
      </c>
      <c r="F59" s="114">
        <v>222</v>
      </c>
      <c r="G59" s="114">
        <v>237</v>
      </c>
      <c r="H59" s="114">
        <v>237</v>
      </c>
      <c r="I59" s="140">
        <v>215</v>
      </c>
      <c r="J59" s="115">
        <v>18</v>
      </c>
      <c r="K59" s="116">
        <v>8.3720930232558146</v>
      </c>
    </row>
    <row r="60" spans="1:11" ht="14.1" customHeight="1" x14ac:dyDescent="0.2">
      <c r="A60" s="306">
        <v>81</v>
      </c>
      <c r="B60" s="307" t="s">
        <v>289</v>
      </c>
      <c r="C60" s="308"/>
      <c r="D60" s="113">
        <v>2.89566260650304</v>
      </c>
      <c r="E60" s="115">
        <v>1424</v>
      </c>
      <c r="F60" s="114">
        <v>1443</v>
      </c>
      <c r="G60" s="114">
        <v>1456</v>
      </c>
      <c r="H60" s="114">
        <v>1456</v>
      </c>
      <c r="I60" s="140">
        <v>1451</v>
      </c>
      <c r="J60" s="115">
        <v>-27</v>
      </c>
      <c r="K60" s="116">
        <v>-1.8607856650585803</v>
      </c>
    </row>
    <row r="61" spans="1:11" ht="14.1" customHeight="1" x14ac:dyDescent="0.2">
      <c r="A61" s="306" t="s">
        <v>290</v>
      </c>
      <c r="B61" s="307" t="s">
        <v>291</v>
      </c>
      <c r="C61" s="308"/>
      <c r="D61" s="113">
        <v>1.2892205705919433</v>
      </c>
      <c r="E61" s="115">
        <v>634</v>
      </c>
      <c r="F61" s="114">
        <v>638</v>
      </c>
      <c r="G61" s="114">
        <v>629</v>
      </c>
      <c r="H61" s="114">
        <v>631</v>
      </c>
      <c r="I61" s="140">
        <v>630</v>
      </c>
      <c r="J61" s="115">
        <v>4</v>
      </c>
      <c r="K61" s="116">
        <v>0.63492063492063489</v>
      </c>
    </row>
    <row r="62" spans="1:11" ht="14.1" customHeight="1" x14ac:dyDescent="0.2">
      <c r="A62" s="306" t="s">
        <v>292</v>
      </c>
      <c r="B62" s="307" t="s">
        <v>293</v>
      </c>
      <c r="C62" s="308"/>
      <c r="D62" s="113">
        <v>0.82965614006547772</v>
      </c>
      <c r="E62" s="115">
        <v>408</v>
      </c>
      <c r="F62" s="114">
        <v>407</v>
      </c>
      <c r="G62" s="114">
        <v>436</v>
      </c>
      <c r="H62" s="114">
        <v>432</v>
      </c>
      <c r="I62" s="140">
        <v>417</v>
      </c>
      <c r="J62" s="115">
        <v>-9</v>
      </c>
      <c r="K62" s="116">
        <v>-2.1582733812949639</v>
      </c>
    </row>
    <row r="63" spans="1:11" ht="14.1" customHeight="1" x14ac:dyDescent="0.2">
      <c r="A63" s="306"/>
      <c r="B63" s="307" t="s">
        <v>294</v>
      </c>
      <c r="C63" s="308"/>
      <c r="D63" s="113">
        <v>0.72391565162575999</v>
      </c>
      <c r="E63" s="115">
        <v>356</v>
      </c>
      <c r="F63" s="114">
        <v>355</v>
      </c>
      <c r="G63" s="114">
        <v>360</v>
      </c>
      <c r="H63" s="114">
        <v>356</v>
      </c>
      <c r="I63" s="140">
        <v>378</v>
      </c>
      <c r="J63" s="115">
        <v>-22</v>
      </c>
      <c r="K63" s="116">
        <v>-5.8201058201058204</v>
      </c>
    </row>
    <row r="64" spans="1:11" ht="14.1" customHeight="1" x14ac:dyDescent="0.2">
      <c r="A64" s="306" t="s">
        <v>295</v>
      </c>
      <c r="B64" s="307" t="s">
        <v>296</v>
      </c>
      <c r="C64" s="308"/>
      <c r="D64" s="113">
        <v>5.2870244219858878E-2</v>
      </c>
      <c r="E64" s="115">
        <v>26</v>
      </c>
      <c r="F64" s="114">
        <v>28</v>
      </c>
      <c r="G64" s="114">
        <v>26</v>
      </c>
      <c r="H64" s="114">
        <v>26</v>
      </c>
      <c r="I64" s="140">
        <v>30</v>
      </c>
      <c r="J64" s="115">
        <v>-4</v>
      </c>
      <c r="K64" s="116">
        <v>-13.333333333333334</v>
      </c>
    </row>
    <row r="65" spans="1:11" ht="14.1" customHeight="1" x14ac:dyDescent="0.2">
      <c r="A65" s="306" t="s">
        <v>297</v>
      </c>
      <c r="B65" s="307" t="s">
        <v>298</v>
      </c>
      <c r="C65" s="308"/>
      <c r="D65" s="113">
        <v>0.45956443052646562</v>
      </c>
      <c r="E65" s="115">
        <v>226</v>
      </c>
      <c r="F65" s="114">
        <v>247</v>
      </c>
      <c r="G65" s="114">
        <v>242</v>
      </c>
      <c r="H65" s="114">
        <v>243</v>
      </c>
      <c r="I65" s="140">
        <v>242</v>
      </c>
      <c r="J65" s="115">
        <v>-16</v>
      </c>
      <c r="K65" s="116">
        <v>-6.6115702479338845</v>
      </c>
    </row>
    <row r="66" spans="1:11" ht="14.1" customHeight="1" x14ac:dyDescent="0.2">
      <c r="A66" s="306">
        <v>82</v>
      </c>
      <c r="B66" s="307" t="s">
        <v>299</v>
      </c>
      <c r="C66" s="308"/>
      <c r="D66" s="113">
        <v>1.6389775708156251</v>
      </c>
      <c r="E66" s="115">
        <v>806</v>
      </c>
      <c r="F66" s="114">
        <v>809</v>
      </c>
      <c r="G66" s="114">
        <v>810</v>
      </c>
      <c r="H66" s="114">
        <v>827</v>
      </c>
      <c r="I66" s="140">
        <v>836</v>
      </c>
      <c r="J66" s="115">
        <v>-30</v>
      </c>
      <c r="K66" s="116">
        <v>-3.5885167464114831</v>
      </c>
    </row>
    <row r="67" spans="1:11" ht="14.1" customHeight="1" x14ac:dyDescent="0.2">
      <c r="A67" s="306" t="s">
        <v>300</v>
      </c>
      <c r="B67" s="307" t="s">
        <v>301</v>
      </c>
      <c r="C67" s="308"/>
      <c r="D67" s="113">
        <v>0.75441771559875548</v>
      </c>
      <c r="E67" s="115">
        <v>371</v>
      </c>
      <c r="F67" s="114">
        <v>360</v>
      </c>
      <c r="G67" s="114">
        <v>372</v>
      </c>
      <c r="H67" s="114">
        <v>370</v>
      </c>
      <c r="I67" s="140">
        <v>381</v>
      </c>
      <c r="J67" s="115">
        <v>-10</v>
      </c>
      <c r="K67" s="116">
        <v>-2.6246719160104988</v>
      </c>
    </row>
    <row r="68" spans="1:11" ht="14.1" customHeight="1" x14ac:dyDescent="0.2">
      <c r="A68" s="306" t="s">
        <v>302</v>
      </c>
      <c r="B68" s="307" t="s">
        <v>303</v>
      </c>
      <c r="C68" s="308"/>
      <c r="D68" s="113">
        <v>0.62224210504910837</v>
      </c>
      <c r="E68" s="115">
        <v>306</v>
      </c>
      <c r="F68" s="114">
        <v>326</v>
      </c>
      <c r="G68" s="114">
        <v>324</v>
      </c>
      <c r="H68" s="114">
        <v>337</v>
      </c>
      <c r="I68" s="140">
        <v>330</v>
      </c>
      <c r="J68" s="115">
        <v>-24</v>
      </c>
      <c r="K68" s="116">
        <v>-7.2727272727272725</v>
      </c>
    </row>
    <row r="69" spans="1:11" ht="14.1" customHeight="1" x14ac:dyDescent="0.2">
      <c r="A69" s="306">
        <v>83</v>
      </c>
      <c r="B69" s="307" t="s">
        <v>304</v>
      </c>
      <c r="C69" s="308"/>
      <c r="D69" s="113">
        <v>2.879394839050776</v>
      </c>
      <c r="E69" s="115">
        <v>1416</v>
      </c>
      <c r="F69" s="114">
        <v>1452</v>
      </c>
      <c r="G69" s="114">
        <v>1429</v>
      </c>
      <c r="H69" s="114">
        <v>1468</v>
      </c>
      <c r="I69" s="140">
        <v>1455</v>
      </c>
      <c r="J69" s="115">
        <v>-39</v>
      </c>
      <c r="K69" s="116">
        <v>-2.6804123711340204</v>
      </c>
    </row>
    <row r="70" spans="1:11" ht="14.1" customHeight="1" x14ac:dyDescent="0.2">
      <c r="A70" s="306" t="s">
        <v>305</v>
      </c>
      <c r="B70" s="307" t="s">
        <v>306</v>
      </c>
      <c r="C70" s="308"/>
      <c r="D70" s="113">
        <v>1.8565589604896597</v>
      </c>
      <c r="E70" s="115">
        <v>913</v>
      </c>
      <c r="F70" s="114">
        <v>943</v>
      </c>
      <c r="G70" s="114">
        <v>939</v>
      </c>
      <c r="H70" s="114">
        <v>994</v>
      </c>
      <c r="I70" s="140">
        <v>980</v>
      </c>
      <c r="J70" s="115">
        <v>-67</v>
      </c>
      <c r="K70" s="116">
        <v>-6.8367346938775508</v>
      </c>
    </row>
    <row r="71" spans="1:11" ht="14.1" customHeight="1" x14ac:dyDescent="0.2">
      <c r="A71" s="306"/>
      <c r="B71" s="307" t="s">
        <v>307</v>
      </c>
      <c r="C71" s="308"/>
      <c r="D71" s="113">
        <v>1.1326433088638999</v>
      </c>
      <c r="E71" s="115">
        <v>557</v>
      </c>
      <c r="F71" s="114">
        <v>566</v>
      </c>
      <c r="G71" s="114">
        <v>552</v>
      </c>
      <c r="H71" s="114">
        <v>595</v>
      </c>
      <c r="I71" s="140">
        <v>578</v>
      </c>
      <c r="J71" s="115">
        <v>-21</v>
      </c>
      <c r="K71" s="116">
        <v>-3.6332179930795849</v>
      </c>
    </row>
    <row r="72" spans="1:11" ht="14.1" customHeight="1" x14ac:dyDescent="0.2">
      <c r="A72" s="306">
        <v>84</v>
      </c>
      <c r="B72" s="307" t="s">
        <v>308</v>
      </c>
      <c r="C72" s="308"/>
      <c r="D72" s="113">
        <v>2.0192366350123025</v>
      </c>
      <c r="E72" s="115">
        <v>993</v>
      </c>
      <c r="F72" s="114">
        <v>967</v>
      </c>
      <c r="G72" s="114">
        <v>943</v>
      </c>
      <c r="H72" s="114">
        <v>960</v>
      </c>
      <c r="I72" s="140">
        <v>954</v>
      </c>
      <c r="J72" s="115">
        <v>39</v>
      </c>
      <c r="K72" s="116">
        <v>4.0880503144654092</v>
      </c>
    </row>
    <row r="73" spans="1:11" ht="14.1" customHeight="1" x14ac:dyDescent="0.2">
      <c r="A73" s="306" t="s">
        <v>309</v>
      </c>
      <c r="B73" s="307" t="s">
        <v>310</v>
      </c>
      <c r="C73" s="308"/>
      <c r="D73" s="113">
        <v>9.3539662850519553E-2</v>
      </c>
      <c r="E73" s="115">
        <v>46</v>
      </c>
      <c r="F73" s="114">
        <v>43</v>
      </c>
      <c r="G73" s="114">
        <v>44</v>
      </c>
      <c r="H73" s="114">
        <v>46</v>
      </c>
      <c r="I73" s="140">
        <v>49</v>
      </c>
      <c r="J73" s="115">
        <v>-3</v>
      </c>
      <c r="K73" s="116">
        <v>-6.1224489795918364</v>
      </c>
    </row>
    <row r="74" spans="1:11" ht="14.1" customHeight="1" x14ac:dyDescent="0.2">
      <c r="A74" s="306" t="s">
        <v>311</v>
      </c>
      <c r="B74" s="307" t="s">
        <v>312</v>
      </c>
      <c r="C74" s="308"/>
      <c r="D74" s="113">
        <v>3.4569005836061574E-2</v>
      </c>
      <c r="E74" s="115">
        <v>17</v>
      </c>
      <c r="F74" s="114">
        <v>16</v>
      </c>
      <c r="G74" s="114">
        <v>15</v>
      </c>
      <c r="H74" s="114">
        <v>17</v>
      </c>
      <c r="I74" s="140">
        <v>18</v>
      </c>
      <c r="J74" s="115">
        <v>-1</v>
      </c>
      <c r="K74" s="116">
        <v>-5.5555555555555554</v>
      </c>
    </row>
    <row r="75" spans="1:11" ht="14.1" customHeight="1" x14ac:dyDescent="0.2">
      <c r="A75" s="306" t="s">
        <v>313</v>
      </c>
      <c r="B75" s="307" t="s">
        <v>314</v>
      </c>
      <c r="C75" s="308"/>
      <c r="D75" s="113">
        <v>3.8635947699127642E-2</v>
      </c>
      <c r="E75" s="115">
        <v>19</v>
      </c>
      <c r="F75" s="114">
        <v>16</v>
      </c>
      <c r="G75" s="114">
        <v>17</v>
      </c>
      <c r="H75" s="114">
        <v>21</v>
      </c>
      <c r="I75" s="140">
        <v>17</v>
      </c>
      <c r="J75" s="115">
        <v>2</v>
      </c>
      <c r="K75" s="116">
        <v>11.764705882352942</v>
      </c>
    </row>
    <row r="76" spans="1:11" ht="14.1" customHeight="1" x14ac:dyDescent="0.2">
      <c r="A76" s="306">
        <v>91</v>
      </c>
      <c r="B76" s="307" t="s">
        <v>315</v>
      </c>
      <c r="C76" s="308"/>
      <c r="D76" s="113">
        <v>4.880330235679281E-2</v>
      </c>
      <c r="E76" s="115">
        <v>24</v>
      </c>
      <c r="F76" s="114">
        <v>25</v>
      </c>
      <c r="G76" s="114" t="s">
        <v>514</v>
      </c>
      <c r="H76" s="114">
        <v>32</v>
      </c>
      <c r="I76" s="140">
        <v>33</v>
      </c>
      <c r="J76" s="115">
        <v>-9</v>
      </c>
      <c r="K76" s="116">
        <v>-27.272727272727273</v>
      </c>
    </row>
    <row r="77" spans="1:11" ht="14.1" customHeight="1" x14ac:dyDescent="0.2">
      <c r="A77" s="306">
        <v>92</v>
      </c>
      <c r="B77" s="307" t="s">
        <v>316</v>
      </c>
      <c r="C77" s="308"/>
      <c r="D77" s="113">
        <v>0.31925493625068629</v>
      </c>
      <c r="E77" s="115">
        <v>157</v>
      </c>
      <c r="F77" s="114">
        <v>159</v>
      </c>
      <c r="G77" s="114">
        <v>137</v>
      </c>
      <c r="H77" s="114">
        <v>138</v>
      </c>
      <c r="I77" s="140">
        <v>145</v>
      </c>
      <c r="J77" s="115">
        <v>12</v>
      </c>
      <c r="K77" s="116">
        <v>8.2758620689655178</v>
      </c>
    </row>
    <row r="78" spans="1:11" ht="14.1" customHeight="1" x14ac:dyDescent="0.2">
      <c r="A78" s="306">
        <v>93</v>
      </c>
      <c r="B78" s="307" t="s">
        <v>317</v>
      </c>
      <c r="C78" s="308"/>
      <c r="D78" s="113">
        <v>7.3204953535189216E-2</v>
      </c>
      <c r="E78" s="115">
        <v>36</v>
      </c>
      <c r="F78" s="114">
        <v>41</v>
      </c>
      <c r="G78" s="114">
        <v>44</v>
      </c>
      <c r="H78" s="114">
        <v>46</v>
      </c>
      <c r="I78" s="140">
        <v>46</v>
      </c>
      <c r="J78" s="115">
        <v>-10</v>
      </c>
      <c r="K78" s="116">
        <v>-21.739130434782609</v>
      </c>
    </row>
    <row r="79" spans="1:11" ht="14.1" customHeight="1" x14ac:dyDescent="0.2">
      <c r="A79" s="306">
        <v>94</v>
      </c>
      <c r="B79" s="307" t="s">
        <v>318</v>
      </c>
      <c r="C79" s="308"/>
      <c r="D79" s="113">
        <v>0.67917929113203324</v>
      </c>
      <c r="E79" s="115">
        <v>334</v>
      </c>
      <c r="F79" s="114">
        <v>385</v>
      </c>
      <c r="G79" s="114">
        <v>380</v>
      </c>
      <c r="H79" s="114">
        <v>371</v>
      </c>
      <c r="I79" s="140">
        <v>364</v>
      </c>
      <c r="J79" s="115">
        <v>-30</v>
      </c>
      <c r="K79" s="116">
        <v>-8.2417582417582409</v>
      </c>
    </row>
    <row r="80" spans="1:11" ht="14.1" customHeight="1" x14ac:dyDescent="0.2">
      <c r="A80" s="306" t="s">
        <v>319</v>
      </c>
      <c r="B80" s="307" t="s">
        <v>320</v>
      </c>
      <c r="C80" s="308"/>
      <c r="D80" s="113">
        <v>1.2200825589198203E-2</v>
      </c>
      <c r="E80" s="115">
        <v>6</v>
      </c>
      <c r="F80" s="114">
        <v>4</v>
      </c>
      <c r="G80" s="114" t="s">
        <v>514</v>
      </c>
      <c r="H80" s="114">
        <v>4</v>
      </c>
      <c r="I80" s="140">
        <v>3</v>
      </c>
      <c r="J80" s="115">
        <v>3</v>
      </c>
      <c r="K80" s="116">
        <v>100</v>
      </c>
    </row>
    <row r="81" spans="1:11" ht="14.1" customHeight="1" x14ac:dyDescent="0.2">
      <c r="A81" s="310" t="s">
        <v>321</v>
      </c>
      <c r="B81" s="311" t="s">
        <v>334</v>
      </c>
      <c r="C81" s="312"/>
      <c r="D81" s="125">
        <v>3.0339386298472864</v>
      </c>
      <c r="E81" s="143">
        <v>1492</v>
      </c>
      <c r="F81" s="144">
        <v>1589</v>
      </c>
      <c r="G81" s="144">
        <v>1565</v>
      </c>
      <c r="H81" s="144">
        <v>1595</v>
      </c>
      <c r="I81" s="145">
        <v>1543</v>
      </c>
      <c r="J81" s="143">
        <v>-51</v>
      </c>
      <c r="K81" s="146">
        <v>-3.3052495139338949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15081</v>
      </c>
      <c r="G12" s="536">
        <v>12654</v>
      </c>
      <c r="H12" s="536">
        <v>20534</v>
      </c>
      <c r="I12" s="536">
        <v>15034</v>
      </c>
      <c r="J12" s="537">
        <v>16191</v>
      </c>
      <c r="K12" s="538">
        <v>-1110</v>
      </c>
      <c r="L12" s="349">
        <v>-6.8556605521586063</v>
      </c>
    </row>
    <row r="13" spans="1:17" s="110" customFormat="1" ht="15" customHeight="1" x14ac:dyDescent="0.2">
      <c r="A13" s="350" t="s">
        <v>345</v>
      </c>
      <c r="B13" s="351" t="s">
        <v>346</v>
      </c>
      <c r="C13" s="347"/>
      <c r="D13" s="347"/>
      <c r="E13" s="348"/>
      <c r="F13" s="536">
        <v>8721</v>
      </c>
      <c r="G13" s="536">
        <v>6912</v>
      </c>
      <c r="H13" s="536">
        <v>11741</v>
      </c>
      <c r="I13" s="536">
        <v>9254</v>
      </c>
      <c r="J13" s="537">
        <v>9619</v>
      </c>
      <c r="K13" s="538">
        <v>-898</v>
      </c>
      <c r="L13" s="349">
        <v>-9.335689780642479</v>
      </c>
    </row>
    <row r="14" spans="1:17" s="110" customFormat="1" ht="22.5" customHeight="1" x14ac:dyDescent="0.2">
      <c r="A14" s="350"/>
      <c r="B14" s="351" t="s">
        <v>347</v>
      </c>
      <c r="C14" s="347"/>
      <c r="D14" s="347"/>
      <c r="E14" s="348"/>
      <c r="F14" s="536">
        <v>6360</v>
      </c>
      <c r="G14" s="536">
        <v>5742</v>
      </c>
      <c r="H14" s="536">
        <v>8793</v>
      </c>
      <c r="I14" s="536">
        <v>5780</v>
      </c>
      <c r="J14" s="537">
        <v>6572</v>
      </c>
      <c r="K14" s="538">
        <v>-212</v>
      </c>
      <c r="L14" s="349">
        <v>-3.225806451612903</v>
      </c>
    </row>
    <row r="15" spans="1:17" s="110" customFormat="1" ht="15" customHeight="1" x14ac:dyDescent="0.2">
      <c r="A15" s="350" t="s">
        <v>348</v>
      </c>
      <c r="B15" s="351" t="s">
        <v>108</v>
      </c>
      <c r="C15" s="347"/>
      <c r="D15" s="347"/>
      <c r="E15" s="348"/>
      <c r="F15" s="536">
        <v>3650</v>
      </c>
      <c r="G15" s="536">
        <v>3585</v>
      </c>
      <c r="H15" s="536">
        <v>8943</v>
      </c>
      <c r="I15" s="536">
        <v>3169</v>
      </c>
      <c r="J15" s="537">
        <v>3914</v>
      </c>
      <c r="K15" s="538">
        <v>-264</v>
      </c>
      <c r="L15" s="349">
        <v>-6.745017884517118</v>
      </c>
    </row>
    <row r="16" spans="1:17" s="110" customFormat="1" ht="15" customHeight="1" x14ac:dyDescent="0.2">
      <c r="A16" s="350"/>
      <c r="B16" s="351" t="s">
        <v>109</v>
      </c>
      <c r="C16" s="347"/>
      <c r="D16" s="347"/>
      <c r="E16" s="348"/>
      <c r="F16" s="536">
        <v>10156</v>
      </c>
      <c r="G16" s="536">
        <v>8223</v>
      </c>
      <c r="H16" s="536">
        <v>10467</v>
      </c>
      <c r="I16" s="536">
        <v>10646</v>
      </c>
      <c r="J16" s="537">
        <v>10860</v>
      </c>
      <c r="K16" s="538">
        <v>-704</v>
      </c>
      <c r="L16" s="349">
        <v>-6.4825046040515657</v>
      </c>
    </row>
    <row r="17" spans="1:12" s="110" customFormat="1" ht="15" customHeight="1" x14ac:dyDescent="0.2">
      <c r="A17" s="350"/>
      <c r="B17" s="351" t="s">
        <v>110</v>
      </c>
      <c r="C17" s="347"/>
      <c r="D17" s="347"/>
      <c r="E17" s="348"/>
      <c r="F17" s="536">
        <v>1143</v>
      </c>
      <c r="G17" s="536">
        <v>757</v>
      </c>
      <c r="H17" s="536">
        <v>982</v>
      </c>
      <c r="I17" s="536">
        <v>1092</v>
      </c>
      <c r="J17" s="537">
        <v>1242</v>
      </c>
      <c r="K17" s="538">
        <v>-99</v>
      </c>
      <c r="L17" s="349">
        <v>-7.9710144927536231</v>
      </c>
    </row>
    <row r="18" spans="1:12" s="110" customFormat="1" ht="15" customHeight="1" x14ac:dyDescent="0.2">
      <c r="A18" s="350"/>
      <c r="B18" s="351" t="s">
        <v>111</v>
      </c>
      <c r="C18" s="347"/>
      <c r="D18" s="347"/>
      <c r="E18" s="348"/>
      <c r="F18" s="536">
        <v>132</v>
      </c>
      <c r="G18" s="536">
        <v>89</v>
      </c>
      <c r="H18" s="536">
        <v>142</v>
      </c>
      <c r="I18" s="536">
        <v>127</v>
      </c>
      <c r="J18" s="537">
        <v>175</v>
      </c>
      <c r="K18" s="538">
        <v>-43</v>
      </c>
      <c r="L18" s="349">
        <v>-24.571428571428573</v>
      </c>
    </row>
    <row r="19" spans="1:12" s="110" customFormat="1" ht="15" customHeight="1" x14ac:dyDescent="0.2">
      <c r="A19" s="118" t="s">
        <v>113</v>
      </c>
      <c r="B19" s="119" t="s">
        <v>181</v>
      </c>
      <c r="C19" s="347"/>
      <c r="D19" s="347"/>
      <c r="E19" s="348"/>
      <c r="F19" s="536">
        <v>11067</v>
      </c>
      <c r="G19" s="536">
        <v>9060</v>
      </c>
      <c r="H19" s="536">
        <v>16289</v>
      </c>
      <c r="I19" s="536">
        <v>11372</v>
      </c>
      <c r="J19" s="537">
        <v>12106</v>
      </c>
      <c r="K19" s="538">
        <v>-1039</v>
      </c>
      <c r="L19" s="349">
        <v>-8.5825210639352392</v>
      </c>
    </row>
    <row r="20" spans="1:12" s="110" customFormat="1" ht="15" customHeight="1" x14ac:dyDescent="0.2">
      <c r="A20" s="118"/>
      <c r="B20" s="119" t="s">
        <v>182</v>
      </c>
      <c r="C20" s="347"/>
      <c r="D20" s="347"/>
      <c r="E20" s="348"/>
      <c r="F20" s="536">
        <v>4014</v>
      </c>
      <c r="G20" s="536">
        <v>3594</v>
      </c>
      <c r="H20" s="536">
        <v>4245</v>
      </c>
      <c r="I20" s="536">
        <v>3662</v>
      </c>
      <c r="J20" s="537">
        <v>4085</v>
      </c>
      <c r="K20" s="538">
        <v>-71</v>
      </c>
      <c r="L20" s="349">
        <v>-1.7380660954712361</v>
      </c>
    </row>
    <row r="21" spans="1:12" s="110" customFormat="1" ht="15" customHeight="1" x14ac:dyDescent="0.2">
      <c r="A21" s="118" t="s">
        <v>113</v>
      </c>
      <c r="B21" s="119" t="s">
        <v>116</v>
      </c>
      <c r="C21" s="347"/>
      <c r="D21" s="347"/>
      <c r="E21" s="348"/>
      <c r="F21" s="536">
        <v>9798</v>
      </c>
      <c r="G21" s="536">
        <v>8283</v>
      </c>
      <c r="H21" s="536">
        <v>14058</v>
      </c>
      <c r="I21" s="536">
        <v>9410</v>
      </c>
      <c r="J21" s="537">
        <v>10445</v>
      </c>
      <c r="K21" s="538">
        <v>-647</v>
      </c>
      <c r="L21" s="349">
        <v>-6.1943513642891332</v>
      </c>
    </row>
    <row r="22" spans="1:12" s="110" customFormat="1" ht="15" customHeight="1" x14ac:dyDescent="0.2">
      <c r="A22" s="118"/>
      <c r="B22" s="119" t="s">
        <v>117</v>
      </c>
      <c r="C22" s="347"/>
      <c r="D22" s="347"/>
      <c r="E22" s="348"/>
      <c r="F22" s="536">
        <v>5266</v>
      </c>
      <c r="G22" s="536">
        <v>4356</v>
      </c>
      <c r="H22" s="536">
        <v>6448</v>
      </c>
      <c r="I22" s="536">
        <v>5608</v>
      </c>
      <c r="J22" s="537">
        <v>5734</v>
      </c>
      <c r="K22" s="538">
        <v>-468</v>
      </c>
      <c r="L22" s="349">
        <v>-8.1618416463201946</v>
      </c>
    </row>
    <row r="23" spans="1:12" s="110" customFormat="1" ht="15" customHeight="1" x14ac:dyDescent="0.2">
      <c r="A23" s="352" t="s">
        <v>348</v>
      </c>
      <c r="B23" s="353" t="s">
        <v>193</v>
      </c>
      <c r="C23" s="354"/>
      <c r="D23" s="354"/>
      <c r="E23" s="355"/>
      <c r="F23" s="539">
        <v>275</v>
      </c>
      <c r="G23" s="539">
        <v>842</v>
      </c>
      <c r="H23" s="539">
        <v>3783</v>
      </c>
      <c r="I23" s="539">
        <v>313</v>
      </c>
      <c r="J23" s="540">
        <v>266</v>
      </c>
      <c r="K23" s="541">
        <v>9</v>
      </c>
      <c r="L23" s="356">
        <v>3.3834586466165413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34.5</v>
      </c>
      <c r="G25" s="542">
        <v>36.700000000000003</v>
      </c>
      <c r="H25" s="542">
        <v>40.9</v>
      </c>
      <c r="I25" s="542">
        <v>35.4</v>
      </c>
      <c r="J25" s="542">
        <v>33.6</v>
      </c>
      <c r="K25" s="543" t="s">
        <v>350</v>
      </c>
      <c r="L25" s="364">
        <v>0.89999999999999858</v>
      </c>
    </row>
    <row r="26" spans="1:12" s="110" customFormat="1" ht="15" customHeight="1" x14ac:dyDescent="0.2">
      <c r="A26" s="365" t="s">
        <v>105</v>
      </c>
      <c r="B26" s="366" t="s">
        <v>346</v>
      </c>
      <c r="C26" s="362"/>
      <c r="D26" s="362"/>
      <c r="E26" s="363"/>
      <c r="F26" s="542">
        <v>34.200000000000003</v>
      </c>
      <c r="G26" s="542">
        <v>36.1</v>
      </c>
      <c r="H26" s="542">
        <v>40.1</v>
      </c>
      <c r="I26" s="542">
        <v>33.5</v>
      </c>
      <c r="J26" s="544">
        <v>32.5</v>
      </c>
      <c r="K26" s="543" t="s">
        <v>350</v>
      </c>
      <c r="L26" s="364">
        <v>1.7000000000000028</v>
      </c>
    </row>
    <row r="27" spans="1:12" s="110" customFormat="1" ht="15" customHeight="1" x14ac:dyDescent="0.2">
      <c r="A27" s="365"/>
      <c r="B27" s="366" t="s">
        <v>347</v>
      </c>
      <c r="C27" s="362"/>
      <c r="D27" s="362"/>
      <c r="E27" s="363"/>
      <c r="F27" s="542">
        <v>34.9</v>
      </c>
      <c r="G27" s="542">
        <v>37.299999999999997</v>
      </c>
      <c r="H27" s="542">
        <v>42</v>
      </c>
      <c r="I27" s="542">
        <v>38.299999999999997</v>
      </c>
      <c r="J27" s="542">
        <v>35.299999999999997</v>
      </c>
      <c r="K27" s="543" t="s">
        <v>350</v>
      </c>
      <c r="L27" s="364">
        <v>-0.39999999999999858</v>
      </c>
    </row>
    <row r="28" spans="1:12" s="110" customFormat="1" ht="15" customHeight="1" x14ac:dyDescent="0.2">
      <c r="A28" s="365" t="s">
        <v>113</v>
      </c>
      <c r="B28" s="366" t="s">
        <v>108</v>
      </c>
      <c r="C28" s="362"/>
      <c r="D28" s="362"/>
      <c r="E28" s="363"/>
      <c r="F28" s="542">
        <v>49.4</v>
      </c>
      <c r="G28" s="542">
        <v>49.8</v>
      </c>
      <c r="H28" s="542">
        <v>52.3</v>
      </c>
      <c r="I28" s="542">
        <v>52.6</v>
      </c>
      <c r="J28" s="542">
        <v>45.8</v>
      </c>
      <c r="K28" s="543" t="s">
        <v>350</v>
      </c>
      <c r="L28" s="364">
        <v>3.6000000000000014</v>
      </c>
    </row>
    <row r="29" spans="1:12" s="110" customFormat="1" ht="11.25" x14ac:dyDescent="0.2">
      <c r="A29" s="365"/>
      <c r="B29" s="366" t="s">
        <v>109</v>
      </c>
      <c r="C29" s="362"/>
      <c r="D29" s="362"/>
      <c r="E29" s="363"/>
      <c r="F29" s="542">
        <v>30.8</v>
      </c>
      <c r="G29" s="542">
        <v>33</v>
      </c>
      <c r="H29" s="542">
        <v>35.4</v>
      </c>
      <c r="I29" s="542">
        <v>31.2</v>
      </c>
      <c r="J29" s="544">
        <v>30.4</v>
      </c>
      <c r="K29" s="543" t="s">
        <v>350</v>
      </c>
      <c r="L29" s="364">
        <v>0.40000000000000213</v>
      </c>
    </row>
    <row r="30" spans="1:12" s="110" customFormat="1" ht="15" customHeight="1" x14ac:dyDescent="0.2">
      <c r="A30" s="365"/>
      <c r="B30" s="366" t="s">
        <v>110</v>
      </c>
      <c r="C30" s="362"/>
      <c r="D30" s="362"/>
      <c r="E30" s="363"/>
      <c r="F30" s="542">
        <v>25.1</v>
      </c>
      <c r="G30" s="542">
        <v>29.3</v>
      </c>
      <c r="H30" s="542">
        <v>36.5</v>
      </c>
      <c r="I30" s="542">
        <v>29.5</v>
      </c>
      <c r="J30" s="542">
        <v>28.4</v>
      </c>
      <c r="K30" s="543" t="s">
        <v>350</v>
      </c>
      <c r="L30" s="364">
        <v>-3.2999999999999972</v>
      </c>
    </row>
    <row r="31" spans="1:12" s="110" customFormat="1" ht="15" customHeight="1" x14ac:dyDescent="0.2">
      <c r="A31" s="365"/>
      <c r="B31" s="366" t="s">
        <v>111</v>
      </c>
      <c r="C31" s="362"/>
      <c r="D31" s="362"/>
      <c r="E31" s="363"/>
      <c r="F31" s="542">
        <v>25.8</v>
      </c>
      <c r="G31" s="542">
        <v>32.6</v>
      </c>
      <c r="H31" s="542">
        <v>48.6</v>
      </c>
      <c r="I31" s="542">
        <v>43.3</v>
      </c>
      <c r="J31" s="542">
        <v>21.7</v>
      </c>
      <c r="K31" s="543" t="s">
        <v>350</v>
      </c>
      <c r="L31" s="364">
        <v>4.1000000000000014</v>
      </c>
    </row>
    <row r="32" spans="1:12" s="110" customFormat="1" ht="15" customHeight="1" x14ac:dyDescent="0.2">
      <c r="A32" s="367" t="s">
        <v>113</v>
      </c>
      <c r="B32" s="368" t="s">
        <v>181</v>
      </c>
      <c r="C32" s="362"/>
      <c r="D32" s="362"/>
      <c r="E32" s="363"/>
      <c r="F32" s="542">
        <v>32.9</v>
      </c>
      <c r="G32" s="542">
        <v>34.200000000000003</v>
      </c>
      <c r="H32" s="542">
        <v>39.6</v>
      </c>
      <c r="I32" s="542">
        <v>33.200000000000003</v>
      </c>
      <c r="J32" s="544">
        <v>32.5</v>
      </c>
      <c r="K32" s="543" t="s">
        <v>350</v>
      </c>
      <c r="L32" s="364">
        <v>0.39999999999999858</v>
      </c>
    </row>
    <row r="33" spans="1:12" s="110" customFormat="1" ht="15" customHeight="1" x14ac:dyDescent="0.2">
      <c r="A33" s="367"/>
      <c r="B33" s="368" t="s">
        <v>182</v>
      </c>
      <c r="C33" s="362"/>
      <c r="D33" s="362"/>
      <c r="E33" s="363"/>
      <c r="F33" s="542">
        <v>38.799999999999997</v>
      </c>
      <c r="G33" s="542">
        <v>42.3</v>
      </c>
      <c r="H33" s="542">
        <v>44.5</v>
      </c>
      <c r="I33" s="542">
        <v>41.8</v>
      </c>
      <c r="J33" s="542">
        <v>36.9</v>
      </c>
      <c r="K33" s="543" t="s">
        <v>350</v>
      </c>
      <c r="L33" s="364">
        <v>1.8999999999999986</v>
      </c>
    </row>
    <row r="34" spans="1:12" s="369" customFormat="1" ht="15" customHeight="1" x14ac:dyDescent="0.2">
      <c r="A34" s="367" t="s">
        <v>113</v>
      </c>
      <c r="B34" s="368" t="s">
        <v>116</v>
      </c>
      <c r="C34" s="362"/>
      <c r="D34" s="362"/>
      <c r="E34" s="363"/>
      <c r="F34" s="542">
        <v>29.1</v>
      </c>
      <c r="G34" s="542">
        <v>30.7</v>
      </c>
      <c r="H34" s="542">
        <v>36.6</v>
      </c>
      <c r="I34" s="542">
        <v>28.6</v>
      </c>
      <c r="J34" s="542">
        <v>27.6</v>
      </c>
      <c r="K34" s="543" t="s">
        <v>350</v>
      </c>
      <c r="L34" s="364">
        <v>1.5</v>
      </c>
    </row>
    <row r="35" spans="1:12" s="369" customFormat="1" ht="11.25" x14ac:dyDescent="0.2">
      <c r="A35" s="370"/>
      <c r="B35" s="371" t="s">
        <v>117</v>
      </c>
      <c r="C35" s="372"/>
      <c r="D35" s="372"/>
      <c r="E35" s="373"/>
      <c r="F35" s="545">
        <v>44.5</v>
      </c>
      <c r="G35" s="545">
        <v>47.2</v>
      </c>
      <c r="H35" s="545">
        <v>48.7</v>
      </c>
      <c r="I35" s="545">
        <v>46.5</v>
      </c>
      <c r="J35" s="546">
        <v>44.4</v>
      </c>
      <c r="K35" s="547" t="s">
        <v>350</v>
      </c>
      <c r="L35" s="374">
        <v>0.10000000000000142</v>
      </c>
    </row>
    <row r="36" spans="1:12" s="369" customFormat="1" ht="15.95" customHeight="1" x14ac:dyDescent="0.2">
      <c r="A36" s="375" t="s">
        <v>351</v>
      </c>
      <c r="B36" s="376"/>
      <c r="C36" s="377"/>
      <c r="D36" s="376"/>
      <c r="E36" s="378"/>
      <c r="F36" s="548">
        <v>14669</v>
      </c>
      <c r="G36" s="548">
        <v>11639</v>
      </c>
      <c r="H36" s="548">
        <v>16198</v>
      </c>
      <c r="I36" s="548">
        <v>14624</v>
      </c>
      <c r="J36" s="548">
        <v>15797</v>
      </c>
      <c r="K36" s="549">
        <v>-1128</v>
      </c>
      <c r="L36" s="380">
        <v>-7.1405963157561558</v>
      </c>
    </row>
    <row r="37" spans="1:12" s="369" customFormat="1" ht="15.95" customHeight="1" x14ac:dyDescent="0.2">
      <c r="A37" s="381"/>
      <c r="B37" s="382" t="s">
        <v>113</v>
      </c>
      <c r="C37" s="382" t="s">
        <v>352</v>
      </c>
      <c r="D37" s="382"/>
      <c r="E37" s="383"/>
      <c r="F37" s="548">
        <v>5064</v>
      </c>
      <c r="G37" s="548">
        <v>4266</v>
      </c>
      <c r="H37" s="548">
        <v>6623</v>
      </c>
      <c r="I37" s="548">
        <v>5170</v>
      </c>
      <c r="J37" s="548">
        <v>5315</v>
      </c>
      <c r="K37" s="549">
        <v>-251</v>
      </c>
      <c r="L37" s="380">
        <v>-4.7224835371589844</v>
      </c>
    </row>
    <row r="38" spans="1:12" s="369" customFormat="1" ht="15.95" customHeight="1" x14ac:dyDescent="0.2">
      <c r="A38" s="381"/>
      <c r="B38" s="384" t="s">
        <v>105</v>
      </c>
      <c r="C38" s="384" t="s">
        <v>106</v>
      </c>
      <c r="D38" s="385"/>
      <c r="E38" s="383"/>
      <c r="F38" s="548">
        <v>8541</v>
      </c>
      <c r="G38" s="548">
        <v>6401</v>
      </c>
      <c r="H38" s="548">
        <v>9300</v>
      </c>
      <c r="I38" s="548">
        <v>9037</v>
      </c>
      <c r="J38" s="550">
        <v>9428</v>
      </c>
      <c r="K38" s="549">
        <v>-887</v>
      </c>
      <c r="L38" s="380">
        <v>-9.4081459482392873</v>
      </c>
    </row>
    <row r="39" spans="1:12" s="369" customFormat="1" ht="15.95" customHeight="1" x14ac:dyDescent="0.2">
      <c r="A39" s="381"/>
      <c r="B39" s="385"/>
      <c r="C39" s="382" t="s">
        <v>353</v>
      </c>
      <c r="D39" s="385"/>
      <c r="E39" s="383"/>
      <c r="F39" s="548">
        <v>2924</v>
      </c>
      <c r="G39" s="548">
        <v>2310</v>
      </c>
      <c r="H39" s="548">
        <v>3726</v>
      </c>
      <c r="I39" s="548">
        <v>3028</v>
      </c>
      <c r="J39" s="548">
        <v>3067</v>
      </c>
      <c r="K39" s="549">
        <v>-143</v>
      </c>
      <c r="L39" s="380">
        <v>-4.6625366807955659</v>
      </c>
    </row>
    <row r="40" spans="1:12" s="369" customFormat="1" ht="15.95" customHeight="1" x14ac:dyDescent="0.2">
      <c r="A40" s="381"/>
      <c r="B40" s="384"/>
      <c r="C40" s="384" t="s">
        <v>107</v>
      </c>
      <c r="D40" s="385"/>
      <c r="E40" s="383"/>
      <c r="F40" s="548">
        <v>6128</v>
      </c>
      <c r="G40" s="548">
        <v>5238</v>
      </c>
      <c r="H40" s="548">
        <v>6898</v>
      </c>
      <c r="I40" s="548">
        <v>5587</v>
      </c>
      <c r="J40" s="548">
        <v>6369</v>
      </c>
      <c r="K40" s="549">
        <v>-241</v>
      </c>
      <c r="L40" s="380">
        <v>-3.7839535248861673</v>
      </c>
    </row>
    <row r="41" spans="1:12" s="369" customFormat="1" ht="24" customHeight="1" x14ac:dyDescent="0.2">
      <c r="A41" s="381"/>
      <c r="B41" s="385"/>
      <c r="C41" s="382" t="s">
        <v>353</v>
      </c>
      <c r="D41" s="385"/>
      <c r="E41" s="383"/>
      <c r="F41" s="548">
        <v>2140</v>
      </c>
      <c r="G41" s="548">
        <v>1956</v>
      </c>
      <c r="H41" s="548">
        <v>2897</v>
      </c>
      <c r="I41" s="548">
        <v>2142</v>
      </c>
      <c r="J41" s="550">
        <v>2248</v>
      </c>
      <c r="K41" s="549">
        <v>-108</v>
      </c>
      <c r="L41" s="380">
        <v>-4.8042704626334523</v>
      </c>
    </row>
    <row r="42" spans="1:12" s="110" customFormat="1" ht="15" customHeight="1" x14ac:dyDescent="0.2">
      <c r="A42" s="381"/>
      <c r="B42" s="384" t="s">
        <v>113</v>
      </c>
      <c r="C42" s="384" t="s">
        <v>354</v>
      </c>
      <c r="D42" s="385"/>
      <c r="E42" s="383"/>
      <c r="F42" s="548">
        <v>3322</v>
      </c>
      <c r="G42" s="548">
        <v>2722</v>
      </c>
      <c r="H42" s="548">
        <v>5047</v>
      </c>
      <c r="I42" s="548">
        <v>2843</v>
      </c>
      <c r="J42" s="548">
        <v>3599</v>
      </c>
      <c r="K42" s="549">
        <v>-277</v>
      </c>
      <c r="L42" s="380">
        <v>-7.6965823839955547</v>
      </c>
    </row>
    <row r="43" spans="1:12" s="110" customFormat="1" ht="15" customHeight="1" x14ac:dyDescent="0.2">
      <c r="A43" s="381"/>
      <c r="B43" s="385"/>
      <c r="C43" s="382" t="s">
        <v>353</v>
      </c>
      <c r="D43" s="385"/>
      <c r="E43" s="383"/>
      <c r="F43" s="548">
        <v>1642</v>
      </c>
      <c r="G43" s="548">
        <v>1355</v>
      </c>
      <c r="H43" s="548">
        <v>2641</v>
      </c>
      <c r="I43" s="548">
        <v>1494</v>
      </c>
      <c r="J43" s="548">
        <v>1649</v>
      </c>
      <c r="K43" s="549">
        <v>-7</v>
      </c>
      <c r="L43" s="380">
        <v>-0.42449969678593086</v>
      </c>
    </row>
    <row r="44" spans="1:12" s="110" customFormat="1" ht="15" customHeight="1" x14ac:dyDescent="0.2">
      <c r="A44" s="381"/>
      <c r="B44" s="384"/>
      <c r="C44" s="366" t="s">
        <v>109</v>
      </c>
      <c r="D44" s="385"/>
      <c r="E44" s="383"/>
      <c r="F44" s="548">
        <v>10073</v>
      </c>
      <c r="G44" s="548">
        <v>8071</v>
      </c>
      <c r="H44" s="548">
        <v>10032</v>
      </c>
      <c r="I44" s="548">
        <v>10564</v>
      </c>
      <c r="J44" s="550">
        <v>10781</v>
      </c>
      <c r="K44" s="549">
        <v>-708</v>
      </c>
      <c r="L44" s="380">
        <v>-6.5671088025229567</v>
      </c>
    </row>
    <row r="45" spans="1:12" s="110" customFormat="1" ht="15" customHeight="1" x14ac:dyDescent="0.2">
      <c r="A45" s="381"/>
      <c r="B45" s="385"/>
      <c r="C45" s="382" t="s">
        <v>353</v>
      </c>
      <c r="D45" s="385"/>
      <c r="E45" s="383"/>
      <c r="F45" s="548">
        <v>3101</v>
      </c>
      <c r="G45" s="548">
        <v>2660</v>
      </c>
      <c r="H45" s="548">
        <v>3556</v>
      </c>
      <c r="I45" s="548">
        <v>3299</v>
      </c>
      <c r="J45" s="548">
        <v>3275</v>
      </c>
      <c r="K45" s="549">
        <v>-174</v>
      </c>
      <c r="L45" s="380">
        <v>-5.3129770992366412</v>
      </c>
    </row>
    <row r="46" spans="1:12" s="110" customFormat="1" ht="15" customHeight="1" x14ac:dyDescent="0.2">
      <c r="A46" s="381"/>
      <c r="B46" s="384"/>
      <c r="C46" s="366" t="s">
        <v>110</v>
      </c>
      <c r="D46" s="385"/>
      <c r="E46" s="383"/>
      <c r="F46" s="548">
        <v>1142</v>
      </c>
      <c r="G46" s="548">
        <v>757</v>
      </c>
      <c r="H46" s="548">
        <v>977</v>
      </c>
      <c r="I46" s="548">
        <v>1090</v>
      </c>
      <c r="J46" s="548">
        <v>1242</v>
      </c>
      <c r="K46" s="549">
        <v>-100</v>
      </c>
      <c r="L46" s="380">
        <v>-8.0515297906602257</v>
      </c>
    </row>
    <row r="47" spans="1:12" s="110" customFormat="1" ht="15" customHeight="1" x14ac:dyDescent="0.2">
      <c r="A47" s="381"/>
      <c r="B47" s="385"/>
      <c r="C47" s="382" t="s">
        <v>353</v>
      </c>
      <c r="D47" s="385"/>
      <c r="E47" s="383"/>
      <c r="F47" s="548">
        <v>287</v>
      </c>
      <c r="G47" s="548">
        <v>222</v>
      </c>
      <c r="H47" s="548">
        <v>357</v>
      </c>
      <c r="I47" s="548">
        <v>322</v>
      </c>
      <c r="J47" s="550">
        <v>353</v>
      </c>
      <c r="K47" s="549">
        <v>-66</v>
      </c>
      <c r="L47" s="380">
        <v>-18.696883852691219</v>
      </c>
    </row>
    <row r="48" spans="1:12" s="110" customFormat="1" ht="15" customHeight="1" x14ac:dyDescent="0.2">
      <c r="A48" s="381"/>
      <c r="B48" s="385"/>
      <c r="C48" s="366" t="s">
        <v>111</v>
      </c>
      <c r="D48" s="386"/>
      <c r="E48" s="387"/>
      <c r="F48" s="548">
        <v>132</v>
      </c>
      <c r="G48" s="548">
        <v>89</v>
      </c>
      <c r="H48" s="548">
        <v>142</v>
      </c>
      <c r="I48" s="548">
        <v>127</v>
      </c>
      <c r="J48" s="548">
        <v>175</v>
      </c>
      <c r="K48" s="549">
        <v>-43</v>
      </c>
      <c r="L48" s="380">
        <v>-24.571428571428573</v>
      </c>
    </row>
    <row r="49" spans="1:12" s="110" customFormat="1" ht="15" customHeight="1" x14ac:dyDescent="0.2">
      <c r="A49" s="381"/>
      <c r="B49" s="385"/>
      <c r="C49" s="382" t="s">
        <v>353</v>
      </c>
      <c r="D49" s="385"/>
      <c r="E49" s="383"/>
      <c r="F49" s="548">
        <v>34</v>
      </c>
      <c r="G49" s="548">
        <v>29</v>
      </c>
      <c r="H49" s="548">
        <v>69</v>
      </c>
      <c r="I49" s="548">
        <v>55</v>
      </c>
      <c r="J49" s="548">
        <v>38</v>
      </c>
      <c r="K49" s="549">
        <v>-4</v>
      </c>
      <c r="L49" s="380">
        <v>-10.526315789473685</v>
      </c>
    </row>
    <row r="50" spans="1:12" s="110" customFormat="1" ht="15" customHeight="1" x14ac:dyDescent="0.2">
      <c r="A50" s="381"/>
      <c r="B50" s="384" t="s">
        <v>113</v>
      </c>
      <c r="C50" s="382" t="s">
        <v>181</v>
      </c>
      <c r="D50" s="385"/>
      <c r="E50" s="383"/>
      <c r="F50" s="548">
        <v>10672</v>
      </c>
      <c r="G50" s="548">
        <v>8074</v>
      </c>
      <c r="H50" s="548">
        <v>12048</v>
      </c>
      <c r="I50" s="548">
        <v>10977</v>
      </c>
      <c r="J50" s="550">
        <v>11732</v>
      </c>
      <c r="K50" s="549">
        <v>-1060</v>
      </c>
      <c r="L50" s="380">
        <v>-9.0351176270030678</v>
      </c>
    </row>
    <row r="51" spans="1:12" s="110" customFormat="1" ht="15" customHeight="1" x14ac:dyDescent="0.2">
      <c r="A51" s="381"/>
      <c r="B51" s="385"/>
      <c r="C51" s="382" t="s">
        <v>353</v>
      </c>
      <c r="D51" s="385"/>
      <c r="E51" s="383"/>
      <c r="F51" s="548">
        <v>3514</v>
      </c>
      <c r="G51" s="548">
        <v>2758</v>
      </c>
      <c r="H51" s="548">
        <v>4775</v>
      </c>
      <c r="I51" s="548">
        <v>3647</v>
      </c>
      <c r="J51" s="548">
        <v>3814</v>
      </c>
      <c r="K51" s="549">
        <v>-300</v>
      </c>
      <c r="L51" s="380">
        <v>-7.8657577346617726</v>
      </c>
    </row>
    <row r="52" spans="1:12" s="110" customFormat="1" ht="15" customHeight="1" x14ac:dyDescent="0.2">
      <c r="A52" s="381"/>
      <c r="B52" s="384"/>
      <c r="C52" s="382" t="s">
        <v>182</v>
      </c>
      <c r="D52" s="385"/>
      <c r="E52" s="383"/>
      <c r="F52" s="548">
        <v>3997</v>
      </c>
      <c r="G52" s="548">
        <v>3565</v>
      </c>
      <c r="H52" s="548">
        <v>4150</v>
      </c>
      <c r="I52" s="548">
        <v>3647</v>
      </c>
      <c r="J52" s="548">
        <v>4065</v>
      </c>
      <c r="K52" s="549">
        <v>-68</v>
      </c>
      <c r="L52" s="380">
        <v>-1.6728167281672817</v>
      </c>
    </row>
    <row r="53" spans="1:12" s="269" customFormat="1" ht="11.25" customHeight="1" x14ac:dyDescent="0.2">
      <c r="A53" s="381"/>
      <c r="B53" s="385"/>
      <c r="C53" s="382" t="s">
        <v>353</v>
      </c>
      <c r="D53" s="385"/>
      <c r="E53" s="383"/>
      <c r="F53" s="548">
        <v>1550</v>
      </c>
      <c r="G53" s="548">
        <v>1508</v>
      </c>
      <c r="H53" s="548">
        <v>1848</v>
      </c>
      <c r="I53" s="548">
        <v>1523</v>
      </c>
      <c r="J53" s="550">
        <v>1501</v>
      </c>
      <c r="K53" s="549">
        <v>49</v>
      </c>
      <c r="L53" s="380">
        <v>3.2644903397734844</v>
      </c>
    </row>
    <row r="54" spans="1:12" s="151" customFormat="1" ht="12.75" customHeight="1" x14ac:dyDescent="0.2">
      <c r="A54" s="381"/>
      <c r="B54" s="384" t="s">
        <v>113</v>
      </c>
      <c r="C54" s="384" t="s">
        <v>116</v>
      </c>
      <c r="D54" s="385"/>
      <c r="E54" s="383"/>
      <c r="F54" s="548">
        <v>9482</v>
      </c>
      <c r="G54" s="548">
        <v>7439</v>
      </c>
      <c r="H54" s="548">
        <v>10380</v>
      </c>
      <c r="I54" s="548">
        <v>9077</v>
      </c>
      <c r="J54" s="548">
        <v>10132</v>
      </c>
      <c r="K54" s="549">
        <v>-650</v>
      </c>
      <c r="L54" s="380">
        <v>-6.4153178049743387</v>
      </c>
    </row>
    <row r="55" spans="1:12" ht="11.25" x14ac:dyDescent="0.2">
      <c r="A55" s="381"/>
      <c r="B55" s="385"/>
      <c r="C55" s="382" t="s">
        <v>353</v>
      </c>
      <c r="D55" s="385"/>
      <c r="E55" s="383"/>
      <c r="F55" s="548">
        <v>2761</v>
      </c>
      <c r="G55" s="548">
        <v>2284</v>
      </c>
      <c r="H55" s="548">
        <v>3799</v>
      </c>
      <c r="I55" s="548">
        <v>2595</v>
      </c>
      <c r="J55" s="548">
        <v>2799</v>
      </c>
      <c r="K55" s="549">
        <v>-38</v>
      </c>
      <c r="L55" s="380">
        <v>-1.3576277241872097</v>
      </c>
    </row>
    <row r="56" spans="1:12" ht="14.25" customHeight="1" x14ac:dyDescent="0.2">
      <c r="A56" s="381"/>
      <c r="B56" s="385"/>
      <c r="C56" s="384" t="s">
        <v>117</v>
      </c>
      <c r="D56" s="385"/>
      <c r="E56" s="383"/>
      <c r="F56" s="548">
        <v>5170</v>
      </c>
      <c r="G56" s="548">
        <v>4186</v>
      </c>
      <c r="H56" s="548">
        <v>5792</v>
      </c>
      <c r="I56" s="548">
        <v>5532</v>
      </c>
      <c r="J56" s="548">
        <v>5654</v>
      </c>
      <c r="K56" s="549">
        <v>-484</v>
      </c>
      <c r="L56" s="380">
        <v>-8.5603112840466924</v>
      </c>
    </row>
    <row r="57" spans="1:12" ht="18.75" customHeight="1" x14ac:dyDescent="0.2">
      <c r="A57" s="388"/>
      <c r="B57" s="389"/>
      <c r="C57" s="390" t="s">
        <v>353</v>
      </c>
      <c r="D57" s="389"/>
      <c r="E57" s="391"/>
      <c r="F57" s="551">
        <v>2299</v>
      </c>
      <c r="G57" s="552">
        <v>1975</v>
      </c>
      <c r="H57" s="552">
        <v>2819</v>
      </c>
      <c r="I57" s="552">
        <v>2571</v>
      </c>
      <c r="J57" s="552">
        <v>2511</v>
      </c>
      <c r="K57" s="553">
        <f t="shared" ref="K57" si="0">IF(OR(F57=".",J57=".")=TRUE,".",IF(OR(F57="*",J57="*")=TRUE,"*",IF(AND(F57="-",J57="-")=TRUE,"-",IF(AND(ISNUMBER(J57),ISNUMBER(F57))=TRUE,IF(F57-J57=0,0,F57-J57),IF(ISNUMBER(F57)=TRUE,F57,-J57)))))</f>
        <v>-212</v>
      </c>
      <c r="L57" s="392">
        <f t="shared" ref="L57" si="1">IF(K57 =".",".",IF(K57 ="*","*",IF(K57="-","-",IF(K57=0,0,IF(OR(J57="-",J57=".",F57="-",F57=".")=TRUE,"X",IF(J57=0,"0,0",IF(ABS(K57*100/J57)&gt;250,".X",(K57*100/J57))))))))</f>
        <v>-8.4428514536041419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15081</v>
      </c>
      <c r="E11" s="114">
        <v>12654</v>
      </c>
      <c r="F11" s="114">
        <v>20534</v>
      </c>
      <c r="G11" s="114">
        <v>15034</v>
      </c>
      <c r="H11" s="140">
        <v>16191</v>
      </c>
      <c r="I11" s="115">
        <v>-1110</v>
      </c>
      <c r="J11" s="116">
        <v>-6.8556605521586063</v>
      </c>
    </row>
    <row r="12" spans="1:15" s="110" customFormat="1" ht="24.95" customHeight="1" x14ac:dyDescent="0.2">
      <c r="A12" s="193" t="s">
        <v>132</v>
      </c>
      <c r="B12" s="194" t="s">
        <v>133</v>
      </c>
      <c r="C12" s="113">
        <v>2.3406935879583584</v>
      </c>
      <c r="D12" s="115">
        <v>353</v>
      </c>
      <c r="E12" s="114">
        <v>198</v>
      </c>
      <c r="F12" s="114">
        <v>565</v>
      </c>
      <c r="G12" s="114">
        <v>413</v>
      </c>
      <c r="H12" s="140">
        <v>296</v>
      </c>
      <c r="I12" s="115">
        <v>57</v>
      </c>
      <c r="J12" s="116">
        <v>19.256756756756758</v>
      </c>
    </row>
    <row r="13" spans="1:15" s="110" customFormat="1" ht="24.95" customHeight="1" x14ac:dyDescent="0.2">
      <c r="A13" s="193" t="s">
        <v>134</v>
      </c>
      <c r="B13" s="199" t="s">
        <v>214</v>
      </c>
      <c r="C13" s="113">
        <v>1.2267091041708109</v>
      </c>
      <c r="D13" s="115">
        <v>185</v>
      </c>
      <c r="E13" s="114">
        <v>132</v>
      </c>
      <c r="F13" s="114">
        <v>255</v>
      </c>
      <c r="G13" s="114">
        <v>156</v>
      </c>
      <c r="H13" s="140">
        <v>211</v>
      </c>
      <c r="I13" s="115">
        <v>-26</v>
      </c>
      <c r="J13" s="116">
        <v>-12.322274881516588</v>
      </c>
    </row>
    <row r="14" spans="1:15" s="287" customFormat="1" ht="24.95" customHeight="1" x14ac:dyDescent="0.2">
      <c r="A14" s="193" t="s">
        <v>215</v>
      </c>
      <c r="B14" s="199" t="s">
        <v>137</v>
      </c>
      <c r="C14" s="113">
        <v>16.868907897354287</v>
      </c>
      <c r="D14" s="115">
        <v>2544</v>
      </c>
      <c r="E14" s="114">
        <v>1981</v>
      </c>
      <c r="F14" s="114">
        <v>4007</v>
      </c>
      <c r="G14" s="114">
        <v>2124</v>
      </c>
      <c r="H14" s="140">
        <v>2948</v>
      </c>
      <c r="I14" s="115">
        <v>-404</v>
      </c>
      <c r="J14" s="116">
        <v>-13.704206241519675</v>
      </c>
      <c r="K14" s="110"/>
      <c r="L14" s="110"/>
      <c r="M14" s="110"/>
      <c r="N14" s="110"/>
      <c r="O14" s="110"/>
    </row>
    <row r="15" spans="1:15" s="110" customFormat="1" ht="24.95" customHeight="1" x14ac:dyDescent="0.2">
      <c r="A15" s="193" t="s">
        <v>216</v>
      </c>
      <c r="B15" s="199" t="s">
        <v>217</v>
      </c>
      <c r="C15" s="113">
        <v>2.811484649559048</v>
      </c>
      <c r="D15" s="115">
        <v>424</v>
      </c>
      <c r="E15" s="114">
        <v>412</v>
      </c>
      <c r="F15" s="114">
        <v>789</v>
      </c>
      <c r="G15" s="114">
        <v>490</v>
      </c>
      <c r="H15" s="140">
        <v>490</v>
      </c>
      <c r="I15" s="115">
        <v>-66</v>
      </c>
      <c r="J15" s="116">
        <v>-13.469387755102041</v>
      </c>
    </row>
    <row r="16" spans="1:15" s="287" customFormat="1" ht="24.95" customHeight="1" x14ac:dyDescent="0.2">
      <c r="A16" s="193" t="s">
        <v>218</v>
      </c>
      <c r="B16" s="199" t="s">
        <v>141</v>
      </c>
      <c r="C16" s="113">
        <v>10.874610436973676</v>
      </c>
      <c r="D16" s="115">
        <v>1640</v>
      </c>
      <c r="E16" s="114">
        <v>1291</v>
      </c>
      <c r="F16" s="114">
        <v>2638</v>
      </c>
      <c r="G16" s="114">
        <v>1259</v>
      </c>
      <c r="H16" s="140">
        <v>1990</v>
      </c>
      <c r="I16" s="115">
        <v>-350</v>
      </c>
      <c r="J16" s="116">
        <v>-17.587939698492463</v>
      </c>
      <c r="K16" s="110"/>
      <c r="L16" s="110"/>
      <c r="M16" s="110"/>
      <c r="N16" s="110"/>
      <c r="O16" s="110"/>
    </row>
    <row r="17" spans="1:15" s="110" customFormat="1" ht="24.95" customHeight="1" x14ac:dyDescent="0.2">
      <c r="A17" s="193" t="s">
        <v>142</v>
      </c>
      <c r="B17" s="199" t="s">
        <v>220</v>
      </c>
      <c r="C17" s="113">
        <v>3.1828128108215634</v>
      </c>
      <c r="D17" s="115">
        <v>480</v>
      </c>
      <c r="E17" s="114">
        <v>278</v>
      </c>
      <c r="F17" s="114">
        <v>580</v>
      </c>
      <c r="G17" s="114">
        <v>375</v>
      </c>
      <c r="H17" s="140">
        <v>468</v>
      </c>
      <c r="I17" s="115">
        <v>12</v>
      </c>
      <c r="J17" s="116">
        <v>2.5641025641025643</v>
      </c>
    </row>
    <row r="18" spans="1:15" s="287" customFormat="1" ht="24.95" customHeight="1" x14ac:dyDescent="0.2">
      <c r="A18" s="201" t="s">
        <v>144</v>
      </c>
      <c r="B18" s="202" t="s">
        <v>145</v>
      </c>
      <c r="C18" s="113">
        <v>7.6387507459717527</v>
      </c>
      <c r="D18" s="115">
        <v>1152</v>
      </c>
      <c r="E18" s="114">
        <v>680</v>
      </c>
      <c r="F18" s="114">
        <v>1138</v>
      </c>
      <c r="G18" s="114">
        <v>889</v>
      </c>
      <c r="H18" s="140">
        <v>1124</v>
      </c>
      <c r="I18" s="115">
        <v>28</v>
      </c>
      <c r="J18" s="116">
        <v>2.4911032028469751</v>
      </c>
      <c r="K18" s="110"/>
      <c r="L18" s="110"/>
      <c r="M18" s="110"/>
      <c r="N18" s="110"/>
      <c r="O18" s="110"/>
    </row>
    <row r="19" spans="1:15" s="110" customFormat="1" ht="24.95" customHeight="1" x14ac:dyDescent="0.2">
      <c r="A19" s="193" t="s">
        <v>146</v>
      </c>
      <c r="B19" s="199" t="s">
        <v>147</v>
      </c>
      <c r="C19" s="113">
        <v>13.414229825608382</v>
      </c>
      <c r="D19" s="115">
        <v>2023</v>
      </c>
      <c r="E19" s="114">
        <v>1810</v>
      </c>
      <c r="F19" s="114">
        <v>2948</v>
      </c>
      <c r="G19" s="114">
        <v>1842</v>
      </c>
      <c r="H19" s="140">
        <v>2349</v>
      </c>
      <c r="I19" s="115">
        <v>-326</v>
      </c>
      <c r="J19" s="116">
        <v>-13.878246062154108</v>
      </c>
    </row>
    <row r="20" spans="1:15" s="287" customFormat="1" ht="24.95" customHeight="1" x14ac:dyDescent="0.2">
      <c r="A20" s="193" t="s">
        <v>148</v>
      </c>
      <c r="B20" s="199" t="s">
        <v>149</v>
      </c>
      <c r="C20" s="113">
        <v>6.5910748624096547</v>
      </c>
      <c r="D20" s="115">
        <v>994</v>
      </c>
      <c r="E20" s="114">
        <v>841</v>
      </c>
      <c r="F20" s="114">
        <v>1241</v>
      </c>
      <c r="G20" s="114">
        <v>924</v>
      </c>
      <c r="H20" s="140">
        <v>1016</v>
      </c>
      <c r="I20" s="115">
        <v>-22</v>
      </c>
      <c r="J20" s="116">
        <v>-2.1653543307086616</v>
      </c>
      <c r="K20" s="110"/>
      <c r="L20" s="110"/>
      <c r="M20" s="110"/>
      <c r="N20" s="110"/>
      <c r="O20" s="110"/>
    </row>
    <row r="21" spans="1:15" s="110" customFormat="1" ht="24.95" customHeight="1" x14ac:dyDescent="0.2">
      <c r="A21" s="201" t="s">
        <v>150</v>
      </c>
      <c r="B21" s="202" t="s">
        <v>151</v>
      </c>
      <c r="C21" s="113">
        <v>4.7079106160068962</v>
      </c>
      <c r="D21" s="115">
        <v>710</v>
      </c>
      <c r="E21" s="114">
        <v>808</v>
      </c>
      <c r="F21" s="114">
        <v>957</v>
      </c>
      <c r="G21" s="114">
        <v>905</v>
      </c>
      <c r="H21" s="140">
        <v>829</v>
      </c>
      <c r="I21" s="115">
        <v>-119</v>
      </c>
      <c r="J21" s="116">
        <v>-14.354644149577805</v>
      </c>
    </row>
    <row r="22" spans="1:15" s="110" customFormat="1" ht="24.95" customHeight="1" x14ac:dyDescent="0.2">
      <c r="A22" s="201" t="s">
        <v>152</v>
      </c>
      <c r="B22" s="199" t="s">
        <v>153</v>
      </c>
      <c r="C22" s="113">
        <v>3.4546780717459056</v>
      </c>
      <c r="D22" s="115">
        <v>521</v>
      </c>
      <c r="E22" s="114">
        <v>525</v>
      </c>
      <c r="F22" s="114">
        <v>786</v>
      </c>
      <c r="G22" s="114">
        <v>1801</v>
      </c>
      <c r="H22" s="140">
        <v>361</v>
      </c>
      <c r="I22" s="115">
        <v>160</v>
      </c>
      <c r="J22" s="116">
        <v>44.3213296398892</v>
      </c>
    </row>
    <row r="23" spans="1:15" s="110" customFormat="1" ht="24.95" customHeight="1" x14ac:dyDescent="0.2">
      <c r="A23" s="193" t="s">
        <v>154</v>
      </c>
      <c r="B23" s="199" t="s">
        <v>155</v>
      </c>
      <c r="C23" s="113">
        <v>1.041045023539553</v>
      </c>
      <c r="D23" s="115">
        <v>157</v>
      </c>
      <c r="E23" s="114">
        <v>127</v>
      </c>
      <c r="F23" s="114">
        <v>278</v>
      </c>
      <c r="G23" s="114">
        <v>85</v>
      </c>
      <c r="H23" s="140">
        <v>168</v>
      </c>
      <c r="I23" s="115">
        <v>-11</v>
      </c>
      <c r="J23" s="116">
        <v>-6.5476190476190474</v>
      </c>
    </row>
    <row r="24" spans="1:15" s="110" customFormat="1" ht="24.95" customHeight="1" x14ac:dyDescent="0.2">
      <c r="A24" s="193" t="s">
        <v>156</v>
      </c>
      <c r="B24" s="199" t="s">
        <v>221</v>
      </c>
      <c r="C24" s="113">
        <v>9.2367880114050784</v>
      </c>
      <c r="D24" s="115">
        <v>1393</v>
      </c>
      <c r="E24" s="114">
        <v>1340</v>
      </c>
      <c r="F24" s="114">
        <v>1632</v>
      </c>
      <c r="G24" s="114">
        <v>1170</v>
      </c>
      <c r="H24" s="140">
        <v>1402</v>
      </c>
      <c r="I24" s="115">
        <v>-9</v>
      </c>
      <c r="J24" s="116">
        <v>-0.64194008559201143</v>
      </c>
    </row>
    <row r="25" spans="1:15" s="110" customFormat="1" ht="24.95" customHeight="1" x14ac:dyDescent="0.2">
      <c r="A25" s="193" t="s">
        <v>222</v>
      </c>
      <c r="B25" s="204" t="s">
        <v>159</v>
      </c>
      <c r="C25" s="113">
        <v>5.0195610370665076</v>
      </c>
      <c r="D25" s="115">
        <v>757</v>
      </c>
      <c r="E25" s="114">
        <v>638</v>
      </c>
      <c r="F25" s="114">
        <v>1114</v>
      </c>
      <c r="G25" s="114">
        <v>902</v>
      </c>
      <c r="H25" s="140">
        <v>1014</v>
      </c>
      <c r="I25" s="115">
        <v>-257</v>
      </c>
      <c r="J25" s="116">
        <v>-25.34516765285996</v>
      </c>
    </row>
    <row r="26" spans="1:15" s="110" customFormat="1" ht="24.95" customHeight="1" x14ac:dyDescent="0.2">
      <c r="A26" s="201">
        <v>782.78300000000002</v>
      </c>
      <c r="B26" s="203" t="s">
        <v>160</v>
      </c>
      <c r="C26" s="113">
        <v>9.8468271334792128</v>
      </c>
      <c r="D26" s="115">
        <v>1485</v>
      </c>
      <c r="E26" s="114">
        <v>1016</v>
      </c>
      <c r="F26" s="114">
        <v>1585</v>
      </c>
      <c r="G26" s="114">
        <v>1640</v>
      </c>
      <c r="H26" s="140">
        <v>1783</v>
      </c>
      <c r="I26" s="115">
        <v>-298</v>
      </c>
      <c r="J26" s="116">
        <v>-16.713404374649468</v>
      </c>
    </row>
    <row r="27" spans="1:15" s="110" customFormat="1" ht="24.95" customHeight="1" x14ac:dyDescent="0.2">
      <c r="A27" s="193" t="s">
        <v>161</v>
      </c>
      <c r="B27" s="199" t="s">
        <v>162</v>
      </c>
      <c r="C27" s="113">
        <v>2.519726808567071</v>
      </c>
      <c r="D27" s="115">
        <v>380</v>
      </c>
      <c r="E27" s="114">
        <v>339</v>
      </c>
      <c r="F27" s="114">
        <v>735</v>
      </c>
      <c r="G27" s="114">
        <v>345</v>
      </c>
      <c r="H27" s="140">
        <v>379</v>
      </c>
      <c r="I27" s="115">
        <v>1</v>
      </c>
      <c r="J27" s="116">
        <v>0.26385224274406333</v>
      </c>
    </row>
    <row r="28" spans="1:15" s="110" customFormat="1" ht="24.95" customHeight="1" x14ac:dyDescent="0.2">
      <c r="A28" s="193" t="s">
        <v>163</v>
      </c>
      <c r="B28" s="199" t="s">
        <v>164</v>
      </c>
      <c r="C28" s="113">
        <v>2.5860354087925206</v>
      </c>
      <c r="D28" s="115">
        <v>390</v>
      </c>
      <c r="E28" s="114">
        <v>296</v>
      </c>
      <c r="F28" s="114">
        <v>588</v>
      </c>
      <c r="G28" s="114">
        <v>197</v>
      </c>
      <c r="H28" s="140">
        <v>291</v>
      </c>
      <c r="I28" s="115">
        <v>99</v>
      </c>
      <c r="J28" s="116">
        <v>34.020618556701031</v>
      </c>
    </row>
    <row r="29" spans="1:15" s="110" customFormat="1" ht="24.95" customHeight="1" x14ac:dyDescent="0.2">
      <c r="A29" s="193">
        <v>86</v>
      </c>
      <c r="B29" s="199" t="s">
        <v>165</v>
      </c>
      <c r="C29" s="113">
        <v>5.8417876798620778</v>
      </c>
      <c r="D29" s="115">
        <v>881</v>
      </c>
      <c r="E29" s="114">
        <v>783</v>
      </c>
      <c r="F29" s="114">
        <v>1002</v>
      </c>
      <c r="G29" s="114">
        <v>554</v>
      </c>
      <c r="H29" s="140">
        <v>756</v>
      </c>
      <c r="I29" s="115">
        <v>125</v>
      </c>
      <c r="J29" s="116">
        <v>16.534391534391535</v>
      </c>
    </row>
    <row r="30" spans="1:15" s="110" customFormat="1" ht="24.95" customHeight="1" x14ac:dyDescent="0.2">
      <c r="A30" s="193">
        <v>87.88</v>
      </c>
      <c r="B30" s="204" t="s">
        <v>166</v>
      </c>
      <c r="C30" s="113">
        <v>4.3962601949472848</v>
      </c>
      <c r="D30" s="115">
        <v>663</v>
      </c>
      <c r="E30" s="114">
        <v>730</v>
      </c>
      <c r="F30" s="114">
        <v>1071</v>
      </c>
      <c r="G30" s="114">
        <v>605</v>
      </c>
      <c r="H30" s="140">
        <v>627</v>
      </c>
      <c r="I30" s="115">
        <v>36</v>
      </c>
      <c r="J30" s="116">
        <v>5.741626794258373</v>
      </c>
    </row>
    <row r="31" spans="1:15" s="110" customFormat="1" ht="24.95" customHeight="1" x14ac:dyDescent="0.2">
      <c r="A31" s="193" t="s">
        <v>167</v>
      </c>
      <c r="B31" s="199" t="s">
        <v>168</v>
      </c>
      <c r="C31" s="113">
        <v>3.2690139911146474</v>
      </c>
      <c r="D31" s="115">
        <v>493</v>
      </c>
      <c r="E31" s="114">
        <v>409</v>
      </c>
      <c r="F31" s="114">
        <v>630</v>
      </c>
      <c r="G31" s="114">
        <v>482</v>
      </c>
      <c r="H31" s="140">
        <v>635</v>
      </c>
      <c r="I31" s="115">
        <v>-142</v>
      </c>
      <c r="J31" s="116">
        <v>-22.362204724409448</v>
      </c>
    </row>
    <row r="32" spans="1:15" s="110" customFormat="1" ht="24.95" customHeight="1" x14ac:dyDescent="0.2">
      <c r="A32" s="193"/>
      <c r="B32" s="204" t="s">
        <v>169</v>
      </c>
      <c r="C32" s="113">
        <v>0</v>
      </c>
      <c r="D32" s="115">
        <v>0</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2.3406935879583584</v>
      </c>
      <c r="D34" s="115">
        <v>353</v>
      </c>
      <c r="E34" s="114">
        <v>198</v>
      </c>
      <c r="F34" s="114">
        <v>565</v>
      </c>
      <c r="G34" s="114">
        <v>413</v>
      </c>
      <c r="H34" s="140">
        <v>296</v>
      </c>
      <c r="I34" s="115">
        <v>57</v>
      </c>
      <c r="J34" s="116">
        <v>19.256756756756758</v>
      </c>
    </row>
    <row r="35" spans="1:10" s="110" customFormat="1" ht="24.95" customHeight="1" x14ac:dyDescent="0.2">
      <c r="A35" s="292" t="s">
        <v>171</v>
      </c>
      <c r="B35" s="293" t="s">
        <v>172</v>
      </c>
      <c r="C35" s="113">
        <v>25.734367747496851</v>
      </c>
      <c r="D35" s="115">
        <v>3881</v>
      </c>
      <c r="E35" s="114">
        <v>2793</v>
      </c>
      <c r="F35" s="114">
        <v>5400</v>
      </c>
      <c r="G35" s="114">
        <v>3169</v>
      </c>
      <c r="H35" s="140">
        <v>4283</v>
      </c>
      <c r="I35" s="115">
        <v>-402</v>
      </c>
      <c r="J35" s="116">
        <v>-9.3859444314732663</v>
      </c>
    </row>
    <row r="36" spans="1:10" s="110" customFormat="1" ht="24.95" customHeight="1" x14ac:dyDescent="0.2">
      <c r="A36" s="294" t="s">
        <v>173</v>
      </c>
      <c r="B36" s="295" t="s">
        <v>174</v>
      </c>
      <c r="C36" s="125">
        <v>71.924938664544797</v>
      </c>
      <c r="D36" s="143">
        <v>10847</v>
      </c>
      <c r="E36" s="144">
        <v>9662</v>
      </c>
      <c r="F36" s="144">
        <v>14567</v>
      </c>
      <c r="G36" s="144">
        <v>11452</v>
      </c>
      <c r="H36" s="145">
        <v>11610</v>
      </c>
      <c r="I36" s="143">
        <v>-763</v>
      </c>
      <c r="J36" s="146">
        <v>-6.5719207579672698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15081</v>
      </c>
      <c r="F11" s="264">
        <v>12654</v>
      </c>
      <c r="G11" s="264">
        <v>20534</v>
      </c>
      <c r="H11" s="264">
        <v>15034</v>
      </c>
      <c r="I11" s="265">
        <v>16191</v>
      </c>
      <c r="J11" s="263">
        <v>-1110</v>
      </c>
      <c r="K11" s="266">
        <v>-6.8556605521586063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29.659836880843446</v>
      </c>
      <c r="E13" s="115">
        <v>4473</v>
      </c>
      <c r="F13" s="114">
        <v>3579</v>
      </c>
      <c r="G13" s="114">
        <v>5366</v>
      </c>
      <c r="H13" s="114">
        <v>4572</v>
      </c>
      <c r="I13" s="140">
        <v>4747</v>
      </c>
      <c r="J13" s="115">
        <v>-274</v>
      </c>
      <c r="K13" s="116">
        <v>-5.7720665683589631</v>
      </c>
    </row>
    <row r="14" spans="1:15" ht="15.95" customHeight="1" x14ac:dyDescent="0.2">
      <c r="A14" s="306" t="s">
        <v>230</v>
      </c>
      <c r="B14" s="307"/>
      <c r="C14" s="308"/>
      <c r="D14" s="113">
        <v>50.865327232942114</v>
      </c>
      <c r="E14" s="115">
        <v>7671</v>
      </c>
      <c r="F14" s="114">
        <v>6368</v>
      </c>
      <c r="G14" s="114">
        <v>12077</v>
      </c>
      <c r="H14" s="114">
        <v>6506</v>
      </c>
      <c r="I14" s="140">
        <v>8468</v>
      </c>
      <c r="J14" s="115">
        <v>-797</v>
      </c>
      <c r="K14" s="116">
        <v>-9.4119036372224851</v>
      </c>
    </row>
    <row r="15" spans="1:15" ht="15.95" customHeight="1" x14ac:dyDescent="0.2">
      <c r="A15" s="306" t="s">
        <v>231</v>
      </c>
      <c r="B15" s="307"/>
      <c r="C15" s="308"/>
      <c r="D15" s="113">
        <v>10.894503017041311</v>
      </c>
      <c r="E15" s="115">
        <v>1643</v>
      </c>
      <c r="F15" s="114">
        <v>1662</v>
      </c>
      <c r="G15" s="114">
        <v>1710</v>
      </c>
      <c r="H15" s="114">
        <v>2725</v>
      </c>
      <c r="I15" s="140">
        <v>1608</v>
      </c>
      <c r="J15" s="115">
        <v>35</v>
      </c>
      <c r="K15" s="116">
        <v>2.1766169154228856</v>
      </c>
    </row>
    <row r="16" spans="1:15" ht="15.95" customHeight="1" x14ac:dyDescent="0.2">
      <c r="A16" s="306" t="s">
        <v>232</v>
      </c>
      <c r="B16" s="307"/>
      <c r="C16" s="308"/>
      <c r="D16" s="113">
        <v>8.4278230886545984</v>
      </c>
      <c r="E16" s="115">
        <v>1271</v>
      </c>
      <c r="F16" s="114">
        <v>1011</v>
      </c>
      <c r="G16" s="114">
        <v>1325</v>
      </c>
      <c r="H16" s="114">
        <v>1206</v>
      </c>
      <c r="I16" s="140">
        <v>1341</v>
      </c>
      <c r="J16" s="115">
        <v>-70</v>
      </c>
      <c r="K16" s="116">
        <v>-5.2199850857568979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2.1351369272594654</v>
      </c>
      <c r="E18" s="115">
        <v>322</v>
      </c>
      <c r="F18" s="114">
        <v>219</v>
      </c>
      <c r="G18" s="114">
        <v>620</v>
      </c>
      <c r="H18" s="114">
        <v>421</v>
      </c>
      <c r="I18" s="140">
        <v>257</v>
      </c>
      <c r="J18" s="115">
        <v>65</v>
      </c>
      <c r="K18" s="116">
        <v>25.291828793774318</v>
      </c>
    </row>
    <row r="19" spans="1:11" ht="14.1" customHeight="1" x14ac:dyDescent="0.2">
      <c r="A19" s="306" t="s">
        <v>235</v>
      </c>
      <c r="B19" s="307" t="s">
        <v>236</v>
      </c>
      <c r="C19" s="308"/>
      <c r="D19" s="113">
        <v>1.9229494065380279</v>
      </c>
      <c r="E19" s="115">
        <v>290</v>
      </c>
      <c r="F19" s="114">
        <v>190</v>
      </c>
      <c r="G19" s="114">
        <v>539</v>
      </c>
      <c r="H19" s="114">
        <v>395</v>
      </c>
      <c r="I19" s="140">
        <v>229</v>
      </c>
      <c r="J19" s="115">
        <v>61</v>
      </c>
      <c r="K19" s="116">
        <v>26.637554585152838</v>
      </c>
    </row>
    <row r="20" spans="1:11" ht="14.1" customHeight="1" x14ac:dyDescent="0.2">
      <c r="A20" s="306">
        <v>12</v>
      </c>
      <c r="B20" s="307" t="s">
        <v>237</v>
      </c>
      <c r="C20" s="308"/>
      <c r="D20" s="113">
        <v>1.1405079238777269</v>
      </c>
      <c r="E20" s="115">
        <v>172</v>
      </c>
      <c r="F20" s="114">
        <v>107</v>
      </c>
      <c r="G20" s="114">
        <v>193</v>
      </c>
      <c r="H20" s="114">
        <v>200</v>
      </c>
      <c r="I20" s="140">
        <v>187</v>
      </c>
      <c r="J20" s="115">
        <v>-15</v>
      </c>
      <c r="K20" s="116">
        <v>-8.0213903743315509</v>
      </c>
    </row>
    <row r="21" spans="1:11" ht="14.1" customHeight="1" x14ac:dyDescent="0.2">
      <c r="A21" s="306">
        <v>21</v>
      </c>
      <c r="B21" s="307" t="s">
        <v>238</v>
      </c>
      <c r="C21" s="308"/>
      <c r="D21" s="113">
        <v>0.26523440090179695</v>
      </c>
      <c r="E21" s="115">
        <v>40</v>
      </c>
      <c r="F21" s="114">
        <v>24</v>
      </c>
      <c r="G21" s="114">
        <v>63</v>
      </c>
      <c r="H21" s="114">
        <v>37</v>
      </c>
      <c r="I21" s="140">
        <v>38</v>
      </c>
      <c r="J21" s="115">
        <v>2</v>
      </c>
      <c r="K21" s="116">
        <v>5.2631578947368425</v>
      </c>
    </row>
    <row r="22" spans="1:11" ht="14.1" customHeight="1" x14ac:dyDescent="0.2">
      <c r="A22" s="306">
        <v>22</v>
      </c>
      <c r="B22" s="307" t="s">
        <v>239</v>
      </c>
      <c r="C22" s="308"/>
      <c r="D22" s="113">
        <v>2.1550295073271002</v>
      </c>
      <c r="E22" s="115">
        <v>325</v>
      </c>
      <c r="F22" s="114">
        <v>233</v>
      </c>
      <c r="G22" s="114">
        <v>412</v>
      </c>
      <c r="H22" s="114">
        <v>300</v>
      </c>
      <c r="I22" s="140">
        <v>388</v>
      </c>
      <c r="J22" s="115">
        <v>-63</v>
      </c>
      <c r="K22" s="116">
        <v>-16.237113402061855</v>
      </c>
    </row>
    <row r="23" spans="1:11" ht="14.1" customHeight="1" x14ac:dyDescent="0.2">
      <c r="A23" s="306">
        <v>23</v>
      </c>
      <c r="B23" s="307" t="s">
        <v>240</v>
      </c>
      <c r="C23" s="308"/>
      <c r="D23" s="113">
        <v>0.96147470326901396</v>
      </c>
      <c r="E23" s="115">
        <v>145</v>
      </c>
      <c r="F23" s="114">
        <v>85</v>
      </c>
      <c r="G23" s="114">
        <v>203</v>
      </c>
      <c r="H23" s="114">
        <v>109</v>
      </c>
      <c r="I23" s="140">
        <v>182</v>
      </c>
      <c r="J23" s="115">
        <v>-37</v>
      </c>
      <c r="K23" s="116">
        <v>-20.329670329670328</v>
      </c>
    </row>
    <row r="24" spans="1:11" ht="14.1" customHeight="1" x14ac:dyDescent="0.2">
      <c r="A24" s="306">
        <v>24</v>
      </c>
      <c r="B24" s="307" t="s">
        <v>241</v>
      </c>
      <c r="C24" s="308"/>
      <c r="D24" s="113">
        <v>4.9996684569988732</v>
      </c>
      <c r="E24" s="115">
        <v>754</v>
      </c>
      <c r="F24" s="114">
        <v>491</v>
      </c>
      <c r="G24" s="114">
        <v>1076</v>
      </c>
      <c r="H24" s="114">
        <v>657</v>
      </c>
      <c r="I24" s="140">
        <v>1000</v>
      </c>
      <c r="J24" s="115">
        <v>-246</v>
      </c>
      <c r="K24" s="116">
        <v>-24.6</v>
      </c>
    </row>
    <row r="25" spans="1:11" ht="14.1" customHeight="1" x14ac:dyDescent="0.2">
      <c r="A25" s="306">
        <v>25</v>
      </c>
      <c r="B25" s="307" t="s">
        <v>242</v>
      </c>
      <c r="C25" s="308"/>
      <c r="D25" s="113">
        <v>4.9134672767057888</v>
      </c>
      <c r="E25" s="115">
        <v>741</v>
      </c>
      <c r="F25" s="114">
        <v>502</v>
      </c>
      <c r="G25" s="114">
        <v>1092</v>
      </c>
      <c r="H25" s="114">
        <v>583</v>
      </c>
      <c r="I25" s="140">
        <v>844</v>
      </c>
      <c r="J25" s="115">
        <v>-103</v>
      </c>
      <c r="K25" s="116">
        <v>-12.203791469194313</v>
      </c>
    </row>
    <row r="26" spans="1:11" ht="14.1" customHeight="1" x14ac:dyDescent="0.2">
      <c r="A26" s="306">
        <v>26</v>
      </c>
      <c r="B26" s="307" t="s">
        <v>243</v>
      </c>
      <c r="C26" s="308"/>
      <c r="D26" s="113">
        <v>3.2955374312048273</v>
      </c>
      <c r="E26" s="115">
        <v>497</v>
      </c>
      <c r="F26" s="114">
        <v>218</v>
      </c>
      <c r="G26" s="114">
        <v>627</v>
      </c>
      <c r="H26" s="114">
        <v>334</v>
      </c>
      <c r="I26" s="140">
        <v>467</v>
      </c>
      <c r="J26" s="115">
        <v>30</v>
      </c>
      <c r="K26" s="116">
        <v>6.4239828693790146</v>
      </c>
    </row>
    <row r="27" spans="1:11" ht="14.1" customHeight="1" x14ac:dyDescent="0.2">
      <c r="A27" s="306">
        <v>27</v>
      </c>
      <c r="B27" s="307" t="s">
        <v>244</v>
      </c>
      <c r="C27" s="308"/>
      <c r="D27" s="113">
        <v>2.871162389761952</v>
      </c>
      <c r="E27" s="115">
        <v>433</v>
      </c>
      <c r="F27" s="114">
        <v>309</v>
      </c>
      <c r="G27" s="114">
        <v>594</v>
      </c>
      <c r="H27" s="114">
        <v>439</v>
      </c>
      <c r="I27" s="140">
        <v>644</v>
      </c>
      <c r="J27" s="115">
        <v>-211</v>
      </c>
      <c r="K27" s="116">
        <v>-32.763975155279503</v>
      </c>
    </row>
    <row r="28" spans="1:11" ht="14.1" customHeight="1" x14ac:dyDescent="0.2">
      <c r="A28" s="306">
        <v>28</v>
      </c>
      <c r="B28" s="307" t="s">
        <v>245</v>
      </c>
      <c r="C28" s="308"/>
      <c r="D28" s="113">
        <v>0.21881838074398249</v>
      </c>
      <c r="E28" s="115">
        <v>33</v>
      </c>
      <c r="F28" s="114">
        <v>13</v>
      </c>
      <c r="G28" s="114" t="s">
        <v>514</v>
      </c>
      <c r="H28" s="114">
        <v>21</v>
      </c>
      <c r="I28" s="140">
        <v>15</v>
      </c>
      <c r="J28" s="115">
        <v>18</v>
      </c>
      <c r="K28" s="116">
        <v>120</v>
      </c>
    </row>
    <row r="29" spans="1:11" ht="14.1" customHeight="1" x14ac:dyDescent="0.2">
      <c r="A29" s="306">
        <v>29</v>
      </c>
      <c r="B29" s="307" t="s">
        <v>246</v>
      </c>
      <c r="C29" s="308"/>
      <c r="D29" s="113">
        <v>2.8048537895365029</v>
      </c>
      <c r="E29" s="115">
        <v>423</v>
      </c>
      <c r="F29" s="114">
        <v>469</v>
      </c>
      <c r="G29" s="114">
        <v>748</v>
      </c>
      <c r="H29" s="114">
        <v>604</v>
      </c>
      <c r="I29" s="140">
        <v>477</v>
      </c>
      <c r="J29" s="115">
        <v>-54</v>
      </c>
      <c r="K29" s="116">
        <v>-11.320754716981131</v>
      </c>
    </row>
    <row r="30" spans="1:11" ht="14.1" customHeight="1" x14ac:dyDescent="0.2">
      <c r="A30" s="306" t="s">
        <v>247</v>
      </c>
      <c r="B30" s="307" t="s">
        <v>248</v>
      </c>
      <c r="C30" s="308"/>
      <c r="D30" s="113">
        <v>1.1537696439228169</v>
      </c>
      <c r="E30" s="115">
        <v>174</v>
      </c>
      <c r="F30" s="114">
        <v>202</v>
      </c>
      <c r="G30" s="114">
        <v>381</v>
      </c>
      <c r="H30" s="114">
        <v>259</v>
      </c>
      <c r="I30" s="140">
        <v>185</v>
      </c>
      <c r="J30" s="115">
        <v>-11</v>
      </c>
      <c r="K30" s="116">
        <v>-5.9459459459459456</v>
      </c>
    </row>
    <row r="31" spans="1:11" ht="14.1" customHeight="1" x14ac:dyDescent="0.2">
      <c r="A31" s="306" t="s">
        <v>249</v>
      </c>
      <c r="B31" s="307" t="s">
        <v>250</v>
      </c>
      <c r="C31" s="308"/>
      <c r="D31" s="113">
        <v>1.6245607055235065</v>
      </c>
      <c r="E31" s="115">
        <v>245</v>
      </c>
      <c r="F31" s="114">
        <v>261</v>
      </c>
      <c r="G31" s="114">
        <v>349</v>
      </c>
      <c r="H31" s="114">
        <v>342</v>
      </c>
      <c r="I31" s="140">
        <v>287</v>
      </c>
      <c r="J31" s="115">
        <v>-42</v>
      </c>
      <c r="K31" s="116">
        <v>-14.634146341463415</v>
      </c>
    </row>
    <row r="32" spans="1:11" ht="14.1" customHeight="1" x14ac:dyDescent="0.2">
      <c r="A32" s="306">
        <v>31</v>
      </c>
      <c r="B32" s="307" t="s">
        <v>251</v>
      </c>
      <c r="C32" s="308"/>
      <c r="D32" s="113">
        <v>0.45752934155559977</v>
      </c>
      <c r="E32" s="115">
        <v>69</v>
      </c>
      <c r="F32" s="114">
        <v>50</v>
      </c>
      <c r="G32" s="114">
        <v>64</v>
      </c>
      <c r="H32" s="114">
        <v>48</v>
      </c>
      <c r="I32" s="140">
        <v>83</v>
      </c>
      <c r="J32" s="115">
        <v>-14</v>
      </c>
      <c r="K32" s="116">
        <v>-16.867469879518072</v>
      </c>
    </row>
    <row r="33" spans="1:11" ht="14.1" customHeight="1" x14ac:dyDescent="0.2">
      <c r="A33" s="306">
        <v>32</v>
      </c>
      <c r="B33" s="307" t="s">
        <v>252</v>
      </c>
      <c r="C33" s="308"/>
      <c r="D33" s="113">
        <v>3.4679397917909953</v>
      </c>
      <c r="E33" s="115">
        <v>523</v>
      </c>
      <c r="F33" s="114">
        <v>311</v>
      </c>
      <c r="G33" s="114">
        <v>391</v>
      </c>
      <c r="H33" s="114">
        <v>415</v>
      </c>
      <c r="I33" s="140">
        <v>494</v>
      </c>
      <c r="J33" s="115">
        <v>29</v>
      </c>
      <c r="K33" s="116">
        <v>5.8704453441295543</v>
      </c>
    </row>
    <row r="34" spans="1:11" ht="14.1" customHeight="1" x14ac:dyDescent="0.2">
      <c r="A34" s="306">
        <v>33</v>
      </c>
      <c r="B34" s="307" t="s">
        <v>253</v>
      </c>
      <c r="C34" s="308"/>
      <c r="D34" s="113">
        <v>1.6378224255685963</v>
      </c>
      <c r="E34" s="115">
        <v>247</v>
      </c>
      <c r="F34" s="114">
        <v>147</v>
      </c>
      <c r="G34" s="114">
        <v>328</v>
      </c>
      <c r="H34" s="114">
        <v>210</v>
      </c>
      <c r="I34" s="140">
        <v>257</v>
      </c>
      <c r="J34" s="115">
        <v>-10</v>
      </c>
      <c r="K34" s="116">
        <v>-3.8910505836575875</v>
      </c>
    </row>
    <row r="35" spans="1:11" ht="14.1" customHeight="1" x14ac:dyDescent="0.2">
      <c r="A35" s="306">
        <v>34</v>
      </c>
      <c r="B35" s="307" t="s">
        <v>254</v>
      </c>
      <c r="C35" s="308"/>
      <c r="D35" s="113">
        <v>1.7837013460645845</v>
      </c>
      <c r="E35" s="115">
        <v>269</v>
      </c>
      <c r="F35" s="114">
        <v>159</v>
      </c>
      <c r="G35" s="114">
        <v>296</v>
      </c>
      <c r="H35" s="114">
        <v>202</v>
      </c>
      <c r="I35" s="140">
        <v>274</v>
      </c>
      <c r="J35" s="115">
        <v>-5</v>
      </c>
      <c r="K35" s="116">
        <v>-1.8248175182481752</v>
      </c>
    </row>
    <row r="36" spans="1:11" ht="14.1" customHeight="1" x14ac:dyDescent="0.2">
      <c r="A36" s="306">
        <v>41</v>
      </c>
      <c r="B36" s="307" t="s">
        <v>255</v>
      </c>
      <c r="C36" s="308"/>
      <c r="D36" s="113">
        <v>0.70287116238976199</v>
      </c>
      <c r="E36" s="115">
        <v>106</v>
      </c>
      <c r="F36" s="114">
        <v>74</v>
      </c>
      <c r="G36" s="114">
        <v>162</v>
      </c>
      <c r="H36" s="114">
        <v>103</v>
      </c>
      <c r="I36" s="140">
        <v>138</v>
      </c>
      <c r="J36" s="115">
        <v>-32</v>
      </c>
      <c r="K36" s="116">
        <v>-23.188405797101449</v>
      </c>
    </row>
    <row r="37" spans="1:11" ht="14.1" customHeight="1" x14ac:dyDescent="0.2">
      <c r="A37" s="306">
        <v>42</v>
      </c>
      <c r="B37" s="307" t="s">
        <v>256</v>
      </c>
      <c r="C37" s="308"/>
      <c r="D37" s="113">
        <v>0.10609376036071878</v>
      </c>
      <c r="E37" s="115">
        <v>16</v>
      </c>
      <c r="F37" s="114">
        <v>15</v>
      </c>
      <c r="G37" s="114">
        <v>25</v>
      </c>
      <c r="H37" s="114">
        <v>15</v>
      </c>
      <c r="I37" s="140">
        <v>20</v>
      </c>
      <c r="J37" s="115">
        <v>-4</v>
      </c>
      <c r="K37" s="116">
        <v>-20</v>
      </c>
    </row>
    <row r="38" spans="1:11" ht="14.1" customHeight="1" x14ac:dyDescent="0.2">
      <c r="A38" s="306">
        <v>43</v>
      </c>
      <c r="B38" s="307" t="s">
        <v>257</v>
      </c>
      <c r="C38" s="308"/>
      <c r="D38" s="113">
        <v>3.5806644121742588</v>
      </c>
      <c r="E38" s="115">
        <v>540</v>
      </c>
      <c r="F38" s="114">
        <v>481</v>
      </c>
      <c r="G38" s="114">
        <v>622</v>
      </c>
      <c r="H38" s="114">
        <v>999</v>
      </c>
      <c r="I38" s="140">
        <v>395</v>
      </c>
      <c r="J38" s="115">
        <v>145</v>
      </c>
      <c r="K38" s="116">
        <v>36.708860759493668</v>
      </c>
    </row>
    <row r="39" spans="1:11" ht="14.1" customHeight="1" x14ac:dyDescent="0.2">
      <c r="A39" s="306">
        <v>51</v>
      </c>
      <c r="B39" s="307" t="s">
        <v>258</v>
      </c>
      <c r="C39" s="308"/>
      <c r="D39" s="113">
        <v>10.755254956567867</v>
      </c>
      <c r="E39" s="115">
        <v>1622</v>
      </c>
      <c r="F39" s="114">
        <v>1473</v>
      </c>
      <c r="G39" s="114">
        <v>2215</v>
      </c>
      <c r="H39" s="114">
        <v>1609</v>
      </c>
      <c r="I39" s="140">
        <v>1841</v>
      </c>
      <c r="J39" s="115">
        <v>-219</v>
      </c>
      <c r="K39" s="116">
        <v>-11.895708853883759</v>
      </c>
    </row>
    <row r="40" spans="1:11" ht="14.1" customHeight="1" x14ac:dyDescent="0.2">
      <c r="A40" s="306" t="s">
        <v>259</v>
      </c>
      <c r="B40" s="307" t="s">
        <v>260</v>
      </c>
      <c r="C40" s="308"/>
      <c r="D40" s="113">
        <v>10.390557655327896</v>
      </c>
      <c r="E40" s="115">
        <v>1567</v>
      </c>
      <c r="F40" s="114">
        <v>1426</v>
      </c>
      <c r="G40" s="114">
        <v>2094</v>
      </c>
      <c r="H40" s="114">
        <v>1554</v>
      </c>
      <c r="I40" s="140">
        <v>1750</v>
      </c>
      <c r="J40" s="115">
        <v>-183</v>
      </c>
      <c r="K40" s="116">
        <v>-10.457142857142857</v>
      </c>
    </row>
    <row r="41" spans="1:11" ht="14.1" customHeight="1" x14ac:dyDescent="0.2">
      <c r="A41" s="306"/>
      <c r="B41" s="307" t="s">
        <v>261</v>
      </c>
      <c r="C41" s="308"/>
      <c r="D41" s="113">
        <v>9.0179696306610975</v>
      </c>
      <c r="E41" s="115">
        <v>1360</v>
      </c>
      <c r="F41" s="114">
        <v>1192</v>
      </c>
      <c r="G41" s="114">
        <v>1710</v>
      </c>
      <c r="H41" s="114">
        <v>1349</v>
      </c>
      <c r="I41" s="140">
        <v>1417</v>
      </c>
      <c r="J41" s="115">
        <v>-57</v>
      </c>
      <c r="K41" s="116">
        <v>-4.0225829216654905</v>
      </c>
    </row>
    <row r="42" spans="1:11" ht="14.1" customHeight="1" x14ac:dyDescent="0.2">
      <c r="A42" s="306">
        <v>52</v>
      </c>
      <c r="B42" s="307" t="s">
        <v>262</v>
      </c>
      <c r="C42" s="308"/>
      <c r="D42" s="113">
        <v>5.0460844771566871</v>
      </c>
      <c r="E42" s="115">
        <v>761</v>
      </c>
      <c r="F42" s="114">
        <v>629</v>
      </c>
      <c r="G42" s="114">
        <v>808</v>
      </c>
      <c r="H42" s="114">
        <v>741</v>
      </c>
      <c r="I42" s="140">
        <v>867</v>
      </c>
      <c r="J42" s="115">
        <v>-106</v>
      </c>
      <c r="K42" s="116">
        <v>-12.226066897347174</v>
      </c>
    </row>
    <row r="43" spans="1:11" ht="14.1" customHeight="1" x14ac:dyDescent="0.2">
      <c r="A43" s="306" t="s">
        <v>263</v>
      </c>
      <c r="B43" s="307" t="s">
        <v>264</v>
      </c>
      <c r="C43" s="308"/>
      <c r="D43" s="113">
        <v>4.1376566540680324</v>
      </c>
      <c r="E43" s="115">
        <v>624</v>
      </c>
      <c r="F43" s="114">
        <v>514</v>
      </c>
      <c r="G43" s="114">
        <v>677</v>
      </c>
      <c r="H43" s="114">
        <v>618</v>
      </c>
      <c r="I43" s="140">
        <v>741</v>
      </c>
      <c r="J43" s="115">
        <v>-117</v>
      </c>
      <c r="K43" s="116">
        <v>-15.789473684210526</v>
      </c>
    </row>
    <row r="44" spans="1:11" ht="14.1" customHeight="1" x14ac:dyDescent="0.2">
      <c r="A44" s="306">
        <v>53</v>
      </c>
      <c r="B44" s="307" t="s">
        <v>265</v>
      </c>
      <c r="C44" s="308"/>
      <c r="D44" s="113">
        <v>0.61003912207413302</v>
      </c>
      <c r="E44" s="115">
        <v>92</v>
      </c>
      <c r="F44" s="114">
        <v>85</v>
      </c>
      <c r="G44" s="114">
        <v>111</v>
      </c>
      <c r="H44" s="114">
        <v>97</v>
      </c>
      <c r="I44" s="140">
        <v>144</v>
      </c>
      <c r="J44" s="115">
        <v>-52</v>
      </c>
      <c r="K44" s="116">
        <v>-36.111111111111114</v>
      </c>
    </row>
    <row r="45" spans="1:11" ht="14.1" customHeight="1" x14ac:dyDescent="0.2">
      <c r="A45" s="306" t="s">
        <v>266</v>
      </c>
      <c r="B45" s="307" t="s">
        <v>267</v>
      </c>
      <c r="C45" s="308"/>
      <c r="D45" s="113">
        <v>0.53709966182613889</v>
      </c>
      <c r="E45" s="115">
        <v>81</v>
      </c>
      <c r="F45" s="114">
        <v>79</v>
      </c>
      <c r="G45" s="114">
        <v>106</v>
      </c>
      <c r="H45" s="114">
        <v>90</v>
      </c>
      <c r="I45" s="140">
        <v>142</v>
      </c>
      <c r="J45" s="115">
        <v>-61</v>
      </c>
      <c r="K45" s="116">
        <v>-42.95774647887324</v>
      </c>
    </row>
    <row r="46" spans="1:11" ht="14.1" customHeight="1" x14ac:dyDescent="0.2">
      <c r="A46" s="306">
        <v>54</v>
      </c>
      <c r="B46" s="307" t="s">
        <v>268</v>
      </c>
      <c r="C46" s="308"/>
      <c r="D46" s="113">
        <v>3.5010940919037199</v>
      </c>
      <c r="E46" s="115">
        <v>528</v>
      </c>
      <c r="F46" s="114">
        <v>455</v>
      </c>
      <c r="G46" s="114">
        <v>669</v>
      </c>
      <c r="H46" s="114">
        <v>520</v>
      </c>
      <c r="I46" s="140">
        <v>660</v>
      </c>
      <c r="J46" s="115">
        <v>-132</v>
      </c>
      <c r="K46" s="116">
        <v>-20</v>
      </c>
    </row>
    <row r="47" spans="1:11" ht="14.1" customHeight="1" x14ac:dyDescent="0.2">
      <c r="A47" s="306">
        <v>61</v>
      </c>
      <c r="B47" s="307" t="s">
        <v>269</v>
      </c>
      <c r="C47" s="308"/>
      <c r="D47" s="113">
        <v>2.4600490683641669</v>
      </c>
      <c r="E47" s="115">
        <v>371</v>
      </c>
      <c r="F47" s="114">
        <v>353</v>
      </c>
      <c r="G47" s="114">
        <v>620</v>
      </c>
      <c r="H47" s="114">
        <v>343</v>
      </c>
      <c r="I47" s="140">
        <v>443</v>
      </c>
      <c r="J47" s="115">
        <v>-72</v>
      </c>
      <c r="K47" s="116">
        <v>-16.252821670428894</v>
      </c>
    </row>
    <row r="48" spans="1:11" ht="14.1" customHeight="1" x14ac:dyDescent="0.2">
      <c r="A48" s="306">
        <v>62</v>
      </c>
      <c r="B48" s="307" t="s">
        <v>270</v>
      </c>
      <c r="C48" s="308"/>
      <c r="D48" s="113">
        <v>6.0539752005835155</v>
      </c>
      <c r="E48" s="115">
        <v>913</v>
      </c>
      <c r="F48" s="114">
        <v>895</v>
      </c>
      <c r="G48" s="114">
        <v>1317</v>
      </c>
      <c r="H48" s="114">
        <v>876</v>
      </c>
      <c r="I48" s="140">
        <v>1011</v>
      </c>
      <c r="J48" s="115">
        <v>-98</v>
      </c>
      <c r="K48" s="116">
        <v>-9.693372898120673</v>
      </c>
    </row>
    <row r="49" spans="1:11" ht="14.1" customHeight="1" x14ac:dyDescent="0.2">
      <c r="A49" s="306">
        <v>63</v>
      </c>
      <c r="B49" s="307" t="s">
        <v>271</v>
      </c>
      <c r="C49" s="308"/>
      <c r="D49" s="113">
        <v>2.9905178701677606</v>
      </c>
      <c r="E49" s="115">
        <v>451</v>
      </c>
      <c r="F49" s="114">
        <v>521</v>
      </c>
      <c r="G49" s="114">
        <v>649</v>
      </c>
      <c r="H49" s="114">
        <v>576</v>
      </c>
      <c r="I49" s="140">
        <v>507</v>
      </c>
      <c r="J49" s="115">
        <v>-56</v>
      </c>
      <c r="K49" s="116">
        <v>-11.045364891518737</v>
      </c>
    </row>
    <row r="50" spans="1:11" ht="14.1" customHeight="1" x14ac:dyDescent="0.2">
      <c r="A50" s="306" t="s">
        <v>272</v>
      </c>
      <c r="B50" s="307" t="s">
        <v>273</v>
      </c>
      <c r="C50" s="308"/>
      <c r="D50" s="113">
        <v>0.41111332139778528</v>
      </c>
      <c r="E50" s="115">
        <v>62</v>
      </c>
      <c r="F50" s="114">
        <v>73</v>
      </c>
      <c r="G50" s="114">
        <v>133</v>
      </c>
      <c r="H50" s="114">
        <v>62</v>
      </c>
      <c r="I50" s="140">
        <v>89</v>
      </c>
      <c r="J50" s="115">
        <v>-27</v>
      </c>
      <c r="K50" s="116">
        <v>-30.337078651685392</v>
      </c>
    </row>
    <row r="51" spans="1:11" ht="14.1" customHeight="1" x14ac:dyDescent="0.2">
      <c r="A51" s="306" t="s">
        <v>274</v>
      </c>
      <c r="B51" s="307" t="s">
        <v>275</v>
      </c>
      <c r="C51" s="308"/>
      <c r="D51" s="113">
        <v>2.3738478880710829</v>
      </c>
      <c r="E51" s="115">
        <v>358</v>
      </c>
      <c r="F51" s="114">
        <v>420</v>
      </c>
      <c r="G51" s="114">
        <v>473</v>
      </c>
      <c r="H51" s="114">
        <v>480</v>
      </c>
      <c r="I51" s="140">
        <v>362</v>
      </c>
      <c r="J51" s="115">
        <v>-4</v>
      </c>
      <c r="K51" s="116">
        <v>-1.1049723756906078</v>
      </c>
    </row>
    <row r="52" spans="1:11" ht="14.1" customHeight="1" x14ac:dyDescent="0.2">
      <c r="A52" s="306">
        <v>71</v>
      </c>
      <c r="B52" s="307" t="s">
        <v>276</v>
      </c>
      <c r="C52" s="308"/>
      <c r="D52" s="113">
        <v>12.969962204097872</v>
      </c>
      <c r="E52" s="115">
        <v>1956</v>
      </c>
      <c r="F52" s="114">
        <v>1888</v>
      </c>
      <c r="G52" s="114">
        <v>2562</v>
      </c>
      <c r="H52" s="114">
        <v>2541</v>
      </c>
      <c r="I52" s="140">
        <v>2118</v>
      </c>
      <c r="J52" s="115">
        <v>-162</v>
      </c>
      <c r="K52" s="116">
        <v>-7.6487252124645888</v>
      </c>
    </row>
    <row r="53" spans="1:11" ht="14.1" customHeight="1" x14ac:dyDescent="0.2">
      <c r="A53" s="306" t="s">
        <v>277</v>
      </c>
      <c r="B53" s="307" t="s">
        <v>278</v>
      </c>
      <c r="C53" s="308"/>
      <c r="D53" s="113">
        <v>6.5778131423645645</v>
      </c>
      <c r="E53" s="115">
        <v>992</v>
      </c>
      <c r="F53" s="114">
        <v>1215</v>
      </c>
      <c r="G53" s="114">
        <v>1439</v>
      </c>
      <c r="H53" s="114">
        <v>1817</v>
      </c>
      <c r="I53" s="140">
        <v>1048</v>
      </c>
      <c r="J53" s="115">
        <v>-56</v>
      </c>
      <c r="K53" s="116">
        <v>-5.343511450381679</v>
      </c>
    </row>
    <row r="54" spans="1:11" ht="14.1" customHeight="1" x14ac:dyDescent="0.2">
      <c r="A54" s="306" t="s">
        <v>279</v>
      </c>
      <c r="B54" s="307" t="s">
        <v>280</v>
      </c>
      <c r="C54" s="308"/>
      <c r="D54" s="113">
        <v>5.158809097539951</v>
      </c>
      <c r="E54" s="115">
        <v>778</v>
      </c>
      <c r="F54" s="114">
        <v>585</v>
      </c>
      <c r="G54" s="114">
        <v>990</v>
      </c>
      <c r="H54" s="114">
        <v>593</v>
      </c>
      <c r="I54" s="140">
        <v>875</v>
      </c>
      <c r="J54" s="115">
        <v>-97</v>
      </c>
      <c r="K54" s="116">
        <v>-11.085714285714285</v>
      </c>
    </row>
    <row r="55" spans="1:11" ht="14.1" customHeight="1" x14ac:dyDescent="0.2">
      <c r="A55" s="306">
        <v>72</v>
      </c>
      <c r="B55" s="307" t="s">
        <v>281</v>
      </c>
      <c r="C55" s="308"/>
      <c r="D55" s="113">
        <v>1.8897951064253034</v>
      </c>
      <c r="E55" s="115">
        <v>285</v>
      </c>
      <c r="F55" s="114">
        <v>249</v>
      </c>
      <c r="G55" s="114">
        <v>424</v>
      </c>
      <c r="H55" s="114">
        <v>196</v>
      </c>
      <c r="I55" s="140">
        <v>285</v>
      </c>
      <c r="J55" s="115">
        <v>0</v>
      </c>
      <c r="K55" s="116">
        <v>0</v>
      </c>
    </row>
    <row r="56" spans="1:11" ht="14.1" customHeight="1" x14ac:dyDescent="0.2">
      <c r="A56" s="306" t="s">
        <v>282</v>
      </c>
      <c r="B56" s="307" t="s">
        <v>283</v>
      </c>
      <c r="C56" s="308"/>
      <c r="D56" s="113">
        <v>0.70287116238976199</v>
      </c>
      <c r="E56" s="115">
        <v>106</v>
      </c>
      <c r="F56" s="114">
        <v>87</v>
      </c>
      <c r="G56" s="114">
        <v>229</v>
      </c>
      <c r="H56" s="114">
        <v>47</v>
      </c>
      <c r="I56" s="140">
        <v>102</v>
      </c>
      <c r="J56" s="115">
        <v>4</v>
      </c>
      <c r="K56" s="116">
        <v>3.9215686274509802</v>
      </c>
    </row>
    <row r="57" spans="1:11" ht="14.1" customHeight="1" x14ac:dyDescent="0.2">
      <c r="A57" s="306" t="s">
        <v>284</v>
      </c>
      <c r="B57" s="307" t="s">
        <v>285</v>
      </c>
      <c r="C57" s="308"/>
      <c r="D57" s="113">
        <v>0.77581062263775613</v>
      </c>
      <c r="E57" s="115">
        <v>117</v>
      </c>
      <c r="F57" s="114">
        <v>122</v>
      </c>
      <c r="G57" s="114">
        <v>107</v>
      </c>
      <c r="H57" s="114">
        <v>124</v>
      </c>
      <c r="I57" s="140">
        <v>138</v>
      </c>
      <c r="J57" s="115">
        <v>-21</v>
      </c>
      <c r="K57" s="116">
        <v>-15.217391304347826</v>
      </c>
    </row>
    <row r="58" spans="1:11" ht="14.1" customHeight="1" x14ac:dyDescent="0.2">
      <c r="A58" s="306">
        <v>73</v>
      </c>
      <c r="B58" s="307" t="s">
        <v>286</v>
      </c>
      <c r="C58" s="308"/>
      <c r="D58" s="113">
        <v>1.3460645845766195</v>
      </c>
      <c r="E58" s="115">
        <v>203</v>
      </c>
      <c r="F58" s="114">
        <v>171</v>
      </c>
      <c r="G58" s="114">
        <v>306</v>
      </c>
      <c r="H58" s="114">
        <v>171</v>
      </c>
      <c r="I58" s="140">
        <v>216</v>
      </c>
      <c r="J58" s="115">
        <v>-13</v>
      </c>
      <c r="K58" s="116">
        <v>-6.0185185185185182</v>
      </c>
    </row>
    <row r="59" spans="1:11" ht="14.1" customHeight="1" x14ac:dyDescent="0.2">
      <c r="A59" s="306" t="s">
        <v>287</v>
      </c>
      <c r="B59" s="307" t="s">
        <v>288</v>
      </c>
      <c r="C59" s="308"/>
      <c r="D59" s="113">
        <v>0.96147470326901396</v>
      </c>
      <c r="E59" s="115">
        <v>145</v>
      </c>
      <c r="F59" s="114">
        <v>103</v>
      </c>
      <c r="G59" s="114">
        <v>216</v>
      </c>
      <c r="H59" s="114">
        <v>104</v>
      </c>
      <c r="I59" s="140">
        <v>172</v>
      </c>
      <c r="J59" s="115">
        <v>-27</v>
      </c>
      <c r="K59" s="116">
        <v>-15.697674418604651</v>
      </c>
    </row>
    <row r="60" spans="1:11" ht="14.1" customHeight="1" x14ac:dyDescent="0.2">
      <c r="A60" s="306">
        <v>81</v>
      </c>
      <c r="B60" s="307" t="s">
        <v>289</v>
      </c>
      <c r="C60" s="308"/>
      <c r="D60" s="113">
        <v>5.7953716597042639</v>
      </c>
      <c r="E60" s="115">
        <v>874</v>
      </c>
      <c r="F60" s="114">
        <v>728</v>
      </c>
      <c r="G60" s="114">
        <v>1056</v>
      </c>
      <c r="H60" s="114">
        <v>586</v>
      </c>
      <c r="I60" s="140">
        <v>744</v>
      </c>
      <c r="J60" s="115">
        <v>130</v>
      </c>
      <c r="K60" s="116">
        <v>17.473118279569892</v>
      </c>
    </row>
    <row r="61" spans="1:11" ht="14.1" customHeight="1" x14ac:dyDescent="0.2">
      <c r="A61" s="306" t="s">
        <v>290</v>
      </c>
      <c r="B61" s="307" t="s">
        <v>291</v>
      </c>
      <c r="C61" s="308"/>
      <c r="D61" s="113">
        <v>2.3804787480936276</v>
      </c>
      <c r="E61" s="115">
        <v>359</v>
      </c>
      <c r="F61" s="114">
        <v>218</v>
      </c>
      <c r="G61" s="114">
        <v>481</v>
      </c>
      <c r="H61" s="114">
        <v>163</v>
      </c>
      <c r="I61" s="140">
        <v>287</v>
      </c>
      <c r="J61" s="115">
        <v>72</v>
      </c>
      <c r="K61" s="116">
        <v>25.087108013937282</v>
      </c>
    </row>
    <row r="62" spans="1:11" ht="14.1" customHeight="1" x14ac:dyDescent="0.2">
      <c r="A62" s="306" t="s">
        <v>292</v>
      </c>
      <c r="B62" s="307" t="s">
        <v>293</v>
      </c>
      <c r="C62" s="308"/>
      <c r="D62" s="113">
        <v>1.392480604734434</v>
      </c>
      <c r="E62" s="115">
        <v>210</v>
      </c>
      <c r="F62" s="114">
        <v>288</v>
      </c>
      <c r="G62" s="114">
        <v>342</v>
      </c>
      <c r="H62" s="114">
        <v>222</v>
      </c>
      <c r="I62" s="140">
        <v>221</v>
      </c>
      <c r="J62" s="115">
        <v>-11</v>
      </c>
      <c r="K62" s="116">
        <v>-4.9773755656108598</v>
      </c>
    </row>
    <row r="63" spans="1:11" ht="14.1" customHeight="1" x14ac:dyDescent="0.2">
      <c r="A63" s="306"/>
      <c r="B63" s="307" t="s">
        <v>294</v>
      </c>
      <c r="C63" s="308"/>
      <c r="D63" s="113">
        <v>1.2863868443737152</v>
      </c>
      <c r="E63" s="115">
        <v>194</v>
      </c>
      <c r="F63" s="114">
        <v>222</v>
      </c>
      <c r="G63" s="114">
        <v>229</v>
      </c>
      <c r="H63" s="114">
        <v>187</v>
      </c>
      <c r="I63" s="140">
        <v>197</v>
      </c>
      <c r="J63" s="115">
        <v>-3</v>
      </c>
      <c r="K63" s="116">
        <v>-1.5228426395939085</v>
      </c>
    </row>
    <row r="64" spans="1:11" ht="14.1" customHeight="1" x14ac:dyDescent="0.2">
      <c r="A64" s="306" t="s">
        <v>295</v>
      </c>
      <c r="B64" s="307" t="s">
        <v>296</v>
      </c>
      <c r="C64" s="308"/>
      <c r="D64" s="113">
        <v>0.84875008288575027</v>
      </c>
      <c r="E64" s="115">
        <v>128</v>
      </c>
      <c r="F64" s="114">
        <v>74</v>
      </c>
      <c r="G64" s="114">
        <v>82</v>
      </c>
      <c r="H64" s="114">
        <v>80</v>
      </c>
      <c r="I64" s="140">
        <v>95</v>
      </c>
      <c r="J64" s="115">
        <v>33</v>
      </c>
      <c r="K64" s="116">
        <v>34.736842105263158</v>
      </c>
    </row>
    <row r="65" spans="1:11" ht="14.1" customHeight="1" x14ac:dyDescent="0.2">
      <c r="A65" s="306" t="s">
        <v>297</v>
      </c>
      <c r="B65" s="307" t="s">
        <v>298</v>
      </c>
      <c r="C65" s="308"/>
      <c r="D65" s="113">
        <v>0.59677740202904317</v>
      </c>
      <c r="E65" s="115">
        <v>90</v>
      </c>
      <c r="F65" s="114">
        <v>73</v>
      </c>
      <c r="G65" s="114">
        <v>68</v>
      </c>
      <c r="H65" s="114">
        <v>51</v>
      </c>
      <c r="I65" s="140">
        <v>71</v>
      </c>
      <c r="J65" s="115">
        <v>19</v>
      </c>
      <c r="K65" s="116">
        <v>26.760563380281692</v>
      </c>
    </row>
    <row r="66" spans="1:11" ht="14.1" customHeight="1" x14ac:dyDescent="0.2">
      <c r="A66" s="306">
        <v>82</v>
      </c>
      <c r="B66" s="307" t="s">
        <v>299</v>
      </c>
      <c r="C66" s="308"/>
      <c r="D66" s="113">
        <v>2.3871096081161727</v>
      </c>
      <c r="E66" s="115">
        <v>360</v>
      </c>
      <c r="F66" s="114">
        <v>427</v>
      </c>
      <c r="G66" s="114">
        <v>603</v>
      </c>
      <c r="H66" s="114">
        <v>332</v>
      </c>
      <c r="I66" s="140">
        <v>344</v>
      </c>
      <c r="J66" s="115">
        <v>16</v>
      </c>
      <c r="K66" s="116">
        <v>4.6511627906976747</v>
      </c>
    </row>
    <row r="67" spans="1:11" ht="14.1" customHeight="1" x14ac:dyDescent="0.2">
      <c r="A67" s="306" t="s">
        <v>300</v>
      </c>
      <c r="B67" s="307" t="s">
        <v>301</v>
      </c>
      <c r="C67" s="308"/>
      <c r="D67" s="113">
        <v>1.3328028645315297</v>
      </c>
      <c r="E67" s="115">
        <v>201</v>
      </c>
      <c r="F67" s="114">
        <v>299</v>
      </c>
      <c r="G67" s="114">
        <v>372</v>
      </c>
      <c r="H67" s="114">
        <v>237</v>
      </c>
      <c r="I67" s="140">
        <v>202</v>
      </c>
      <c r="J67" s="115">
        <v>-1</v>
      </c>
      <c r="K67" s="116">
        <v>-0.49504950495049505</v>
      </c>
    </row>
    <row r="68" spans="1:11" ht="14.1" customHeight="1" x14ac:dyDescent="0.2">
      <c r="A68" s="306" t="s">
        <v>302</v>
      </c>
      <c r="B68" s="307" t="s">
        <v>303</v>
      </c>
      <c r="C68" s="308"/>
      <c r="D68" s="113">
        <v>0.62993170214176775</v>
      </c>
      <c r="E68" s="115">
        <v>95</v>
      </c>
      <c r="F68" s="114">
        <v>94</v>
      </c>
      <c r="G68" s="114">
        <v>159</v>
      </c>
      <c r="H68" s="114">
        <v>59</v>
      </c>
      <c r="I68" s="140">
        <v>101</v>
      </c>
      <c r="J68" s="115">
        <v>-6</v>
      </c>
      <c r="K68" s="116">
        <v>-5.9405940594059405</v>
      </c>
    </row>
    <row r="69" spans="1:11" ht="14.1" customHeight="1" x14ac:dyDescent="0.2">
      <c r="A69" s="306">
        <v>83</v>
      </c>
      <c r="B69" s="307" t="s">
        <v>304</v>
      </c>
      <c r="C69" s="308"/>
      <c r="D69" s="113">
        <v>4.1111332139778529</v>
      </c>
      <c r="E69" s="115">
        <v>620</v>
      </c>
      <c r="F69" s="114">
        <v>533</v>
      </c>
      <c r="G69" s="114">
        <v>1050</v>
      </c>
      <c r="H69" s="114">
        <v>381</v>
      </c>
      <c r="I69" s="140">
        <v>468</v>
      </c>
      <c r="J69" s="115">
        <v>152</v>
      </c>
      <c r="K69" s="116">
        <v>32.478632478632477</v>
      </c>
    </row>
    <row r="70" spans="1:11" ht="14.1" customHeight="1" x14ac:dyDescent="0.2">
      <c r="A70" s="306" t="s">
        <v>305</v>
      </c>
      <c r="B70" s="307" t="s">
        <v>306</v>
      </c>
      <c r="C70" s="308"/>
      <c r="D70" s="113">
        <v>3.129765930641204</v>
      </c>
      <c r="E70" s="115">
        <v>472</v>
      </c>
      <c r="F70" s="114">
        <v>427</v>
      </c>
      <c r="G70" s="114">
        <v>881</v>
      </c>
      <c r="H70" s="114">
        <v>289</v>
      </c>
      <c r="I70" s="140">
        <v>347</v>
      </c>
      <c r="J70" s="115">
        <v>125</v>
      </c>
      <c r="K70" s="116">
        <v>36.023054755043226</v>
      </c>
    </row>
    <row r="71" spans="1:11" ht="14.1" customHeight="1" x14ac:dyDescent="0.2">
      <c r="A71" s="306"/>
      <c r="B71" s="307" t="s">
        <v>307</v>
      </c>
      <c r="C71" s="308"/>
      <c r="D71" s="113">
        <v>2.0754591870565613</v>
      </c>
      <c r="E71" s="115">
        <v>313</v>
      </c>
      <c r="F71" s="114">
        <v>244</v>
      </c>
      <c r="G71" s="114">
        <v>646</v>
      </c>
      <c r="H71" s="114">
        <v>178</v>
      </c>
      <c r="I71" s="140">
        <v>208</v>
      </c>
      <c r="J71" s="115">
        <v>105</v>
      </c>
      <c r="K71" s="116">
        <v>50.480769230769234</v>
      </c>
    </row>
    <row r="72" spans="1:11" ht="14.1" customHeight="1" x14ac:dyDescent="0.2">
      <c r="A72" s="306">
        <v>84</v>
      </c>
      <c r="B72" s="307" t="s">
        <v>308</v>
      </c>
      <c r="C72" s="308"/>
      <c r="D72" s="113">
        <v>0.88853524302101983</v>
      </c>
      <c r="E72" s="115">
        <v>134</v>
      </c>
      <c r="F72" s="114">
        <v>103</v>
      </c>
      <c r="G72" s="114">
        <v>284</v>
      </c>
      <c r="H72" s="114">
        <v>98</v>
      </c>
      <c r="I72" s="140">
        <v>123</v>
      </c>
      <c r="J72" s="115">
        <v>11</v>
      </c>
      <c r="K72" s="116">
        <v>8.9430894308943092</v>
      </c>
    </row>
    <row r="73" spans="1:11" ht="14.1" customHeight="1" x14ac:dyDescent="0.2">
      <c r="A73" s="306" t="s">
        <v>309</v>
      </c>
      <c r="B73" s="307" t="s">
        <v>310</v>
      </c>
      <c r="C73" s="308"/>
      <c r="D73" s="113">
        <v>0.25860354087925203</v>
      </c>
      <c r="E73" s="115">
        <v>39</v>
      </c>
      <c r="F73" s="114">
        <v>16</v>
      </c>
      <c r="G73" s="114">
        <v>144</v>
      </c>
      <c r="H73" s="114">
        <v>19</v>
      </c>
      <c r="I73" s="140">
        <v>29</v>
      </c>
      <c r="J73" s="115">
        <v>10</v>
      </c>
      <c r="K73" s="116">
        <v>34.482758620689658</v>
      </c>
    </row>
    <row r="74" spans="1:11" ht="14.1" customHeight="1" x14ac:dyDescent="0.2">
      <c r="A74" s="306" t="s">
        <v>311</v>
      </c>
      <c r="B74" s="307" t="s">
        <v>312</v>
      </c>
      <c r="C74" s="308"/>
      <c r="D74" s="113">
        <v>0.15914064054107818</v>
      </c>
      <c r="E74" s="115">
        <v>24</v>
      </c>
      <c r="F74" s="114">
        <v>15</v>
      </c>
      <c r="G74" s="114">
        <v>42</v>
      </c>
      <c r="H74" s="114">
        <v>11</v>
      </c>
      <c r="I74" s="140">
        <v>8</v>
      </c>
      <c r="J74" s="115">
        <v>16</v>
      </c>
      <c r="K74" s="116">
        <v>200</v>
      </c>
    </row>
    <row r="75" spans="1:11" ht="14.1" customHeight="1" x14ac:dyDescent="0.2">
      <c r="A75" s="306" t="s">
        <v>313</v>
      </c>
      <c r="B75" s="307" t="s">
        <v>314</v>
      </c>
      <c r="C75" s="308"/>
      <c r="D75" s="113">
        <v>5.3046880180359392E-2</v>
      </c>
      <c r="E75" s="115">
        <v>8</v>
      </c>
      <c r="F75" s="114">
        <v>20</v>
      </c>
      <c r="G75" s="114">
        <v>3</v>
      </c>
      <c r="H75" s="114">
        <v>13</v>
      </c>
      <c r="I75" s="140">
        <v>6</v>
      </c>
      <c r="J75" s="115">
        <v>2</v>
      </c>
      <c r="K75" s="116">
        <v>33.333333333333336</v>
      </c>
    </row>
    <row r="76" spans="1:11" ht="14.1" customHeight="1" x14ac:dyDescent="0.2">
      <c r="A76" s="306">
        <v>91</v>
      </c>
      <c r="B76" s="307" t="s">
        <v>315</v>
      </c>
      <c r="C76" s="308"/>
      <c r="D76" s="113">
        <v>0.43100590146542006</v>
      </c>
      <c r="E76" s="115">
        <v>65</v>
      </c>
      <c r="F76" s="114">
        <v>34</v>
      </c>
      <c r="G76" s="114">
        <v>39</v>
      </c>
      <c r="H76" s="114">
        <v>15</v>
      </c>
      <c r="I76" s="140">
        <v>26</v>
      </c>
      <c r="J76" s="115">
        <v>39</v>
      </c>
      <c r="K76" s="116">
        <v>150</v>
      </c>
    </row>
    <row r="77" spans="1:11" ht="14.1" customHeight="1" x14ac:dyDescent="0.2">
      <c r="A77" s="306">
        <v>92</v>
      </c>
      <c r="B77" s="307" t="s">
        <v>316</v>
      </c>
      <c r="C77" s="308"/>
      <c r="D77" s="113">
        <v>0.74265632252503144</v>
      </c>
      <c r="E77" s="115">
        <v>112</v>
      </c>
      <c r="F77" s="114">
        <v>110</v>
      </c>
      <c r="G77" s="114">
        <v>124</v>
      </c>
      <c r="H77" s="114">
        <v>97</v>
      </c>
      <c r="I77" s="140">
        <v>149</v>
      </c>
      <c r="J77" s="115">
        <v>-37</v>
      </c>
      <c r="K77" s="116">
        <v>-24.832214765100669</v>
      </c>
    </row>
    <row r="78" spans="1:11" ht="14.1" customHeight="1" x14ac:dyDescent="0.2">
      <c r="A78" s="306">
        <v>93</v>
      </c>
      <c r="B78" s="307" t="s">
        <v>317</v>
      </c>
      <c r="C78" s="308"/>
      <c r="D78" s="113">
        <v>5.3046880180359392E-2</v>
      </c>
      <c r="E78" s="115">
        <v>8</v>
      </c>
      <c r="F78" s="114" t="s">
        <v>514</v>
      </c>
      <c r="G78" s="114">
        <v>25</v>
      </c>
      <c r="H78" s="114">
        <v>17</v>
      </c>
      <c r="I78" s="140">
        <v>23</v>
      </c>
      <c r="J78" s="115">
        <v>-15</v>
      </c>
      <c r="K78" s="116">
        <v>-65.217391304347828</v>
      </c>
    </row>
    <row r="79" spans="1:11" ht="14.1" customHeight="1" x14ac:dyDescent="0.2">
      <c r="A79" s="306">
        <v>94</v>
      </c>
      <c r="B79" s="307" t="s">
        <v>318</v>
      </c>
      <c r="C79" s="308"/>
      <c r="D79" s="113">
        <v>0.29838870101452158</v>
      </c>
      <c r="E79" s="115">
        <v>45</v>
      </c>
      <c r="F79" s="114">
        <v>50</v>
      </c>
      <c r="G79" s="114">
        <v>77</v>
      </c>
      <c r="H79" s="114">
        <v>116</v>
      </c>
      <c r="I79" s="140">
        <v>35</v>
      </c>
      <c r="J79" s="115">
        <v>10</v>
      </c>
      <c r="K79" s="116">
        <v>28.571428571428573</v>
      </c>
    </row>
    <row r="80" spans="1:11" ht="14.1" customHeight="1" x14ac:dyDescent="0.2">
      <c r="A80" s="306" t="s">
        <v>319</v>
      </c>
      <c r="B80" s="307" t="s">
        <v>320</v>
      </c>
      <c r="C80" s="308"/>
      <c r="D80" s="113">
        <v>1.9892580067634773E-2</v>
      </c>
      <c r="E80" s="115">
        <v>3</v>
      </c>
      <c r="F80" s="114" t="s">
        <v>514</v>
      </c>
      <c r="G80" s="114" t="s">
        <v>514</v>
      </c>
      <c r="H80" s="114">
        <v>0</v>
      </c>
      <c r="I80" s="140">
        <v>0</v>
      </c>
      <c r="J80" s="115">
        <v>3</v>
      </c>
      <c r="K80" s="116" t="s">
        <v>515</v>
      </c>
    </row>
    <row r="81" spans="1:11" ht="14.1" customHeight="1" x14ac:dyDescent="0.2">
      <c r="A81" s="310" t="s">
        <v>321</v>
      </c>
      <c r="B81" s="311" t="s">
        <v>334</v>
      </c>
      <c r="C81" s="312"/>
      <c r="D81" s="125">
        <v>0.15250978051853326</v>
      </c>
      <c r="E81" s="143">
        <v>23</v>
      </c>
      <c r="F81" s="144">
        <v>34</v>
      </c>
      <c r="G81" s="144">
        <v>56</v>
      </c>
      <c r="H81" s="144">
        <v>25</v>
      </c>
      <c r="I81" s="145">
        <v>27</v>
      </c>
      <c r="J81" s="143">
        <v>-4</v>
      </c>
      <c r="K81" s="146">
        <v>-14.814814814814815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15711</v>
      </c>
      <c r="E11" s="114">
        <v>14338</v>
      </c>
      <c r="F11" s="114">
        <v>18075</v>
      </c>
      <c r="G11" s="114">
        <v>14082</v>
      </c>
      <c r="H11" s="140">
        <v>16171</v>
      </c>
      <c r="I11" s="115">
        <v>-460</v>
      </c>
      <c r="J11" s="116">
        <v>-2.8445983550800817</v>
      </c>
    </row>
    <row r="12" spans="1:15" s="110" customFormat="1" ht="24.95" customHeight="1" x14ac:dyDescent="0.2">
      <c r="A12" s="193" t="s">
        <v>132</v>
      </c>
      <c r="B12" s="194" t="s">
        <v>133</v>
      </c>
      <c r="C12" s="113">
        <v>0.96111005028324104</v>
      </c>
      <c r="D12" s="115">
        <v>151</v>
      </c>
      <c r="E12" s="114">
        <v>680</v>
      </c>
      <c r="F12" s="114">
        <v>413</v>
      </c>
      <c r="G12" s="114">
        <v>239</v>
      </c>
      <c r="H12" s="140">
        <v>119</v>
      </c>
      <c r="I12" s="115">
        <v>32</v>
      </c>
      <c r="J12" s="116">
        <v>26.890756302521009</v>
      </c>
    </row>
    <row r="13" spans="1:15" s="110" customFormat="1" ht="24.95" customHeight="1" x14ac:dyDescent="0.2">
      <c r="A13" s="193" t="s">
        <v>134</v>
      </c>
      <c r="B13" s="199" t="s">
        <v>214</v>
      </c>
      <c r="C13" s="113">
        <v>0.98020495194449753</v>
      </c>
      <c r="D13" s="115">
        <v>154</v>
      </c>
      <c r="E13" s="114">
        <v>163</v>
      </c>
      <c r="F13" s="114">
        <v>168</v>
      </c>
      <c r="G13" s="114">
        <v>116</v>
      </c>
      <c r="H13" s="140">
        <v>213</v>
      </c>
      <c r="I13" s="115">
        <v>-59</v>
      </c>
      <c r="J13" s="116">
        <v>-27.699530516431924</v>
      </c>
    </row>
    <row r="14" spans="1:15" s="287" customFormat="1" ht="24.95" customHeight="1" x14ac:dyDescent="0.2">
      <c r="A14" s="193" t="s">
        <v>215</v>
      </c>
      <c r="B14" s="199" t="s">
        <v>137</v>
      </c>
      <c r="C14" s="113">
        <v>21.768187893832348</v>
      </c>
      <c r="D14" s="115">
        <v>3420</v>
      </c>
      <c r="E14" s="114">
        <v>2565</v>
      </c>
      <c r="F14" s="114">
        <v>3337</v>
      </c>
      <c r="G14" s="114">
        <v>2202</v>
      </c>
      <c r="H14" s="140">
        <v>3130</v>
      </c>
      <c r="I14" s="115">
        <v>290</v>
      </c>
      <c r="J14" s="116">
        <v>9.2651757188498394</v>
      </c>
      <c r="K14" s="110"/>
      <c r="L14" s="110"/>
      <c r="M14" s="110"/>
      <c r="N14" s="110"/>
      <c r="O14" s="110"/>
    </row>
    <row r="15" spans="1:15" s="110" customFormat="1" ht="24.95" customHeight="1" x14ac:dyDescent="0.2">
      <c r="A15" s="193" t="s">
        <v>216</v>
      </c>
      <c r="B15" s="199" t="s">
        <v>217</v>
      </c>
      <c r="C15" s="113">
        <v>4.2645280376806056</v>
      </c>
      <c r="D15" s="115">
        <v>670</v>
      </c>
      <c r="E15" s="114">
        <v>503</v>
      </c>
      <c r="F15" s="114">
        <v>672</v>
      </c>
      <c r="G15" s="114">
        <v>502</v>
      </c>
      <c r="H15" s="140">
        <v>639</v>
      </c>
      <c r="I15" s="115">
        <v>31</v>
      </c>
      <c r="J15" s="116">
        <v>4.8513302034428794</v>
      </c>
    </row>
    <row r="16" spans="1:15" s="287" customFormat="1" ht="24.95" customHeight="1" x14ac:dyDescent="0.2">
      <c r="A16" s="193" t="s">
        <v>218</v>
      </c>
      <c r="B16" s="199" t="s">
        <v>141</v>
      </c>
      <c r="C16" s="113">
        <v>14.022022786582649</v>
      </c>
      <c r="D16" s="115">
        <v>2203</v>
      </c>
      <c r="E16" s="114">
        <v>1665</v>
      </c>
      <c r="F16" s="114">
        <v>2093</v>
      </c>
      <c r="G16" s="114">
        <v>1276</v>
      </c>
      <c r="H16" s="140">
        <v>2040</v>
      </c>
      <c r="I16" s="115">
        <v>163</v>
      </c>
      <c r="J16" s="116">
        <v>7.9901960784313726</v>
      </c>
      <c r="K16" s="110"/>
      <c r="L16" s="110"/>
      <c r="M16" s="110"/>
      <c r="N16" s="110"/>
      <c r="O16" s="110"/>
    </row>
    <row r="17" spans="1:15" s="110" customFormat="1" ht="24.95" customHeight="1" x14ac:dyDescent="0.2">
      <c r="A17" s="193" t="s">
        <v>142</v>
      </c>
      <c r="B17" s="199" t="s">
        <v>220</v>
      </c>
      <c r="C17" s="113">
        <v>3.4816370695690919</v>
      </c>
      <c r="D17" s="115">
        <v>547</v>
      </c>
      <c r="E17" s="114">
        <v>397</v>
      </c>
      <c r="F17" s="114">
        <v>572</v>
      </c>
      <c r="G17" s="114">
        <v>424</v>
      </c>
      <c r="H17" s="140">
        <v>451</v>
      </c>
      <c r="I17" s="115">
        <v>96</v>
      </c>
      <c r="J17" s="116">
        <v>21.286031042128602</v>
      </c>
    </row>
    <row r="18" spans="1:15" s="287" customFormat="1" ht="24.95" customHeight="1" x14ac:dyDescent="0.2">
      <c r="A18" s="201" t="s">
        <v>144</v>
      </c>
      <c r="B18" s="202" t="s">
        <v>145</v>
      </c>
      <c r="C18" s="113">
        <v>6.7405002864235248</v>
      </c>
      <c r="D18" s="115">
        <v>1059</v>
      </c>
      <c r="E18" s="114">
        <v>778</v>
      </c>
      <c r="F18" s="114">
        <v>1046</v>
      </c>
      <c r="G18" s="114">
        <v>812</v>
      </c>
      <c r="H18" s="140">
        <v>988</v>
      </c>
      <c r="I18" s="115">
        <v>71</v>
      </c>
      <c r="J18" s="116">
        <v>7.1862348178137649</v>
      </c>
      <c r="K18" s="110"/>
      <c r="L18" s="110"/>
      <c r="M18" s="110"/>
      <c r="N18" s="110"/>
      <c r="O18" s="110"/>
    </row>
    <row r="19" spans="1:15" s="110" customFormat="1" ht="24.95" customHeight="1" x14ac:dyDescent="0.2">
      <c r="A19" s="193" t="s">
        <v>146</v>
      </c>
      <c r="B19" s="199" t="s">
        <v>147</v>
      </c>
      <c r="C19" s="113">
        <v>13.360066195659092</v>
      </c>
      <c r="D19" s="115">
        <v>2099</v>
      </c>
      <c r="E19" s="114">
        <v>1847</v>
      </c>
      <c r="F19" s="114">
        <v>2583</v>
      </c>
      <c r="G19" s="114">
        <v>2266</v>
      </c>
      <c r="H19" s="140">
        <v>2343</v>
      </c>
      <c r="I19" s="115">
        <v>-244</v>
      </c>
      <c r="J19" s="116">
        <v>-10.413999146393513</v>
      </c>
    </row>
    <row r="20" spans="1:15" s="287" customFormat="1" ht="24.95" customHeight="1" x14ac:dyDescent="0.2">
      <c r="A20" s="193" t="s">
        <v>148</v>
      </c>
      <c r="B20" s="199" t="s">
        <v>149</v>
      </c>
      <c r="C20" s="113">
        <v>6.6322958436764052</v>
      </c>
      <c r="D20" s="115">
        <v>1042</v>
      </c>
      <c r="E20" s="114">
        <v>889</v>
      </c>
      <c r="F20" s="114">
        <v>1197</v>
      </c>
      <c r="G20" s="114">
        <v>945</v>
      </c>
      <c r="H20" s="140">
        <v>1135</v>
      </c>
      <c r="I20" s="115">
        <v>-93</v>
      </c>
      <c r="J20" s="116">
        <v>-8.1938325991189433</v>
      </c>
      <c r="K20" s="110"/>
      <c r="L20" s="110"/>
      <c r="M20" s="110"/>
      <c r="N20" s="110"/>
      <c r="O20" s="110"/>
    </row>
    <row r="21" spans="1:15" s="110" customFormat="1" ht="24.95" customHeight="1" x14ac:dyDescent="0.2">
      <c r="A21" s="201" t="s">
        <v>150</v>
      </c>
      <c r="B21" s="202" t="s">
        <v>151</v>
      </c>
      <c r="C21" s="113">
        <v>5.2574629240659414</v>
      </c>
      <c r="D21" s="115">
        <v>826</v>
      </c>
      <c r="E21" s="114">
        <v>957</v>
      </c>
      <c r="F21" s="114">
        <v>983</v>
      </c>
      <c r="G21" s="114">
        <v>649</v>
      </c>
      <c r="H21" s="140">
        <v>687</v>
      </c>
      <c r="I21" s="115">
        <v>139</v>
      </c>
      <c r="J21" s="116">
        <v>20.232896652110625</v>
      </c>
    </row>
    <row r="22" spans="1:15" s="110" customFormat="1" ht="24.95" customHeight="1" x14ac:dyDescent="0.2">
      <c r="A22" s="201" t="s">
        <v>152</v>
      </c>
      <c r="B22" s="199" t="s">
        <v>153</v>
      </c>
      <c r="C22" s="113">
        <v>2.5141620520654318</v>
      </c>
      <c r="D22" s="115">
        <v>395</v>
      </c>
      <c r="E22" s="114">
        <v>379</v>
      </c>
      <c r="F22" s="114">
        <v>411</v>
      </c>
      <c r="G22" s="114">
        <v>441</v>
      </c>
      <c r="H22" s="140">
        <v>306</v>
      </c>
      <c r="I22" s="115">
        <v>89</v>
      </c>
      <c r="J22" s="116">
        <v>29.084967320261438</v>
      </c>
    </row>
    <row r="23" spans="1:15" s="110" customFormat="1" ht="24.95" customHeight="1" x14ac:dyDescent="0.2">
      <c r="A23" s="193" t="s">
        <v>154</v>
      </c>
      <c r="B23" s="199" t="s">
        <v>155</v>
      </c>
      <c r="C23" s="113">
        <v>1.171153968557062</v>
      </c>
      <c r="D23" s="115">
        <v>184</v>
      </c>
      <c r="E23" s="114">
        <v>160</v>
      </c>
      <c r="F23" s="114">
        <v>291</v>
      </c>
      <c r="G23" s="114">
        <v>118</v>
      </c>
      <c r="H23" s="140">
        <v>245</v>
      </c>
      <c r="I23" s="115">
        <v>-61</v>
      </c>
      <c r="J23" s="116">
        <v>-24.897959183673468</v>
      </c>
    </row>
    <row r="24" spans="1:15" s="110" customFormat="1" ht="24.95" customHeight="1" x14ac:dyDescent="0.2">
      <c r="A24" s="193" t="s">
        <v>156</v>
      </c>
      <c r="B24" s="199" t="s">
        <v>221</v>
      </c>
      <c r="C24" s="113">
        <v>8.1407930749156634</v>
      </c>
      <c r="D24" s="115">
        <v>1279</v>
      </c>
      <c r="E24" s="114">
        <v>1225</v>
      </c>
      <c r="F24" s="114">
        <v>1313</v>
      </c>
      <c r="G24" s="114">
        <v>1366</v>
      </c>
      <c r="H24" s="140">
        <v>1335</v>
      </c>
      <c r="I24" s="115">
        <v>-56</v>
      </c>
      <c r="J24" s="116">
        <v>-4.1947565543071157</v>
      </c>
    </row>
    <row r="25" spans="1:15" s="110" customFormat="1" ht="24.95" customHeight="1" x14ac:dyDescent="0.2">
      <c r="A25" s="193" t="s">
        <v>222</v>
      </c>
      <c r="B25" s="204" t="s">
        <v>159</v>
      </c>
      <c r="C25" s="113">
        <v>4.4682069887340079</v>
      </c>
      <c r="D25" s="115">
        <v>702</v>
      </c>
      <c r="E25" s="114">
        <v>910</v>
      </c>
      <c r="F25" s="114">
        <v>976</v>
      </c>
      <c r="G25" s="114">
        <v>772</v>
      </c>
      <c r="H25" s="140">
        <v>986</v>
      </c>
      <c r="I25" s="115">
        <v>-284</v>
      </c>
      <c r="J25" s="116">
        <v>-28.803245436105477</v>
      </c>
    </row>
    <row r="26" spans="1:15" s="110" customFormat="1" ht="24.95" customHeight="1" x14ac:dyDescent="0.2">
      <c r="A26" s="201">
        <v>782.78300000000002</v>
      </c>
      <c r="B26" s="203" t="s">
        <v>160</v>
      </c>
      <c r="C26" s="113">
        <v>9.6301954044936675</v>
      </c>
      <c r="D26" s="115">
        <v>1513</v>
      </c>
      <c r="E26" s="114">
        <v>1555</v>
      </c>
      <c r="F26" s="114">
        <v>1773</v>
      </c>
      <c r="G26" s="114">
        <v>1732</v>
      </c>
      <c r="H26" s="140">
        <v>2000</v>
      </c>
      <c r="I26" s="115">
        <v>-487</v>
      </c>
      <c r="J26" s="116">
        <v>-24.35</v>
      </c>
    </row>
    <row r="27" spans="1:15" s="110" customFormat="1" ht="24.95" customHeight="1" x14ac:dyDescent="0.2">
      <c r="A27" s="193" t="s">
        <v>161</v>
      </c>
      <c r="B27" s="199" t="s">
        <v>162</v>
      </c>
      <c r="C27" s="113">
        <v>2.68601616701674</v>
      </c>
      <c r="D27" s="115">
        <v>422</v>
      </c>
      <c r="E27" s="114">
        <v>311</v>
      </c>
      <c r="F27" s="114">
        <v>518</v>
      </c>
      <c r="G27" s="114">
        <v>310</v>
      </c>
      <c r="H27" s="140">
        <v>371</v>
      </c>
      <c r="I27" s="115">
        <v>51</v>
      </c>
      <c r="J27" s="116">
        <v>13.746630727762803</v>
      </c>
    </row>
    <row r="28" spans="1:15" s="110" customFormat="1" ht="24.95" customHeight="1" x14ac:dyDescent="0.2">
      <c r="A28" s="193" t="s">
        <v>163</v>
      </c>
      <c r="B28" s="199" t="s">
        <v>164</v>
      </c>
      <c r="C28" s="113">
        <v>2.0304245433136021</v>
      </c>
      <c r="D28" s="115">
        <v>319</v>
      </c>
      <c r="E28" s="114">
        <v>223</v>
      </c>
      <c r="F28" s="114">
        <v>584</v>
      </c>
      <c r="G28" s="114">
        <v>504</v>
      </c>
      <c r="H28" s="140">
        <v>270</v>
      </c>
      <c r="I28" s="115">
        <v>49</v>
      </c>
      <c r="J28" s="116">
        <v>18.148148148148149</v>
      </c>
    </row>
    <row r="29" spans="1:15" s="110" customFormat="1" ht="24.95" customHeight="1" x14ac:dyDescent="0.2">
      <c r="A29" s="193">
        <v>86</v>
      </c>
      <c r="B29" s="199" t="s">
        <v>165</v>
      </c>
      <c r="C29" s="113">
        <v>5.5566163834256255</v>
      </c>
      <c r="D29" s="115">
        <v>873</v>
      </c>
      <c r="E29" s="114">
        <v>648</v>
      </c>
      <c r="F29" s="114">
        <v>853</v>
      </c>
      <c r="G29" s="114">
        <v>636</v>
      </c>
      <c r="H29" s="140">
        <v>755</v>
      </c>
      <c r="I29" s="115">
        <v>118</v>
      </c>
      <c r="J29" s="116">
        <v>15.629139072847682</v>
      </c>
    </row>
    <row r="30" spans="1:15" s="110" customFormat="1" ht="24.95" customHeight="1" x14ac:dyDescent="0.2">
      <c r="A30" s="193">
        <v>87.88</v>
      </c>
      <c r="B30" s="204" t="s">
        <v>166</v>
      </c>
      <c r="C30" s="113">
        <v>4.9201196613837439</v>
      </c>
      <c r="D30" s="115">
        <v>773</v>
      </c>
      <c r="E30" s="114">
        <v>621</v>
      </c>
      <c r="F30" s="114">
        <v>976</v>
      </c>
      <c r="G30" s="114">
        <v>589</v>
      </c>
      <c r="H30" s="140">
        <v>626</v>
      </c>
      <c r="I30" s="115">
        <v>147</v>
      </c>
      <c r="J30" s="116">
        <v>23.482428115015974</v>
      </c>
    </row>
    <row r="31" spans="1:15" s="110" customFormat="1" ht="24.95" customHeight="1" x14ac:dyDescent="0.2">
      <c r="A31" s="193" t="s">
        <v>167</v>
      </c>
      <c r="B31" s="199" t="s">
        <v>168</v>
      </c>
      <c r="C31" s="113">
        <v>3.1824836102094074</v>
      </c>
      <c r="D31" s="115">
        <v>500</v>
      </c>
      <c r="E31" s="114">
        <v>427</v>
      </c>
      <c r="F31" s="114">
        <v>653</v>
      </c>
      <c r="G31" s="114">
        <v>385</v>
      </c>
      <c r="H31" s="140">
        <v>662</v>
      </c>
      <c r="I31" s="115">
        <v>-162</v>
      </c>
      <c r="J31" s="116">
        <v>-24.471299093655588</v>
      </c>
    </row>
    <row r="32" spans="1:15" s="110" customFormat="1" ht="24.95" customHeight="1" x14ac:dyDescent="0.2">
      <c r="A32" s="193"/>
      <c r="B32" s="204" t="s">
        <v>169</v>
      </c>
      <c r="C32" s="113">
        <v>0</v>
      </c>
      <c r="D32" s="115">
        <v>0</v>
      </c>
      <c r="E32" s="114">
        <v>0</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0.96111005028324104</v>
      </c>
      <c r="D34" s="115">
        <v>151</v>
      </c>
      <c r="E34" s="114">
        <v>680</v>
      </c>
      <c r="F34" s="114">
        <v>413</v>
      </c>
      <c r="G34" s="114">
        <v>239</v>
      </c>
      <c r="H34" s="140">
        <v>119</v>
      </c>
      <c r="I34" s="115">
        <v>32</v>
      </c>
      <c r="J34" s="116">
        <v>26.890756302521009</v>
      </c>
    </row>
    <row r="35" spans="1:10" s="110" customFormat="1" ht="24.95" customHeight="1" x14ac:dyDescent="0.2">
      <c r="A35" s="292" t="s">
        <v>171</v>
      </c>
      <c r="B35" s="293" t="s">
        <v>172</v>
      </c>
      <c r="C35" s="113">
        <v>29.488893132200371</v>
      </c>
      <c r="D35" s="115">
        <v>4633</v>
      </c>
      <c r="E35" s="114">
        <v>3506</v>
      </c>
      <c r="F35" s="114">
        <v>4551</v>
      </c>
      <c r="G35" s="114">
        <v>3130</v>
      </c>
      <c r="H35" s="140">
        <v>4331</v>
      </c>
      <c r="I35" s="115">
        <v>302</v>
      </c>
      <c r="J35" s="116">
        <v>6.9729854537058413</v>
      </c>
    </row>
    <row r="36" spans="1:10" s="110" customFormat="1" ht="24.95" customHeight="1" x14ac:dyDescent="0.2">
      <c r="A36" s="294" t="s">
        <v>173</v>
      </c>
      <c r="B36" s="295" t="s">
        <v>174</v>
      </c>
      <c r="C36" s="125">
        <v>69.549996817516387</v>
      </c>
      <c r="D36" s="143">
        <v>10927</v>
      </c>
      <c r="E36" s="144">
        <v>10152</v>
      </c>
      <c r="F36" s="144">
        <v>13111</v>
      </c>
      <c r="G36" s="144">
        <v>10713</v>
      </c>
      <c r="H36" s="145">
        <v>11721</v>
      </c>
      <c r="I36" s="143">
        <v>-794</v>
      </c>
      <c r="J36" s="146">
        <v>-6.7741660267895227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15711</v>
      </c>
      <c r="F11" s="264">
        <v>14338</v>
      </c>
      <c r="G11" s="264">
        <v>18075</v>
      </c>
      <c r="H11" s="264">
        <v>14082</v>
      </c>
      <c r="I11" s="265">
        <v>16171</v>
      </c>
      <c r="J11" s="263">
        <v>-460</v>
      </c>
      <c r="K11" s="266">
        <v>-2.8445983550800817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26.688307555216092</v>
      </c>
      <c r="E13" s="115">
        <v>4193</v>
      </c>
      <c r="F13" s="114">
        <v>4818</v>
      </c>
      <c r="G13" s="114">
        <v>5154</v>
      </c>
      <c r="H13" s="114">
        <v>3958</v>
      </c>
      <c r="I13" s="140">
        <v>4414</v>
      </c>
      <c r="J13" s="115">
        <v>-221</v>
      </c>
      <c r="K13" s="116">
        <v>-5.0067965564114179</v>
      </c>
    </row>
    <row r="14" spans="1:17" ht="15.95" customHeight="1" x14ac:dyDescent="0.2">
      <c r="A14" s="306" t="s">
        <v>230</v>
      </c>
      <c r="B14" s="307"/>
      <c r="C14" s="308"/>
      <c r="D14" s="113">
        <v>55.540703965374576</v>
      </c>
      <c r="E14" s="115">
        <v>8726</v>
      </c>
      <c r="F14" s="114">
        <v>7219</v>
      </c>
      <c r="G14" s="114">
        <v>10083</v>
      </c>
      <c r="H14" s="114">
        <v>6800</v>
      </c>
      <c r="I14" s="140">
        <v>9064</v>
      </c>
      <c r="J14" s="115">
        <v>-338</v>
      </c>
      <c r="K14" s="116">
        <v>-3.7290379523389232</v>
      </c>
    </row>
    <row r="15" spans="1:17" ht="15.95" customHeight="1" x14ac:dyDescent="0.2">
      <c r="A15" s="306" t="s">
        <v>231</v>
      </c>
      <c r="B15" s="307"/>
      <c r="C15" s="308"/>
      <c r="D15" s="113">
        <v>9.8020495194449744</v>
      </c>
      <c r="E15" s="115">
        <v>1540</v>
      </c>
      <c r="F15" s="114">
        <v>1347</v>
      </c>
      <c r="G15" s="114">
        <v>1544</v>
      </c>
      <c r="H15" s="114">
        <v>1988</v>
      </c>
      <c r="I15" s="140">
        <v>1526</v>
      </c>
      <c r="J15" s="115">
        <v>14</v>
      </c>
      <c r="K15" s="116">
        <v>0.91743119266055051</v>
      </c>
    </row>
    <row r="16" spans="1:17" ht="15.95" customHeight="1" x14ac:dyDescent="0.2">
      <c r="A16" s="306" t="s">
        <v>232</v>
      </c>
      <c r="B16" s="307"/>
      <c r="C16" s="308"/>
      <c r="D16" s="113">
        <v>7.707975303927185</v>
      </c>
      <c r="E16" s="115">
        <v>1211</v>
      </c>
      <c r="F16" s="114">
        <v>920</v>
      </c>
      <c r="G16" s="114">
        <v>1249</v>
      </c>
      <c r="H16" s="114">
        <v>1277</v>
      </c>
      <c r="I16" s="140">
        <v>1125</v>
      </c>
      <c r="J16" s="115">
        <v>86</v>
      </c>
      <c r="K16" s="116">
        <v>7.6444444444444448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1.3175482146266946</v>
      </c>
      <c r="E18" s="115">
        <v>207</v>
      </c>
      <c r="F18" s="114">
        <v>709</v>
      </c>
      <c r="G18" s="114">
        <v>426</v>
      </c>
      <c r="H18" s="114">
        <v>206</v>
      </c>
      <c r="I18" s="140">
        <v>155</v>
      </c>
      <c r="J18" s="115">
        <v>52</v>
      </c>
      <c r="K18" s="116">
        <v>33.548387096774192</v>
      </c>
    </row>
    <row r="19" spans="1:11" ht="14.1" customHeight="1" x14ac:dyDescent="0.2">
      <c r="A19" s="306" t="s">
        <v>235</v>
      </c>
      <c r="B19" s="307" t="s">
        <v>236</v>
      </c>
      <c r="C19" s="308"/>
      <c r="D19" s="113">
        <v>1.0311246897078481</v>
      </c>
      <c r="E19" s="115">
        <v>162</v>
      </c>
      <c r="F19" s="114">
        <v>667</v>
      </c>
      <c r="G19" s="114">
        <v>356</v>
      </c>
      <c r="H19" s="114">
        <v>185</v>
      </c>
      <c r="I19" s="140">
        <v>129</v>
      </c>
      <c r="J19" s="115">
        <v>33</v>
      </c>
      <c r="K19" s="116">
        <v>25.581395348837209</v>
      </c>
    </row>
    <row r="20" spans="1:11" ht="14.1" customHeight="1" x14ac:dyDescent="0.2">
      <c r="A20" s="306">
        <v>12</v>
      </c>
      <c r="B20" s="307" t="s">
        <v>237</v>
      </c>
      <c r="C20" s="308"/>
      <c r="D20" s="113">
        <v>0.71924129590732611</v>
      </c>
      <c r="E20" s="115">
        <v>113</v>
      </c>
      <c r="F20" s="114">
        <v>205</v>
      </c>
      <c r="G20" s="114">
        <v>166</v>
      </c>
      <c r="H20" s="114">
        <v>140</v>
      </c>
      <c r="I20" s="140">
        <v>114</v>
      </c>
      <c r="J20" s="115">
        <v>-1</v>
      </c>
      <c r="K20" s="116">
        <v>-0.8771929824561403</v>
      </c>
    </row>
    <row r="21" spans="1:11" ht="14.1" customHeight="1" x14ac:dyDescent="0.2">
      <c r="A21" s="306">
        <v>21</v>
      </c>
      <c r="B21" s="307" t="s">
        <v>238</v>
      </c>
      <c r="C21" s="308"/>
      <c r="D21" s="113">
        <v>0.22913881993507734</v>
      </c>
      <c r="E21" s="115">
        <v>36</v>
      </c>
      <c r="F21" s="114">
        <v>40</v>
      </c>
      <c r="G21" s="114">
        <v>57</v>
      </c>
      <c r="H21" s="114">
        <v>31</v>
      </c>
      <c r="I21" s="140">
        <v>31</v>
      </c>
      <c r="J21" s="115">
        <v>5</v>
      </c>
      <c r="K21" s="116">
        <v>16.129032258064516</v>
      </c>
    </row>
    <row r="22" spans="1:11" ht="14.1" customHeight="1" x14ac:dyDescent="0.2">
      <c r="A22" s="306">
        <v>22</v>
      </c>
      <c r="B22" s="307" t="s">
        <v>239</v>
      </c>
      <c r="C22" s="308"/>
      <c r="D22" s="113">
        <v>2.3677678059957992</v>
      </c>
      <c r="E22" s="115">
        <v>372</v>
      </c>
      <c r="F22" s="114">
        <v>369</v>
      </c>
      <c r="G22" s="114">
        <v>440</v>
      </c>
      <c r="H22" s="114">
        <v>388</v>
      </c>
      <c r="I22" s="140">
        <v>443</v>
      </c>
      <c r="J22" s="115">
        <v>-71</v>
      </c>
      <c r="K22" s="116">
        <v>-16.02708803611738</v>
      </c>
    </row>
    <row r="23" spans="1:11" ht="14.1" customHeight="1" x14ac:dyDescent="0.2">
      <c r="A23" s="306">
        <v>23</v>
      </c>
      <c r="B23" s="307" t="s">
        <v>240</v>
      </c>
      <c r="C23" s="308"/>
      <c r="D23" s="113">
        <v>1.1838839029978996</v>
      </c>
      <c r="E23" s="115">
        <v>186</v>
      </c>
      <c r="F23" s="114">
        <v>144</v>
      </c>
      <c r="G23" s="114">
        <v>194</v>
      </c>
      <c r="H23" s="114">
        <v>123</v>
      </c>
      <c r="I23" s="140">
        <v>168</v>
      </c>
      <c r="J23" s="115">
        <v>18</v>
      </c>
      <c r="K23" s="116">
        <v>10.714285714285714</v>
      </c>
    </row>
    <row r="24" spans="1:11" ht="14.1" customHeight="1" x14ac:dyDescent="0.2">
      <c r="A24" s="306">
        <v>24</v>
      </c>
      <c r="B24" s="307" t="s">
        <v>241</v>
      </c>
      <c r="C24" s="308"/>
      <c r="D24" s="113">
        <v>6.0212589905161993</v>
      </c>
      <c r="E24" s="115">
        <v>946</v>
      </c>
      <c r="F24" s="114">
        <v>783</v>
      </c>
      <c r="G24" s="114">
        <v>972</v>
      </c>
      <c r="H24" s="114">
        <v>734</v>
      </c>
      <c r="I24" s="140">
        <v>1091</v>
      </c>
      <c r="J24" s="115">
        <v>-145</v>
      </c>
      <c r="K24" s="116">
        <v>-13.290559120073327</v>
      </c>
    </row>
    <row r="25" spans="1:11" ht="14.1" customHeight="1" x14ac:dyDescent="0.2">
      <c r="A25" s="306">
        <v>25</v>
      </c>
      <c r="B25" s="307" t="s">
        <v>242</v>
      </c>
      <c r="C25" s="308"/>
      <c r="D25" s="113">
        <v>5.9066895805486599</v>
      </c>
      <c r="E25" s="115">
        <v>928</v>
      </c>
      <c r="F25" s="114">
        <v>683</v>
      </c>
      <c r="G25" s="114">
        <v>907</v>
      </c>
      <c r="H25" s="114">
        <v>637</v>
      </c>
      <c r="I25" s="140">
        <v>962</v>
      </c>
      <c r="J25" s="115">
        <v>-34</v>
      </c>
      <c r="K25" s="116">
        <v>-3.5343035343035343</v>
      </c>
    </row>
    <row r="26" spans="1:11" ht="14.1" customHeight="1" x14ac:dyDescent="0.2">
      <c r="A26" s="306">
        <v>26</v>
      </c>
      <c r="B26" s="307" t="s">
        <v>243</v>
      </c>
      <c r="C26" s="308"/>
      <c r="D26" s="113">
        <v>3.1570237413277322</v>
      </c>
      <c r="E26" s="115">
        <v>496</v>
      </c>
      <c r="F26" s="114">
        <v>249</v>
      </c>
      <c r="G26" s="114">
        <v>448</v>
      </c>
      <c r="H26" s="114">
        <v>360</v>
      </c>
      <c r="I26" s="140">
        <v>524</v>
      </c>
      <c r="J26" s="115">
        <v>-28</v>
      </c>
      <c r="K26" s="116">
        <v>-5.343511450381679</v>
      </c>
    </row>
    <row r="27" spans="1:11" ht="14.1" customHeight="1" x14ac:dyDescent="0.2">
      <c r="A27" s="306">
        <v>27</v>
      </c>
      <c r="B27" s="307" t="s">
        <v>244</v>
      </c>
      <c r="C27" s="308"/>
      <c r="D27" s="113">
        <v>3.4307173318057411</v>
      </c>
      <c r="E27" s="115">
        <v>539</v>
      </c>
      <c r="F27" s="114">
        <v>410</v>
      </c>
      <c r="G27" s="114">
        <v>494</v>
      </c>
      <c r="H27" s="114">
        <v>432</v>
      </c>
      <c r="I27" s="140">
        <v>521</v>
      </c>
      <c r="J27" s="115">
        <v>18</v>
      </c>
      <c r="K27" s="116">
        <v>3.45489443378119</v>
      </c>
    </row>
    <row r="28" spans="1:11" ht="14.1" customHeight="1" x14ac:dyDescent="0.2">
      <c r="A28" s="306">
        <v>28</v>
      </c>
      <c r="B28" s="307" t="s">
        <v>245</v>
      </c>
      <c r="C28" s="308"/>
      <c r="D28" s="113">
        <v>0.21004391827382088</v>
      </c>
      <c r="E28" s="115">
        <v>33</v>
      </c>
      <c r="F28" s="114">
        <v>15</v>
      </c>
      <c r="G28" s="114">
        <v>23</v>
      </c>
      <c r="H28" s="114">
        <v>16</v>
      </c>
      <c r="I28" s="140">
        <v>27</v>
      </c>
      <c r="J28" s="115">
        <v>6</v>
      </c>
      <c r="K28" s="116">
        <v>22.222222222222221</v>
      </c>
    </row>
    <row r="29" spans="1:11" ht="14.1" customHeight="1" x14ac:dyDescent="0.2">
      <c r="A29" s="306">
        <v>29</v>
      </c>
      <c r="B29" s="307" t="s">
        <v>246</v>
      </c>
      <c r="C29" s="308"/>
      <c r="D29" s="113">
        <v>3.7871554961491949</v>
      </c>
      <c r="E29" s="115">
        <v>595</v>
      </c>
      <c r="F29" s="114">
        <v>634</v>
      </c>
      <c r="G29" s="114">
        <v>637</v>
      </c>
      <c r="H29" s="114">
        <v>469</v>
      </c>
      <c r="I29" s="140">
        <v>500</v>
      </c>
      <c r="J29" s="115">
        <v>95</v>
      </c>
      <c r="K29" s="116">
        <v>19</v>
      </c>
    </row>
    <row r="30" spans="1:11" ht="14.1" customHeight="1" x14ac:dyDescent="0.2">
      <c r="A30" s="306" t="s">
        <v>247</v>
      </c>
      <c r="B30" s="307" t="s">
        <v>248</v>
      </c>
      <c r="C30" s="308"/>
      <c r="D30" s="113">
        <v>1.8458404939214563</v>
      </c>
      <c r="E30" s="115">
        <v>290</v>
      </c>
      <c r="F30" s="114">
        <v>301</v>
      </c>
      <c r="G30" s="114">
        <v>287</v>
      </c>
      <c r="H30" s="114">
        <v>194</v>
      </c>
      <c r="I30" s="140">
        <v>210</v>
      </c>
      <c r="J30" s="115">
        <v>80</v>
      </c>
      <c r="K30" s="116">
        <v>38.095238095238095</v>
      </c>
    </row>
    <row r="31" spans="1:11" ht="14.1" customHeight="1" x14ac:dyDescent="0.2">
      <c r="A31" s="306" t="s">
        <v>249</v>
      </c>
      <c r="B31" s="307" t="s">
        <v>250</v>
      </c>
      <c r="C31" s="308"/>
      <c r="D31" s="113">
        <v>1.9158551333460632</v>
      </c>
      <c r="E31" s="115">
        <v>301</v>
      </c>
      <c r="F31" s="114">
        <v>329</v>
      </c>
      <c r="G31" s="114">
        <v>335</v>
      </c>
      <c r="H31" s="114">
        <v>271</v>
      </c>
      <c r="I31" s="140">
        <v>282</v>
      </c>
      <c r="J31" s="115">
        <v>19</v>
      </c>
      <c r="K31" s="116">
        <v>6.7375886524822697</v>
      </c>
    </row>
    <row r="32" spans="1:11" ht="14.1" customHeight="1" x14ac:dyDescent="0.2">
      <c r="A32" s="306">
        <v>31</v>
      </c>
      <c r="B32" s="307" t="s">
        <v>251</v>
      </c>
      <c r="C32" s="308"/>
      <c r="D32" s="113">
        <v>0.39462796766596653</v>
      </c>
      <c r="E32" s="115">
        <v>62</v>
      </c>
      <c r="F32" s="114">
        <v>39</v>
      </c>
      <c r="G32" s="114">
        <v>71</v>
      </c>
      <c r="H32" s="114">
        <v>52</v>
      </c>
      <c r="I32" s="140">
        <v>72</v>
      </c>
      <c r="J32" s="115">
        <v>-10</v>
      </c>
      <c r="K32" s="116">
        <v>-13.888888888888889</v>
      </c>
    </row>
    <row r="33" spans="1:11" ht="14.1" customHeight="1" x14ac:dyDescent="0.2">
      <c r="A33" s="306">
        <v>32</v>
      </c>
      <c r="B33" s="307" t="s">
        <v>252</v>
      </c>
      <c r="C33" s="308"/>
      <c r="D33" s="113">
        <v>2.6732862325759021</v>
      </c>
      <c r="E33" s="115">
        <v>420</v>
      </c>
      <c r="F33" s="114">
        <v>352</v>
      </c>
      <c r="G33" s="114">
        <v>411</v>
      </c>
      <c r="H33" s="114">
        <v>354</v>
      </c>
      <c r="I33" s="140">
        <v>384</v>
      </c>
      <c r="J33" s="115">
        <v>36</v>
      </c>
      <c r="K33" s="116">
        <v>9.375</v>
      </c>
    </row>
    <row r="34" spans="1:11" ht="14.1" customHeight="1" x14ac:dyDescent="0.2">
      <c r="A34" s="306">
        <v>33</v>
      </c>
      <c r="B34" s="307" t="s">
        <v>253</v>
      </c>
      <c r="C34" s="308"/>
      <c r="D34" s="113">
        <v>1.6039717395455413</v>
      </c>
      <c r="E34" s="115">
        <v>252</v>
      </c>
      <c r="F34" s="114">
        <v>236</v>
      </c>
      <c r="G34" s="114">
        <v>303</v>
      </c>
      <c r="H34" s="114">
        <v>190</v>
      </c>
      <c r="I34" s="140">
        <v>273</v>
      </c>
      <c r="J34" s="115">
        <v>-21</v>
      </c>
      <c r="K34" s="116">
        <v>-7.6923076923076925</v>
      </c>
    </row>
    <row r="35" spans="1:11" ht="14.1" customHeight="1" x14ac:dyDescent="0.2">
      <c r="A35" s="306">
        <v>34</v>
      </c>
      <c r="B35" s="307" t="s">
        <v>254</v>
      </c>
      <c r="C35" s="308"/>
      <c r="D35" s="113">
        <v>1.7885557889376871</v>
      </c>
      <c r="E35" s="115">
        <v>281</v>
      </c>
      <c r="F35" s="114">
        <v>188</v>
      </c>
      <c r="G35" s="114">
        <v>235</v>
      </c>
      <c r="H35" s="114">
        <v>165</v>
      </c>
      <c r="I35" s="140">
        <v>234</v>
      </c>
      <c r="J35" s="115">
        <v>47</v>
      </c>
      <c r="K35" s="116">
        <v>20.085470085470085</v>
      </c>
    </row>
    <row r="36" spans="1:11" ht="14.1" customHeight="1" x14ac:dyDescent="0.2">
      <c r="A36" s="306">
        <v>41</v>
      </c>
      <c r="B36" s="307" t="s">
        <v>255</v>
      </c>
      <c r="C36" s="308"/>
      <c r="D36" s="113">
        <v>0.70014639424606961</v>
      </c>
      <c r="E36" s="115">
        <v>110</v>
      </c>
      <c r="F36" s="114">
        <v>88</v>
      </c>
      <c r="G36" s="114">
        <v>137</v>
      </c>
      <c r="H36" s="114">
        <v>107</v>
      </c>
      <c r="I36" s="140">
        <v>127</v>
      </c>
      <c r="J36" s="115">
        <v>-17</v>
      </c>
      <c r="K36" s="116">
        <v>-13.385826771653543</v>
      </c>
    </row>
    <row r="37" spans="1:11" ht="14.1" customHeight="1" x14ac:dyDescent="0.2">
      <c r="A37" s="306">
        <v>42</v>
      </c>
      <c r="B37" s="307" t="s">
        <v>256</v>
      </c>
      <c r="C37" s="308"/>
      <c r="D37" s="113">
        <v>0.10183947552670104</v>
      </c>
      <c r="E37" s="115">
        <v>16</v>
      </c>
      <c r="F37" s="114">
        <v>9</v>
      </c>
      <c r="G37" s="114" t="s">
        <v>514</v>
      </c>
      <c r="H37" s="114">
        <v>10</v>
      </c>
      <c r="I37" s="140" t="s">
        <v>514</v>
      </c>
      <c r="J37" s="115" t="s">
        <v>514</v>
      </c>
      <c r="K37" s="116" t="s">
        <v>514</v>
      </c>
    </row>
    <row r="38" spans="1:11" ht="14.1" customHeight="1" x14ac:dyDescent="0.2">
      <c r="A38" s="306">
        <v>43</v>
      </c>
      <c r="B38" s="307" t="s">
        <v>257</v>
      </c>
      <c r="C38" s="308"/>
      <c r="D38" s="113">
        <v>2.1131691171790465</v>
      </c>
      <c r="E38" s="115">
        <v>332</v>
      </c>
      <c r="F38" s="114">
        <v>283</v>
      </c>
      <c r="G38" s="114">
        <v>334</v>
      </c>
      <c r="H38" s="114">
        <v>681</v>
      </c>
      <c r="I38" s="140">
        <v>328</v>
      </c>
      <c r="J38" s="115">
        <v>4</v>
      </c>
      <c r="K38" s="116">
        <v>1.2195121951219512</v>
      </c>
    </row>
    <row r="39" spans="1:11" ht="14.1" customHeight="1" x14ac:dyDescent="0.2">
      <c r="A39" s="306">
        <v>51</v>
      </c>
      <c r="B39" s="307" t="s">
        <v>258</v>
      </c>
      <c r="C39" s="308"/>
      <c r="D39" s="113">
        <v>10.190312519890522</v>
      </c>
      <c r="E39" s="115">
        <v>1601</v>
      </c>
      <c r="F39" s="114">
        <v>1652</v>
      </c>
      <c r="G39" s="114">
        <v>2140</v>
      </c>
      <c r="H39" s="114">
        <v>1557</v>
      </c>
      <c r="I39" s="140">
        <v>1924</v>
      </c>
      <c r="J39" s="115">
        <v>-323</v>
      </c>
      <c r="K39" s="116">
        <v>-16.787941787941786</v>
      </c>
    </row>
    <row r="40" spans="1:11" ht="14.1" customHeight="1" x14ac:dyDescent="0.2">
      <c r="A40" s="306" t="s">
        <v>259</v>
      </c>
      <c r="B40" s="307" t="s">
        <v>260</v>
      </c>
      <c r="C40" s="308"/>
      <c r="D40" s="113">
        <v>9.6938450766978548</v>
      </c>
      <c r="E40" s="115">
        <v>1523</v>
      </c>
      <c r="F40" s="114">
        <v>1586</v>
      </c>
      <c r="G40" s="114">
        <v>2037</v>
      </c>
      <c r="H40" s="114">
        <v>1490</v>
      </c>
      <c r="I40" s="140">
        <v>1848</v>
      </c>
      <c r="J40" s="115">
        <v>-325</v>
      </c>
      <c r="K40" s="116">
        <v>-17.586580086580085</v>
      </c>
    </row>
    <row r="41" spans="1:11" ht="14.1" customHeight="1" x14ac:dyDescent="0.2">
      <c r="A41" s="306"/>
      <c r="B41" s="307" t="s">
        <v>261</v>
      </c>
      <c r="C41" s="308"/>
      <c r="D41" s="113">
        <v>8.2808223537648775</v>
      </c>
      <c r="E41" s="115">
        <v>1301</v>
      </c>
      <c r="F41" s="114">
        <v>1363</v>
      </c>
      <c r="G41" s="114">
        <v>1688</v>
      </c>
      <c r="H41" s="114">
        <v>1259</v>
      </c>
      <c r="I41" s="140">
        <v>1453</v>
      </c>
      <c r="J41" s="115">
        <v>-152</v>
      </c>
      <c r="K41" s="116">
        <v>-10.461114934618031</v>
      </c>
    </row>
    <row r="42" spans="1:11" ht="14.1" customHeight="1" x14ac:dyDescent="0.2">
      <c r="A42" s="306">
        <v>52</v>
      </c>
      <c r="B42" s="307" t="s">
        <v>262</v>
      </c>
      <c r="C42" s="308"/>
      <c r="D42" s="113">
        <v>5.1810833174209154</v>
      </c>
      <c r="E42" s="115">
        <v>814</v>
      </c>
      <c r="F42" s="114">
        <v>658</v>
      </c>
      <c r="G42" s="114">
        <v>784</v>
      </c>
      <c r="H42" s="114">
        <v>728</v>
      </c>
      <c r="I42" s="140">
        <v>879</v>
      </c>
      <c r="J42" s="115">
        <v>-65</v>
      </c>
      <c r="K42" s="116">
        <v>-7.3947667804323096</v>
      </c>
    </row>
    <row r="43" spans="1:11" ht="14.1" customHeight="1" x14ac:dyDescent="0.2">
      <c r="A43" s="306" t="s">
        <v>263</v>
      </c>
      <c r="B43" s="307" t="s">
        <v>264</v>
      </c>
      <c r="C43" s="308"/>
      <c r="D43" s="113">
        <v>4.3154477754439569</v>
      </c>
      <c r="E43" s="115">
        <v>678</v>
      </c>
      <c r="F43" s="114">
        <v>539</v>
      </c>
      <c r="G43" s="114">
        <v>660</v>
      </c>
      <c r="H43" s="114">
        <v>597</v>
      </c>
      <c r="I43" s="140">
        <v>697</v>
      </c>
      <c r="J43" s="115">
        <v>-19</v>
      </c>
      <c r="K43" s="116">
        <v>-2.7259684361549499</v>
      </c>
    </row>
    <row r="44" spans="1:11" ht="14.1" customHeight="1" x14ac:dyDescent="0.2">
      <c r="A44" s="306">
        <v>53</v>
      </c>
      <c r="B44" s="307" t="s">
        <v>265</v>
      </c>
      <c r="C44" s="308"/>
      <c r="D44" s="113">
        <v>0.55375214817643692</v>
      </c>
      <c r="E44" s="115">
        <v>87</v>
      </c>
      <c r="F44" s="114">
        <v>84</v>
      </c>
      <c r="G44" s="114">
        <v>117</v>
      </c>
      <c r="H44" s="114">
        <v>83</v>
      </c>
      <c r="I44" s="140">
        <v>173</v>
      </c>
      <c r="J44" s="115">
        <v>-86</v>
      </c>
      <c r="K44" s="116">
        <v>-49.710982658959537</v>
      </c>
    </row>
    <row r="45" spans="1:11" ht="14.1" customHeight="1" x14ac:dyDescent="0.2">
      <c r="A45" s="306" t="s">
        <v>266</v>
      </c>
      <c r="B45" s="307" t="s">
        <v>267</v>
      </c>
      <c r="C45" s="308"/>
      <c r="D45" s="113">
        <v>0.52192731207434284</v>
      </c>
      <c r="E45" s="115">
        <v>82</v>
      </c>
      <c r="F45" s="114">
        <v>81</v>
      </c>
      <c r="G45" s="114">
        <v>111</v>
      </c>
      <c r="H45" s="114">
        <v>79</v>
      </c>
      <c r="I45" s="140">
        <v>165</v>
      </c>
      <c r="J45" s="115">
        <v>-83</v>
      </c>
      <c r="K45" s="116">
        <v>-50.303030303030305</v>
      </c>
    </row>
    <row r="46" spans="1:11" ht="14.1" customHeight="1" x14ac:dyDescent="0.2">
      <c r="A46" s="306">
        <v>54</v>
      </c>
      <c r="B46" s="307" t="s">
        <v>268</v>
      </c>
      <c r="C46" s="308"/>
      <c r="D46" s="113">
        <v>3.099739036343963</v>
      </c>
      <c r="E46" s="115">
        <v>487</v>
      </c>
      <c r="F46" s="114">
        <v>571</v>
      </c>
      <c r="G46" s="114">
        <v>599</v>
      </c>
      <c r="H46" s="114">
        <v>508</v>
      </c>
      <c r="I46" s="140">
        <v>597</v>
      </c>
      <c r="J46" s="115">
        <v>-110</v>
      </c>
      <c r="K46" s="116">
        <v>-18.425460636515911</v>
      </c>
    </row>
    <row r="47" spans="1:11" ht="14.1" customHeight="1" x14ac:dyDescent="0.2">
      <c r="A47" s="306">
        <v>61</v>
      </c>
      <c r="B47" s="307" t="s">
        <v>269</v>
      </c>
      <c r="C47" s="308"/>
      <c r="D47" s="113">
        <v>2.5141620520654318</v>
      </c>
      <c r="E47" s="115">
        <v>395</v>
      </c>
      <c r="F47" s="114">
        <v>376</v>
      </c>
      <c r="G47" s="114">
        <v>524</v>
      </c>
      <c r="H47" s="114">
        <v>346</v>
      </c>
      <c r="I47" s="140">
        <v>464</v>
      </c>
      <c r="J47" s="115">
        <v>-69</v>
      </c>
      <c r="K47" s="116">
        <v>-14.870689655172415</v>
      </c>
    </row>
    <row r="48" spans="1:11" ht="14.1" customHeight="1" x14ac:dyDescent="0.2">
      <c r="A48" s="306">
        <v>62</v>
      </c>
      <c r="B48" s="307" t="s">
        <v>270</v>
      </c>
      <c r="C48" s="308"/>
      <c r="D48" s="113">
        <v>6.3013175482146266</v>
      </c>
      <c r="E48" s="115">
        <v>990</v>
      </c>
      <c r="F48" s="114">
        <v>925</v>
      </c>
      <c r="G48" s="114">
        <v>1301</v>
      </c>
      <c r="H48" s="114">
        <v>880</v>
      </c>
      <c r="I48" s="140">
        <v>1045</v>
      </c>
      <c r="J48" s="115">
        <v>-55</v>
      </c>
      <c r="K48" s="116">
        <v>-5.2631578947368425</v>
      </c>
    </row>
    <row r="49" spans="1:11" ht="14.1" customHeight="1" x14ac:dyDescent="0.2">
      <c r="A49" s="306">
        <v>63</v>
      </c>
      <c r="B49" s="307" t="s">
        <v>271</v>
      </c>
      <c r="C49" s="308"/>
      <c r="D49" s="113">
        <v>3.5007319712303482</v>
      </c>
      <c r="E49" s="115">
        <v>550</v>
      </c>
      <c r="F49" s="114">
        <v>649</v>
      </c>
      <c r="G49" s="114">
        <v>643</v>
      </c>
      <c r="H49" s="114">
        <v>396</v>
      </c>
      <c r="I49" s="140">
        <v>457</v>
      </c>
      <c r="J49" s="115">
        <v>93</v>
      </c>
      <c r="K49" s="116">
        <v>20.35010940919037</v>
      </c>
    </row>
    <row r="50" spans="1:11" ht="14.1" customHeight="1" x14ac:dyDescent="0.2">
      <c r="A50" s="306" t="s">
        <v>272</v>
      </c>
      <c r="B50" s="307" t="s">
        <v>273</v>
      </c>
      <c r="C50" s="308"/>
      <c r="D50" s="113">
        <v>0.5728470498376933</v>
      </c>
      <c r="E50" s="115">
        <v>90</v>
      </c>
      <c r="F50" s="114">
        <v>78</v>
      </c>
      <c r="G50" s="114">
        <v>115</v>
      </c>
      <c r="H50" s="114">
        <v>53</v>
      </c>
      <c r="I50" s="140">
        <v>70</v>
      </c>
      <c r="J50" s="115">
        <v>20</v>
      </c>
      <c r="K50" s="116">
        <v>28.571428571428573</v>
      </c>
    </row>
    <row r="51" spans="1:11" ht="14.1" customHeight="1" x14ac:dyDescent="0.2">
      <c r="A51" s="306" t="s">
        <v>274</v>
      </c>
      <c r="B51" s="307" t="s">
        <v>275</v>
      </c>
      <c r="C51" s="308"/>
      <c r="D51" s="113">
        <v>2.7114760358984151</v>
      </c>
      <c r="E51" s="115">
        <v>426</v>
      </c>
      <c r="F51" s="114">
        <v>529</v>
      </c>
      <c r="G51" s="114">
        <v>486</v>
      </c>
      <c r="H51" s="114">
        <v>321</v>
      </c>
      <c r="I51" s="140">
        <v>340</v>
      </c>
      <c r="J51" s="115">
        <v>86</v>
      </c>
      <c r="K51" s="116">
        <v>25.294117647058822</v>
      </c>
    </row>
    <row r="52" spans="1:11" ht="14.1" customHeight="1" x14ac:dyDescent="0.2">
      <c r="A52" s="306">
        <v>71</v>
      </c>
      <c r="B52" s="307" t="s">
        <v>276</v>
      </c>
      <c r="C52" s="308"/>
      <c r="D52" s="113">
        <v>12.857233785246006</v>
      </c>
      <c r="E52" s="115">
        <v>2020</v>
      </c>
      <c r="F52" s="114">
        <v>1771</v>
      </c>
      <c r="G52" s="114">
        <v>2146</v>
      </c>
      <c r="H52" s="114">
        <v>2437</v>
      </c>
      <c r="I52" s="140">
        <v>2156</v>
      </c>
      <c r="J52" s="115">
        <v>-136</v>
      </c>
      <c r="K52" s="116">
        <v>-6.3079777365491649</v>
      </c>
    </row>
    <row r="53" spans="1:11" ht="14.1" customHeight="1" x14ac:dyDescent="0.2">
      <c r="A53" s="306" t="s">
        <v>277</v>
      </c>
      <c r="B53" s="307" t="s">
        <v>278</v>
      </c>
      <c r="C53" s="308"/>
      <c r="D53" s="113">
        <v>6.6259308764559863</v>
      </c>
      <c r="E53" s="115">
        <v>1041</v>
      </c>
      <c r="F53" s="114">
        <v>1002</v>
      </c>
      <c r="G53" s="114">
        <v>1123</v>
      </c>
      <c r="H53" s="114">
        <v>1644</v>
      </c>
      <c r="I53" s="140">
        <v>1041</v>
      </c>
      <c r="J53" s="115">
        <v>0</v>
      </c>
      <c r="K53" s="116">
        <v>0</v>
      </c>
    </row>
    <row r="54" spans="1:11" ht="14.1" customHeight="1" x14ac:dyDescent="0.2">
      <c r="A54" s="306" t="s">
        <v>279</v>
      </c>
      <c r="B54" s="307" t="s">
        <v>280</v>
      </c>
      <c r="C54" s="308"/>
      <c r="D54" s="113">
        <v>5.219273120743428</v>
      </c>
      <c r="E54" s="115">
        <v>820</v>
      </c>
      <c r="F54" s="114">
        <v>652</v>
      </c>
      <c r="G54" s="114">
        <v>865</v>
      </c>
      <c r="H54" s="114">
        <v>682</v>
      </c>
      <c r="I54" s="140">
        <v>933</v>
      </c>
      <c r="J54" s="115">
        <v>-113</v>
      </c>
      <c r="K54" s="116">
        <v>-12.111468381564844</v>
      </c>
    </row>
    <row r="55" spans="1:11" ht="14.1" customHeight="1" x14ac:dyDescent="0.2">
      <c r="A55" s="306">
        <v>72</v>
      </c>
      <c r="B55" s="307" t="s">
        <v>281</v>
      </c>
      <c r="C55" s="308"/>
      <c r="D55" s="113">
        <v>2.0622493794156962</v>
      </c>
      <c r="E55" s="115">
        <v>324</v>
      </c>
      <c r="F55" s="114">
        <v>271</v>
      </c>
      <c r="G55" s="114">
        <v>376</v>
      </c>
      <c r="H55" s="114">
        <v>231</v>
      </c>
      <c r="I55" s="140">
        <v>342</v>
      </c>
      <c r="J55" s="115">
        <v>-18</v>
      </c>
      <c r="K55" s="116">
        <v>-5.2631578947368425</v>
      </c>
    </row>
    <row r="56" spans="1:11" ht="14.1" customHeight="1" x14ac:dyDescent="0.2">
      <c r="A56" s="306" t="s">
        <v>282</v>
      </c>
      <c r="B56" s="307" t="s">
        <v>283</v>
      </c>
      <c r="C56" s="308"/>
      <c r="D56" s="113">
        <v>0.77016103367067656</v>
      </c>
      <c r="E56" s="115">
        <v>121</v>
      </c>
      <c r="F56" s="114">
        <v>117</v>
      </c>
      <c r="G56" s="114">
        <v>222</v>
      </c>
      <c r="H56" s="114">
        <v>82</v>
      </c>
      <c r="I56" s="140">
        <v>178</v>
      </c>
      <c r="J56" s="115">
        <v>-57</v>
      </c>
      <c r="K56" s="116">
        <v>-32.022471910112358</v>
      </c>
    </row>
    <row r="57" spans="1:11" ht="14.1" customHeight="1" x14ac:dyDescent="0.2">
      <c r="A57" s="306" t="s">
        <v>284</v>
      </c>
      <c r="B57" s="307" t="s">
        <v>285</v>
      </c>
      <c r="C57" s="308"/>
      <c r="D57" s="113">
        <v>0.85927057475654001</v>
      </c>
      <c r="E57" s="115">
        <v>135</v>
      </c>
      <c r="F57" s="114">
        <v>110</v>
      </c>
      <c r="G57" s="114">
        <v>100</v>
      </c>
      <c r="H57" s="114">
        <v>105</v>
      </c>
      <c r="I57" s="140">
        <v>121</v>
      </c>
      <c r="J57" s="115">
        <v>14</v>
      </c>
      <c r="K57" s="116">
        <v>11.570247933884298</v>
      </c>
    </row>
    <row r="58" spans="1:11" ht="14.1" customHeight="1" x14ac:dyDescent="0.2">
      <c r="A58" s="306">
        <v>73</v>
      </c>
      <c r="B58" s="307" t="s">
        <v>286</v>
      </c>
      <c r="C58" s="308"/>
      <c r="D58" s="113">
        <v>1.6039717395455413</v>
      </c>
      <c r="E58" s="115">
        <v>252</v>
      </c>
      <c r="F58" s="114">
        <v>178</v>
      </c>
      <c r="G58" s="114">
        <v>227</v>
      </c>
      <c r="H58" s="114">
        <v>190</v>
      </c>
      <c r="I58" s="140">
        <v>202</v>
      </c>
      <c r="J58" s="115">
        <v>50</v>
      </c>
      <c r="K58" s="116">
        <v>24.752475247524753</v>
      </c>
    </row>
    <row r="59" spans="1:11" ht="14.1" customHeight="1" x14ac:dyDescent="0.2">
      <c r="A59" s="306" t="s">
        <v>287</v>
      </c>
      <c r="B59" s="307" t="s">
        <v>288</v>
      </c>
      <c r="C59" s="308"/>
      <c r="D59" s="113">
        <v>1.2666284768633442</v>
      </c>
      <c r="E59" s="115">
        <v>199</v>
      </c>
      <c r="F59" s="114">
        <v>103</v>
      </c>
      <c r="G59" s="114">
        <v>140</v>
      </c>
      <c r="H59" s="114">
        <v>111</v>
      </c>
      <c r="I59" s="140">
        <v>144</v>
      </c>
      <c r="J59" s="115">
        <v>55</v>
      </c>
      <c r="K59" s="116">
        <v>38.194444444444443</v>
      </c>
    </row>
    <row r="60" spans="1:11" ht="14.1" customHeight="1" x14ac:dyDescent="0.2">
      <c r="A60" s="306">
        <v>81</v>
      </c>
      <c r="B60" s="307" t="s">
        <v>289</v>
      </c>
      <c r="C60" s="308"/>
      <c r="D60" s="113">
        <v>5.7157405639360954</v>
      </c>
      <c r="E60" s="115">
        <v>898</v>
      </c>
      <c r="F60" s="114">
        <v>635</v>
      </c>
      <c r="G60" s="114">
        <v>864</v>
      </c>
      <c r="H60" s="114">
        <v>621</v>
      </c>
      <c r="I60" s="140">
        <v>725</v>
      </c>
      <c r="J60" s="115">
        <v>173</v>
      </c>
      <c r="K60" s="116">
        <v>23.862068965517242</v>
      </c>
    </row>
    <row r="61" spans="1:11" ht="14.1" customHeight="1" x14ac:dyDescent="0.2">
      <c r="A61" s="306" t="s">
        <v>290</v>
      </c>
      <c r="B61" s="307" t="s">
        <v>291</v>
      </c>
      <c r="C61" s="308"/>
      <c r="D61" s="113">
        <v>2.3168480682324488</v>
      </c>
      <c r="E61" s="115">
        <v>364</v>
      </c>
      <c r="F61" s="114">
        <v>222</v>
      </c>
      <c r="G61" s="114">
        <v>374</v>
      </c>
      <c r="H61" s="114">
        <v>198</v>
      </c>
      <c r="I61" s="140">
        <v>282</v>
      </c>
      <c r="J61" s="115">
        <v>82</v>
      </c>
      <c r="K61" s="116">
        <v>29.078014184397162</v>
      </c>
    </row>
    <row r="62" spans="1:11" ht="14.1" customHeight="1" x14ac:dyDescent="0.2">
      <c r="A62" s="306" t="s">
        <v>292</v>
      </c>
      <c r="B62" s="307" t="s">
        <v>293</v>
      </c>
      <c r="C62" s="308"/>
      <c r="D62" s="113">
        <v>1.5212271656800966</v>
      </c>
      <c r="E62" s="115">
        <v>239</v>
      </c>
      <c r="F62" s="114">
        <v>261</v>
      </c>
      <c r="G62" s="114">
        <v>291</v>
      </c>
      <c r="H62" s="114">
        <v>242</v>
      </c>
      <c r="I62" s="140">
        <v>233</v>
      </c>
      <c r="J62" s="115">
        <v>6</v>
      </c>
      <c r="K62" s="116">
        <v>2.5751072961373391</v>
      </c>
    </row>
    <row r="63" spans="1:11" ht="14.1" customHeight="1" x14ac:dyDescent="0.2">
      <c r="A63" s="306"/>
      <c r="B63" s="307" t="s">
        <v>294</v>
      </c>
      <c r="C63" s="308"/>
      <c r="D63" s="113">
        <v>1.3111832474062759</v>
      </c>
      <c r="E63" s="115">
        <v>206</v>
      </c>
      <c r="F63" s="114">
        <v>204</v>
      </c>
      <c r="G63" s="114">
        <v>219</v>
      </c>
      <c r="H63" s="114">
        <v>212</v>
      </c>
      <c r="I63" s="140">
        <v>204</v>
      </c>
      <c r="J63" s="115">
        <v>2</v>
      </c>
      <c r="K63" s="116">
        <v>0.98039215686274506</v>
      </c>
    </row>
    <row r="64" spans="1:11" ht="14.1" customHeight="1" x14ac:dyDescent="0.2">
      <c r="A64" s="306" t="s">
        <v>295</v>
      </c>
      <c r="B64" s="307" t="s">
        <v>296</v>
      </c>
      <c r="C64" s="308"/>
      <c r="D64" s="113">
        <v>0.71924129590732611</v>
      </c>
      <c r="E64" s="115">
        <v>113</v>
      </c>
      <c r="F64" s="114">
        <v>63</v>
      </c>
      <c r="G64" s="114">
        <v>69</v>
      </c>
      <c r="H64" s="114">
        <v>67</v>
      </c>
      <c r="I64" s="140">
        <v>74</v>
      </c>
      <c r="J64" s="115">
        <v>39</v>
      </c>
      <c r="K64" s="116">
        <v>52.702702702702702</v>
      </c>
    </row>
    <row r="65" spans="1:11" ht="14.1" customHeight="1" x14ac:dyDescent="0.2">
      <c r="A65" s="306" t="s">
        <v>297</v>
      </c>
      <c r="B65" s="307" t="s">
        <v>298</v>
      </c>
      <c r="C65" s="308"/>
      <c r="D65" s="113">
        <v>0.51556234485392405</v>
      </c>
      <c r="E65" s="115">
        <v>81</v>
      </c>
      <c r="F65" s="114">
        <v>44</v>
      </c>
      <c r="G65" s="114">
        <v>70</v>
      </c>
      <c r="H65" s="114">
        <v>62</v>
      </c>
      <c r="I65" s="140">
        <v>56</v>
      </c>
      <c r="J65" s="115">
        <v>25</v>
      </c>
      <c r="K65" s="116">
        <v>44.642857142857146</v>
      </c>
    </row>
    <row r="66" spans="1:11" ht="14.1" customHeight="1" x14ac:dyDescent="0.2">
      <c r="A66" s="306">
        <v>82</v>
      </c>
      <c r="B66" s="307" t="s">
        <v>299</v>
      </c>
      <c r="C66" s="308"/>
      <c r="D66" s="113">
        <v>2.5141620520654318</v>
      </c>
      <c r="E66" s="115">
        <v>395</v>
      </c>
      <c r="F66" s="114">
        <v>401</v>
      </c>
      <c r="G66" s="114">
        <v>536</v>
      </c>
      <c r="H66" s="114">
        <v>319</v>
      </c>
      <c r="I66" s="140">
        <v>386</v>
      </c>
      <c r="J66" s="115">
        <v>9</v>
      </c>
      <c r="K66" s="116">
        <v>2.3316062176165802</v>
      </c>
    </row>
    <row r="67" spans="1:11" ht="14.1" customHeight="1" x14ac:dyDescent="0.2">
      <c r="A67" s="306" t="s">
        <v>300</v>
      </c>
      <c r="B67" s="307" t="s">
        <v>301</v>
      </c>
      <c r="C67" s="308"/>
      <c r="D67" s="113">
        <v>1.4448475590350709</v>
      </c>
      <c r="E67" s="115">
        <v>227</v>
      </c>
      <c r="F67" s="114">
        <v>271</v>
      </c>
      <c r="G67" s="114">
        <v>357</v>
      </c>
      <c r="H67" s="114">
        <v>222</v>
      </c>
      <c r="I67" s="140">
        <v>235</v>
      </c>
      <c r="J67" s="115">
        <v>-8</v>
      </c>
      <c r="K67" s="116">
        <v>-3.4042553191489362</v>
      </c>
    </row>
    <row r="68" spans="1:11" ht="14.1" customHeight="1" x14ac:dyDescent="0.2">
      <c r="A68" s="306" t="s">
        <v>302</v>
      </c>
      <c r="B68" s="307" t="s">
        <v>303</v>
      </c>
      <c r="C68" s="308"/>
      <c r="D68" s="113">
        <v>0.65559162370313795</v>
      </c>
      <c r="E68" s="115">
        <v>103</v>
      </c>
      <c r="F68" s="114">
        <v>87</v>
      </c>
      <c r="G68" s="114">
        <v>132</v>
      </c>
      <c r="H68" s="114">
        <v>59</v>
      </c>
      <c r="I68" s="140">
        <v>109</v>
      </c>
      <c r="J68" s="115">
        <v>-6</v>
      </c>
      <c r="K68" s="116">
        <v>-5.5045871559633026</v>
      </c>
    </row>
    <row r="69" spans="1:11" ht="14.1" customHeight="1" x14ac:dyDescent="0.2">
      <c r="A69" s="306">
        <v>83</v>
      </c>
      <c r="B69" s="307" t="s">
        <v>304</v>
      </c>
      <c r="C69" s="308"/>
      <c r="D69" s="113">
        <v>3.5898415123162115</v>
      </c>
      <c r="E69" s="115">
        <v>564</v>
      </c>
      <c r="F69" s="114">
        <v>431</v>
      </c>
      <c r="G69" s="114">
        <v>905</v>
      </c>
      <c r="H69" s="114">
        <v>399</v>
      </c>
      <c r="I69" s="140">
        <v>442</v>
      </c>
      <c r="J69" s="115">
        <v>122</v>
      </c>
      <c r="K69" s="116">
        <v>27.601809954751133</v>
      </c>
    </row>
    <row r="70" spans="1:11" ht="14.1" customHeight="1" x14ac:dyDescent="0.2">
      <c r="A70" s="306" t="s">
        <v>305</v>
      </c>
      <c r="B70" s="307" t="s">
        <v>306</v>
      </c>
      <c r="C70" s="308"/>
      <c r="D70" s="113">
        <v>2.8260454458659536</v>
      </c>
      <c r="E70" s="115">
        <v>444</v>
      </c>
      <c r="F70" s="114">
        <v>329</v>
      </c>
      <c r="G70" s="114">
        <v>757</v>
      </c>
      <c r="H70" s="114">
        <v>300</v>
      </c>
      <c r="I70" s="140">
        <v>334</v>
      </c>
      <c r="J70" s="115">
        <v>110</v>
      </c>
      <c r="K70" s="116">
        <v>32.934131736526943</v>
      </c>
    </row>
    <row r="71" spans="1:11" ht="14.1" customHeight="1" x14ac:dyDescent="0.2">
      <c r="A71" s="306"/>
      <c r="B71" s="307" t="s">
        <v>307</v>
      </c>
      <c r="C71" s="308"/>
      <c r="D71" s="113">
        <v>2.0240595760931832</v>
      </c>
      <c r="E71" s="115">
        <v>318</v>
      </c>
      <c r="F71" s="114">
        <v>195</v>
      </c>
      <c r="G71" s="114">
        <v>494</v>
      </c>
      <c r="H71" s="114">
        <v>186</v>
      </c>
      <c r="I71" s="140">
        <v>208</v>
      </c>
      <c r="J71" s="115">
        <v>110</v>
      </c>
      <c r="K71" s="116">
        <v>52.884615384615387</v>
      </c>
    </row>
    <row r="72" spans="1:11" ht="14.1" customHeight="1" x14ac:dyDescent="0.2">
      <c r="A72" s="306">
        <v>84</v>
      </c>
      <c r="B72" s="307" t="s">
        <v>308</v>
      </c>
      <c r="C72" s="308"/>
      <c r="D72" s="113">
        <v>0.69378142702565082</v>
      </c>
      <c r="E72" s="115">
        <v>109</v>
      </c>
      <c r="F72" s="114">
        <v>66</v>
      </c>
      <c r="G72" s="114">
        <v>329</v>
      </c>
      <c r="H72" s="114">
        <v>63</v>
      </c>
      <c r="I72" s="140">
        <v>113</v>
      </c>
      <c r="J72" s="115">
        <v>-4</v>
      </c>
      <c r="K72" s="116">
        <v>-3.5398230088495577</v>
      </c>
    </row>
    <row r="73" spans="1:11" ht="14.1" customHeight="1" x14ac:dyDescent="0.2">
      <c r="A73" s="306" t="s">
        <v>309</v>
      </c>
      <c r="B73" s="307" t="s">
        <v>310</v>
      </c>
      <c r="C73" s="308"/>
      <c r="D73" s="113">
        <v>0.18458404939214562</v>
      </c>
      <c r="E73" s="115">
        <v>29</v>
      </c>
      <c r="F73" s="114">
        <v>10</v>
      </c>
      <c r="G73" s="114">
        <v>176</v>
      </c>
      <c r="H73" s="114">
        <v>6</v>
      </c>
      <c r="I73" s="140">
        <v>19</v>
      </c>
      <c r="J73" s="115">
        <v>10</v>
      </c>
      <c r="K73" s="116">
        <v>52.631578947368418</v>
      </c>
    </row>
    <row r="74" spans="1:11" ht="14.1" customHeight="1" x14ac:dyDescent="0.2">
      <c r="A74" s="306" t="s">
        <v>311</v>
      </c>
      <c r="B74" s="307" t="s">
        <v>312</v>
      </c>
      <c r="C74" s="308"/>
      <c r="D74" s="113">
        <v>7.6379606645025772E-2</v>
      </c>
      <c r="E74" s="115">
        <v>12</v>
      </c>
      <c r="F74" s="114">
        <v>11</v>
      </c>
      <c r="G74" s="114">
        <v>53</v>
      </c>
      <c r="H74" s="114">
        <v>4</v>
      </c>
      <c r="I74" s="140">
        <v>11</v>
      </c>
      <c r="J74" s="115">
        <v>1</v>
      </c>
      <c r="K74" s="116">
        <v>9.0909090909090917</v>
      </c>
    </row>
    <row r="75" spans="1:11" ht="14.1" customHeight="1" x14ac:dyDescent="0.2">
      <c r="A75" s="306" t="s">
        <v>313</v>
      </c>
      <c r="B75" s="307" t="s">
        <v>314</v>
      </c>
      <c r="C75" s="308"/>
      <c r="D75" s="113">
        <v>6.3649672204188143E-2</v>
      </c>
      <c r="E75" s="115">
        <v>10</v>
      </c>
      <c r="F75" s="114">
        <v>9</v>
      </c>
      <c r="G75" s="114">
        <v>17</v>
      </c>
      <c r="H75" s="114">
        <v>8</v>
      </c>
      <c r="I75" s="140">
        <v>6</v>
      </c>
      <c r="J75" s="115">
        <v>4</v>
      </c>
      <c r="K75" s="116">
        <v>66.666666666666671</v>
      </c>
    </row>
    <row r="76" spans="1:11" ht="14.1" customHeight="1" x14ac:dyDescent="0.2">
      <c r="A76" s="306">
        <v>91</v>
      </c>
      <c r="B76" s="307" t="s">
        <v>315</v>
      </c>
      <c r="C76" s="308"/>
      <c r="D76" s="113">
        <v>0.41372286932722296</v>
      </c>
      <c r="E76" s="115">
        <v>65</v>
      </c>
      <c r="F76" s="114">
        <v>14</v>
      </c>
      <c r="G76" s="114">
        <v>19</v>
      </c>
      <c r="H76" s="114">
        <v>21</v>
      </c>
      <c r="I76" s="140">
        <v>26</v>
      </c>
      <c r="J76" s="115">
        <v>39</v>
      </c>
      <c r="K76" s="116">
        <v>150</v>
      </c>
    </row>
    <row r="77" spans="1:11" ht="14.1" customHeight="1" x14ac:dyDescent="0.2">
      <c r="A77" s="306">
        <v>92</v>
      </c>
      <c r="B77" s="307" t="s">
        <v>316</v>
      </c>
      <c r="C77" s="308"/>
      <c r="D77" s="113">
        <v>0.83381070587486472</v>
      </c>
      <c r="E77" s="115">
        <v>131</v>
      </c>
      <c r="F77" s="114">
        <v>112</v>
      </c>
      <c r="G77" s="114">
        <v>115</v>
      </c>
      <c r="H77" s="114">
        <v>94</v>
      </c>
      <c r="I77" s="140">
        <v>150</v>
      </c>
      <c r="J77" s="115">
        <v>-19</v>
      </c>
      <c r="K77" s="116">
        <v>-12.666666666666666</v>
      </c>
    </row>
    <row r="78" spans="1:11" ht="14.1" customHeight="1" x14ac:dyDescent="0.2">
      <c r="A78" s="306">
        <v>93</v>
      </c>
      <c r="B78" s="307" t="s">
        <v>317</v>
      </c>
      <c r="C78" s="308"/>
      <c r="D78" s="113">
        <v>1.9094901661256443E-2</v>
      </c>
      <c r="E78" s="115">
        <v>3</v>
      </c>
      <c r="F78" s="114">
        <v>6</v>
      </c>
      <c r="G78" s="114">
        <v>22</v>
      </c>
      <c r="H78" s="114">
        <v>14</v>
      </c>
      <c r="I78" s="140">
        <v>19</v>
      </c>
      <c r="J78" s="115">
        <v>-16</v>
      </c>
      <c r="K78" s="116">
        <v>-84.21052631578948</v>
      </c>
    </row>
    <row r="79" spans="1:11" ht="14.1" customHeight="1" x14ac:dyDescent="0.2">
      <c r="A79" s="306">
        <v>94</v>
      </c>
      <c r="B79" s="307" t="s">
        <v>318</v>
      </c>
      <c r="C79" s="308"/>
      <c r="D79" s="113">
        <v>0.38826300044554768</v>
      </c>
      <c r="E79" s="115">
        <v>61</v>
      </c>
      <c r="F79" s="114">
        <v>68</v>
      </c>
      <c r="G79" s="114">
        <v>115</v>
      </c>
      <c r="H79" s="114">
        <v>41</v>
      </c>
      <c r="I79" s="140">
        <v>58</v>
      </c>
      <c r="J79" s="115">
        <v>3</v>
      </c>
      <c r="K79" s="116">
        <v>5.1724137931034484</v>
      </c>
    </row>
    <row r="80" spans="1:11" ht="14.1" customHeight="1" x14ac:dyDescent="0.2">
      <c r="A80" s="306" t="s">
        <v>319</v>
      </c>
      <c r="B80" s="307" t="s">
        <v>320</v>
      </c>
      <c r="C80" s="308"/>
      <c r="D80" s="113">
        <v>0</v>
      </c>
      <c r="E80" s="115">
        <v>0</v>
      </c>
      <c r="F80" s="114">
        <v>0</v>
      </c>
      <c r="G80" s="114" t="s">
        <v>514</v>
      </c>
      <c r="H80" s="114">
        <v>0</v>
      </c>
      <c r="I80" s="140" t="s">
        <v>514</v>
      </c>
      <c r="J80" s="115" t="s">
        <v>514</v>
      </c>
      <c r="K80" s="116" t="s">
        <v>514</v>
      </c>
    </row>
    <row r="81" spans="1:11" ht="14.1" customHeight="1" x14ac:dyDescent="0.2">
      <c r="A81" s="310" t="s">
        <v>321</v>
      </c>
      <c r="B81" s="311" t="s">
        <v>334</v>
      </c>
      <c r="C81" s="312"/>
      <c r="D81" s="125">
        <v>0.26096365603717142</v>
      </c>
      <c r="E81" s="143">
        <v>41</v>
      </c>
      <c r="F81" s="144">
        <v>34</v>
      </c>
      <c r="G81" s="144">
        <v>45</v>
      </c>
      <c r="H81" s="144">
        <v>59</v>
      </c>
      <c r="I81" s="145">
        <v>42</v>
      </c>
      <c r="J81" s="143">
        <v>-1</v>
      </c>
      <c r="K81" s="146">
        <v>-2.3809523809523809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167855</v>
      </c>
      <c r="C10" s="114">
        <v>97171</v>
      </c>
      <c r="D10" s="114">
        <v>70684</v>
      </c>
      <c r="E10" s="114">
        <v>137846</v>
      </c>
      <c r="F10" s="114">
        <v>28848</v>
      </c>
      <c r="G10" s="114">
        <v>22563</v>
      </c>
      <c r="H10" s="114">
        <v>40833</v>
      </c>
      <c r="I10" s="115">
        <v>54523</v>
      </c>
      <c r="J10" s="114">
        <v>37946</v>
      </c>
      <c r="K10" s="114">
        <v>16577</v>
      </c>
      <c r="L10" s="423">
        <v>11281</v>
      </c>
      <c r="M10" s="424">
        <v>11053</v>
      </c>
    </row>
    <row r="11" spans="1:13" ht="11.1" customHeight="1" x14ac:dyDescent="0.2">
      <c r="A11" s="422" t="s">
        <v>388</v>
      </c>
      <c r="B11" s="115">
        <v>169413</v>
      </c>
      <c r="C11" s="114">
        <v>98358</v>
      </c>
      <c r="D11" s="114">
        <v>71055</v>
      </c>
      <c r="E11" s="114">
        <v>139068</v>
      </c>
      <c r="F11" s="114">
        <v>29180</v>
      </c>
      <c r="G11" s="114">
        <v>22148</v>
      </c>
      <c r="H11" s="114">
        <v>41681</v>
      </c>
      <c r="I11" s="115">
        <v>55726</v>
      </c>
      <c r="J11" s="114">
        <v>38686</v>
      </c>
      <c r="K11" s="114">
        <v>17040</v>
      </c>
      <c r="L11" s="423">
        <v>10013</v>
      </c>
      <c r="M11" s="424">
        <v>8792</v>
      </c>
    </row>
    <row r="12" spans="1:13" ht="11.1" customHeight="1" x14ac:dyDescent="0.2">
      <c r="A12" s="422" t="s">
        <v>389</v>
      </c>
      <c r="B12" s="115">
        <v>172573</v>
      </c>
      <c r="C12" s="114">
        <v>100436</v>
      </c>
      <c r="D12" s="114">
        <v>72137</v>
      </c>
      <c r="E12" s="114">
        <v>141834</v>
      </c>
      <c r="F12" s="114">
        <v>29544</v>
      </c>
      <c r="G12" s="114">
        <v>23975</v>
      </c>
      <c r="H12" s="114">
        <v>42413</v>
      </c>
      <c r="I12" s="115">
        <v>55350</v>
      </c>
      <c r="J12" s="114">
        <v>37580</v>
      </c>
      <c r="K12" s="114">
        <v>17770</v>
      </c>
      <c r="L12" s="423">
        <v>17820</v>
      </c>
      <c r="M12" s="424">
        <v>15144</v>
      </c>
    </row>
    <row r="13" spans="1:13" s="110" customFormat="1" ht="11.1" customHeight="1" x14ac:dyDescent="0.2">
      <c r="A13" s="422" t="s">
        <v>390</v>
      </c>
      <c r="B13" s="115">
        <v>172101</v>
      </c>
      <c r="C13" s="114">
        <v>99909</v>
      </c>
      <c r="D13" s="114">
        <v>72192</v>
      </c>
      <c r="E13" s="114">
        <v>140652</v>
      </c>
      <c r="F13" s="114">
        <v>30249</v>
      </c>
      <c r="G13" s="114">
        <v>23053</v>
      </c>
      <c r="H13" s="114">
        <v>42927</v>
      </c>
      <c r="I13" s="115">
        <v>56106</v>
      </c>
      <c r="J13" s="114">
        <v>38387</v>
      </c>
      <c r="K13" s="114">
        <v>17719</v>
      </c>
      <c r="L13" s="423">
        <v>11183</v>
      </c>
      <c r="M13" s="424">
        <v>12119</v>
      </c>
    </row>
    <row r="14" spans="1:13" ht="15" customHeight="1" x14ac:dyDescent="0.2">
      <c r="A14" s="422" t="s">
        <v>391</v>
      </c>
      <c r="B14" s="115">
        <v>173197</v>
      </c>
      <c r="C14" s="114">
        <v>100634</v>
      </c>
      <c r="D14" s="114">
        <v>72563</v>
      </c>
      <c r="E14" s="114">
        <v>137392</v>
      </c>
      <c r="F14" s="114">
        <v>34692</v>
      </c>
      <c r="G14" s="114">
        <v>22409</v>
      </c>
      <c r="H14" s="114">
        <v>43904</v>
      </c>
      <c r="I14" s="115">
        <v>54843</v>
      </c>
      <c r="J14" s="114">
        <v>37309</v>
      </c>
      <c r="K14" s="114">
        <v>17534</v>
      </c>
      <c r="L14" s="423">
        <v>13259</v>
      </c>
      <c r="M14" s="424">
        <v>12432</v>
      </c>
    </row>
    <row r="15" spans="1:13" ht="11.1" customHeight="1" x14ac:dyDescent="0.2">
      <c r="A15" s="422" t="s">
        <v>388</v>
      </c>
      <c r="B15" s="115">
        <v>175079</v>
      </c>
      <c r="C15" s="114">
        <v>101929</v>
      </c>
      <c r="D15" s="114">
        <v>73150</v>
      </c>
      <c r="E15" s="114">
        <v>138264</v>
      </c>
      <c r="F15" s="114">
        <v>35706</v>
      </c>
      <c r="G15" s="114">
        <v>22180</v>
      </c>
      <c r="H15" s="114">
        <v>44961</v>
      </c>
      <c r="I15" s="115">
        <v>56303</v>
      </c>
      <c r="J15" s="114">
        <v>38177</v>
      </c>
      <c r="K15" s="114">
        <v>18126</v>
      </c>
      <c r="L15" s="423">
        <v>13531</v>
      </c>
      <c r="M15" s="424">
        <v>11917</v>
      </c>
    </row>
    <row r="16" spans="1:13" ht="11.1" customHeight="1" x14ac:dyDescent="0.2">
      <c r="A16" s="422" t="s">
        <v>389</v>
      </c>
      <c r="B16" s="115">
        <v>178846</v>
      </c>
      <c r="C16" s="114">
        <v>104112</v>
      </c>
      <c r="D16" s="114">
        <v>74734</v>
      </c>
      <c r="E16" s="114">
        <v>141295</v>
      </c>
      <c r="F16" s="114">
        <v>36368</v>
      </c>
      <c r="G16" s="114">
        <v>24247</v>
      </c>
      <c r="H16" s="114">
        <v>45717</v>
      </c>
      <c r="I16" s="115">
        <v>56150</v>
      </c>
      <c r="J16" s="114">
        <v>37013</v>
      </c>
      <c r="K16" s="114">
        <v>19137</v>
      </c>
      <c r="L16" s="423">
        <v>19226</v>
      </c>
      <c r="M16" s="424">
        <v>16125</v>
      </c>
    </row>
    <row r="17" spans="1:13" s="110" customFormat="1" ht="11.1" customHeight="1" x14ac:dyDescent="0.2">
      <c r="A17" s="422" t="s">
        <v>390</v>
      </c>
      <c r="B17" s="115">
        <v>178801</v>
      </c>
      <c r="C17" s="114">
        <v>103774</v>
      </c>
      <c r="D17" s="114">
        <v>75027</v>
      </c>
      <c r="E17" s="114">
        <v>141990</v>
      </c>
      <c r="F17" s="114">
        <v>36696</v>
      </c>
      <c r="G17" s="114">
        <v>23632</v>
      </c>
      <c r="H17" s="114">
        <v>46394</v>
      </c>
      <c r="I17" s="115">
        <v>56823</v>
      </c>
      <c r="J17" s="114">
        <v>37782</v>
      </c>
      <c r="K17" s="114">
        <v>19041</v>
      </c>
      <c r="L17" s="423">
        <v>10975</v>
      </c>
      <c r="M17" s="424">
        <v>11529</v>
      </c>
    </row>
    <row r="18" spans="1:13" ht="15" customHeight="1" x14ac:dyDescent="0.2">
      <c r="A18" s="422" t="s">
        <v>392</v>
      </c>
      <c r="B18" s="115">
        <v>179752</v>
      </c>
      <c r="C18" s="114">
        <v>104161</v>
      </c>
      <c r="D18" s="114">
        <v>75591</v>
      </c>
      <c r="E18" s="114">
        <v>142043</v>
      </c>
      <c r="F18" s="114">
        <v>37558</v>
      </c>
      <c r="G18" s="114">
        <v>23611</v>
      </c>
      <c r="H18" s="114">
        <v>46982</v>
      </c>
      <c r="I18" s="115">
        <v>56383</v>
      </c>
      <c r="J18" s="114">
        <v>37474</v>
      </c>
      <c r="K18" s="114">
        <v>18909</v>
      </c>
      <c r="L18" s="423">
        <v>13564</v>
      </c>
      <c r="M18" s="424">
        <v>12981</v>
      </c>
    </row>
    <row r="19" spans="1:13" ht="11.1" customHeight="1" x14ac:dyDescent="0.2">
      <c r="A19" s="422" t="s">
        <v>388</v>
      </c>
      <c r="B19" s="115">
        <v>181134</v>
      </c>
      <c r="C19" s="114">
        <v>105080</v>
      </c>
      <c r="D19" s="114">
        <v>76054</v>
      </c>
      <c r="E19" s="114">
        <v>142848</v>
      </c>
      <c r="F19" s="114">
        <v>38143</v>
      </c>
      <c r="G19" s="114">
        <v>23169</v>
      </c>
      <c r="H19" s="114">
        <v>47945</v>
      </c>
      <c r="I19" s="115">
        <v>57611</v>
      </c>
      <c r="J19" s="114">
        <v>38209</v>
      </c>
      <c r="K19" s="114">
        <v>19402</v>
      </c>
      <c r="L19" s="423">
        <v>11900</v>
      </c>
      <c r="M19" s="424">
        <v>10633</v>
      </c>
    </row>
    <row r="20" spans="1:13" ht="11.1" customHeight="1" x14ac:dyDescent="0.2">
      <c r="A20" s="422" t="s">
        <v>389</v>
      </c>
      <c r="B20" s="115">
        <v>183968</v>
      </c>
      <c r="C20" s="114">
        <v>106702</v>
      </c>
      <c r="D20" s="114">
        <v>77266</v>
      </c>
      <c r="E20" s="114">
        <v>145398</v>
      </c>
      <c r="F20" s="114">
        <v>38362</v>
      </c>
      <c r="G20" s="114">
        <v>24968</v>
      </c>
      <c r="H20" s="114">
        <v>48723</v>
      </c>
      <c r="I20" s="115">
        <v>56928</v>
      </c>
      <c r="J20" s="114">
        <v>36871</v>
      </c>
      <c r="K20" s="114">
        <v>20057</v>
      </c>
      <c r="L20" s="423">
        <v>17582</v>
      </c>
      <c r="M20" s="424">
        <v>15244</v>
      </c>
    </row>
    <row r="21" spans="1:13" s="110" customFormat="1" ht="11.1" customHeight="1" x14ac:dyDescent="0.2">
      <c r="A21" s="422" t="s">
        <v>390</v>
      </c>
      <c r="B21" s="115">
        <v>182733</v>
      </c>
      <c r="C21" s="114">
        <v>105560</v>
      </c>
      <c r="D21" s="114">
        <v>77173</v>
      </c>
      <c r="E21" s="114">
        <v>144432</v>
      </c>
      <c r="F21" s="114">
        <v>38262</v>
      </c>
      <c r="G21" s="114">
        <v>24083</v>
      </c>
      <c r="H21" s="114">
        <v>49030</v>
      </c>
      <c r="I21" s="115">
        <v>57956</v>
      </c>
      <c r="J21" s="114">
        <v>37882</v>
      </c>
      <c r="K21" s="114">
        <v>20074</v>
      </c>
      <c r="L21" s="423">
        <v>9824</v>
      </c>
      <c r="M21" s="424">
        <v>11515</v>
      </c>
    </row>
    <row r="22" spans="1:13" ht="15" customHeight="1" x14ac:dyDescent="0.2">
      <c r="A22" s="422" t="s">
        <v>393</v>
      </c>
      <c r="B22" s="115">
        <v>183156</v>
      </c>
      <c r="C22" s="114">
        <v>105481</v>
      </c>
      <c r="D22" s="114">
        <v>77675</v>
      </c>
      <c r="E22" s="114">
        <v>144230</v>
      </c>
      <c r="F22" s="114">
        <v>38732</v>
      </c>
      <c r="G22" s="114">
        <v>23245</v>
      </c>
      <c r="H22" s="114">
        <v>49986</v>
      </c>
      <c r="I22" s="115">
        <v>57595</v>
      </c>
      <c r="J22" s="114">
        <v>37818</v>
      </c>
      <c r="K22" s="114">
        <v>19777</v>
      </c>
      <c r="L22" s="423">
        <v>11532</v>
      </c>
      <c r="M22" s="424">
        <v>12056</v>
      </c>
    </row>
    <row r="23" spans="1:13" ht="11.1" customHeight="1" x14ac:dyDescent="0.2">
      <c r="A23" s="422" t="s">
        <v>388</v>
      </c>
      <c r="B23" s="115">
        <v>184244</v>
      </c>
      <c r="C23" s="114">
        <v>106176</v>
      </c>
      <c r="D23" s="114">
        <v>78068</v>
      </c>
      <c r="E23" s="114">
        <v>144836</v>
      </c>
      <c r="F23" s="114">
        <v>39169</v>
      </c>
      <c r="G23" s="114">
        <v>22732</v>
      </c>
      <c r="H23" s="114">
        <v>50964</v>
      </c>
      <c r="I23" s="115">
        <v>59015</v>
      </c>
      <c r="J23" s="114">
        <v>38879</v>
      </c>
      <c r="K23" s="114">
        <v>20136</v>
      </c>
      <c r="L23" s="423">
        <v>10270</v>
      </c>
      <c r="M23" s="424">
        <v>9450</v>
      </c>
    </row>
    <row r="24" spans="1:13" ht="11.1" customHeight="1" x14ac:dyDescent="0.2">
      <c r="A24" s="422" t="s">
        <v>389</v>
      </c>
      <c r="B24" s="115">
        <v>186523</v>
      </c>
      <c r="C24" s="114">
        <v>107638</v>
      </c>
      <c r="D24" s="114">
        <v>78885</v>
      </c>
      <c r="E24" s="114">
        <v>146125</v>
      </c>
      <c r="F24" s="114">
        <v>39152</v>
      </c>
      <c r="G24" s="114">
        <v>24341</v>
      </c>
      <c r="H24" s="114">
        <v>51531</v>
      </c>
      <c r="I24" s="115">
        <v>59122</v>
      </c>
      <c r="J24" s="114">
        <v>38209</v>
      </c>
      <c r="K24" s="114">
        <v>20913</v>
      </c>
      <c r="L24" s="423">
        <v>19721</v>
      </c>
      <c r="M24" s="424">
        <v>17339</v>
      </c>
    </row>
    <row r="25" spans="1:13" s="110" customFormat="1" ht="11.1" customHeight="1" x14ac:dyDescent="0.2">
      <c r="A25" s="422" t="s">
        <v>390</v>
      </c>
      <c r="B25" s="115">
        <v>185464</v>
      </c>
      <c r="C25" s="114">
        <v>106711</v>
      </c>
      <c r="D25" s="114">
        <v>78753</v>
      </c>
      <c r="E25" s="114">
        <v>144583</v>
      </c>
      <c r="F25" s="114">
        <v>39588</v>
      </c>
      <c r="G25" s="114">
        <v>23728</v>
      </c>
      <c r="H25" s="114">
        <v>51893</v>
      </c>
      <c r="I25" s="115">
        <v>59080</v>
      </c>
      <c r="J25" s="114">
        <v>38462</v>
      </c>
      <c r="K25" s="114">
        <v>20618</v>
      </c>
      <c r="L25" s="423">
        <v>11122</v>
      </c>
      <c r="M25" s="424">
        <v>12338</v>
      </c>
    </row>
    <row r="26" spans="1:13" ht="15" customHeight="1" x14ac:dyDescent="0.2">
      <c r="A26" s="422" t="s">
        <v>394</v>
      </c>
      <c r="B26" s="115">
        <v>186526</v>
      </c>
      <c r="C26" s="114">
        <v>107384</v>
      </c>
      <c r="D26" s="114">
        <v>79142</v>
      </c>
      <c r="E26" s="114">
        <v>145330</v>
      </c>
      <c r="F26" s="114">
        <v>39906</v>
      </c>
      <c r="G26" s="114">
        <v>23174</v>
      </c>
      <c r="H26" s="114">
        <v>52790</v>
      </c>
      <c r="I26" s="115">
        <v>58984</v>
      </c>
      <c r="J26" s="114">
        <v>38475</v>
      </c>
      <c r="K26" s="114">
        <v>20509</v>
      </c>
      <c r="L26" s="423">
        <v>13331</v>
      </c>
      <c r="M26" s="424">
        <v>12438</v>
      </c>
    </row>
    <row r="27" spans="1:13" ht="11.1" customHeight="1" x14ac:dyDescent="0.2">
      <c r="A27" s="422" t="s">
        <v>388</v>
      </c>
      <c r="B27" s="115">
        <v>188122</v>
      </c>
      <c r="C27" s="114">
        <v>108357</v>
      </c>
      <c r="D27" s="114">
        <v>79765</v>
      </c>
      <c r="E27" s="114">
        <v>146567</v>
      </c>
      <c r="F27" s="114">
        <v>40280</v>
      </c>
      <c r="G27" s="114">
        <v>22810</v>
      </c>
      <c r="H27" s="114">
        <v>53904</v>
      </c>
      <c r="I27" s="115">
        <v>60029</v>
      </c>
      <c r="J27" s="114">
        <v>38986</v>
      </c>
      <c r="K27" s="114">
        <v>21043</v>
      </c>
      <c r="L27" s="423">
        <v>11691</v>
      </c>
      <c r="M27" s="424">
        <v>10389</v>
      </c>
    </row>
    <row r="28" spans="1:13" ht="11.1" customHeight="1" x14ac:dyDescent="0.2">
      <c r="A28" s="422" t="s">
        <v>389</v>
      </c>
      <c r="B28" s="115">
        <v>191746</v>
      </c>
      <c r="C28" s="114">
        <v>110218</v>
      </c>
      <c r="D28" s="114">
        <v>81528</v>
      </c>
      <c r="E28" s="114">
        <v>150656</v>
      </c>
      <c r="F28" s="114">
        <v>40781</v>
      </c>
      <c r="G28" s="114">
        <v>24593</v>
      </c>
      <c r="H28" s="114">
        <v>54527</v>
      </c>
      <c r="I28" s="115">
        <v>60980</v>
      </c>
      <c r="J28" s="114">
        <v>38553</v>
      </c>
      <c r="K28" s="114">
        <v>22427</v>
      </c>
      <c r="L28" s="423">
        <v>19042</v>
      </c>
      <c r="M28" s="424">
        <v>15906</v>
      </c>
    </row>
    <row r="29" spans="1:13" s="110" customFormat="1" ht="11.1" customHeight="1" x14ac:dyDescent="0.2">
      <c r="A29" s="422" t="s">
        <v>390</v>
      </c>
      <c r="B29" s="115">
        <v>190947</v>
      </c>
      <c r="C29" s="114">
        <v>109462</v>
      </c>
      <c r="D29" s="114">
        <v>81485</v>
      </c>
      <c r="E29" s="114">
        <v>149889</v>
      </c>
      <c r="F29" s="114">
        <v>40984</v>
      </c>
      <c r="G29" s="114">
        <v>23997</v>
      </c>
      <c r="H29" s="114">
        <v>54840</v>
      </c>
      <c r="I29" s="115">
        <v>50049</v>
      </c>
      <c r="J29" s="114">
        <v>29832</v>
      </c>
      <c r="K29" s="114">
        <v>20217</v>
      </c>
      <c r="L29" s="423">
        <v>11744</v>
      </c>
      <c r="M29" s="424">
        <v>12664</v>
      </c>
    </row>
    <row r="30" spans="1:13" ht="15" customHeight="1" x14ac:dyDescent="0.2">
      <c r="A30" s="422" t="s">
        <v>395</v>
      </c>
      <c r="B30" s="115">
        <v>192801</v>
      </c>
      <c r="C30" s="114">
        <v>110685</v>
      </c>
      <c r="D30" s="114">
        <v>82116</v>
      </c>
      <c r="E30" s="114">
        <v>150898</v>
      </c>
      <c r="F30" s="114">
        <v>41864</v>
      </c>
      <c r="G30" s="114">
        <v>23426</v>
      </c>
      <c r="H30" s="114">
        <v>55716</v>
      </c>
      <c r="I30" s="115">
        <v>48367</v>
      </c>
      <c r="J30" s="114">
        <v>28644</v>
      </c>
      <c r="K30" s="114">
        <v>19723</v>
      </c>
      <c r="L30" s="423">
        <v>14967</v>
      </c>
      <c r="M30" s="424">
        <v>13106</v>
      </c>
    </row>
    <row r="31" spans="1:13" ht="11.1" customHeight="1" x14ac:dyDescent="0.2">
      <c r="A31" s="422" t="s">
        <v>388</v>
      </c>
      <c r="B31" s="115">
        <v>194762</v>
      </c>
      <c r="C31" s="114">
        <v>112148</v>
      </c>
      <c r="D31" s="114">
        <v>82614</v>
      </c>
      <c r="E31" s="114">
        <v>152227</v>
      </c>
      <c r="F31" s="114">
        <v>42502</v>
      </c>
      <c r="G31" s="114">
        <v>23093</v>
      </c>
      <c r="H31" s="114">
        <v>56688</v>
      </c>
      <c r="I31" s="115">
        <v>49279</v>
      </c>
      <c r="J31" s="114">
        <v>29067</v>
      </c>
      <c r="K31" s="114">
        <v>20212</v>
      </c>
      <c r="L31" s="423">
        <v>12623</v>
      </c>
      <c r="M31" s="424">
        <v>10772</v>
      </c>
    </row>
    <row r="32" spans="1:13" ht="11.1" customHeight="1" x14ac:dyDescent="0.2">
      <c r="A32" s="422" t="s">
        <v>389</v>
      </c>
      <c r="B32" s="115">
        <v>199136</v>
      </c>
      <c r="C32" s="114">
        <v>114752</v>
      </c>
      <c r="D32" s="114">
        <v>84384</v>
      </c>
      <c r="E32" s="114">
        <v>156041</v>
      </c>
      <c r="F32" s="114">
        <v>43086</v>
      </c>
      <c r="G32" s="114">
        <v>24914</v>
      </c>
      <c r="H32" s="114">
        <v>57589</v>
      </c>
      <c r="I32" s="115">
        <v>49315</v>
      </c>
      <c r="J32" s="114">
        <v>28485</v>
      </c>
      <c r="K32" s="114">
        <v>20830</v>
      </c>
      <c r="L32" s="423">
        <v>20324</v>
      </c>
      <c r="M32" s="424">
        <v>16707</v>
      </c>
    </row>
    <row r="33" spans="1:13" s="110" customFormat="1" ht="11.1" customHeight="1" x14ac:dyDescent="0.2">
      <c r="A33" s="422" t="s">
        <v>390</v>
      </c>
      <c r="B33" s="115">
        <v>199124</v>
      </c>
      <c r="C33" s="114">
        <v>114484</v>
      </c>
      <c r="D33" s="114">
        <v>84640</v>
      </c>
      <c r="E33" s="114">
        <v>155474</v>
      </c>
      <c r="F33" s="114">
        <v>43642</v>
      </c>
      <c r="G33" s="114">
        <v>24374</v>
      </c>
      <c r="H33" s="114">
        <v>58050</v>
      </c>
      <c r="I33" s="115">
        <v>49583</v>
      </c>
      <c r="J33" s="114">
        <v>28693</v>
      </c>
      <c r="K33" s="114">
        <v>20890</v>
      </c>
      <c r="L33" s="423">
        <v>12361</v>
      </c>
      <c r="M33" s="424">
        <v>12570</v>
      </c>
    </row>
    <row r="34" spans="1:13" ht="15" customHeight="1" x14ac:dyDescent="0.2">
      <c r="A34" s="422" t="s">
        <v>396</v>
      </c>
      <c r="B34" s="115">
        <v>200181</v>
      </c>
      <c r="C34" s="114">
        <v>115280</v>
      </c>
      <c r="D34" s="114">
        <v>84901</v>
      </c>
      <c r="E34" s="114">
        <v>156343</v>
      </c>
      <c r="F34" s="114">
        <v>43833</v>
      </c>
      <c r="G34" s="114">
        <v>23657</v>
      </c>
      <c r="H34" s="114">
        <v>58866</v>
      </c>
      <c r="I34" s="115">
        <v>49190</v>
      </c>
      <c r="J34" s="114">
        <v>28347</v>
      </c>
      <c r="K34" s="114">
        <v>20843</v>
      </c>
      <c r="L34" s="423">
        <v>14949</v>
      </c>
      <c r="M34" s="424">
        <v>13924</v>
      </c>
    </row>
    <row r="35" spans="1:13" ht="11.1" customHeight="1" x14ac:dyDescent="0.2">
      <c r="A35" s="422" t="s">
        <v>388</v>
      </c>
      <c r="B35" s="115">
        <v>201865</v>
      </c>
      <c r="C35" s="114">
        <v>116417</v>
      </c>
      <c r="D35" s="114">
        <v>85448</v>
      </c>
      <c r="E35" s="114">
        <v>157487</v>
      </c>
      <c r="F35" s="114">
        <v>44375</v>
      </c>
      <c r="G35" s="114">
        <v>23258</v>
      </c>
      <c r="H35" s="114">
        <v>59797</v>
      </c>
      <c r="I35" s="115">
        <v>50364</v>
      </c>
      <c r="J35" s="114">
        <v>29018</v>
      </c>
      <c r="K35" s="114">
        <v>21346</v>
      </c>
      <c r="L35" s="423">
        <v>13217</v>
      </c>
      <c r="M35" s="424">
        <v>11729</v>
      </c>
    </row>
    <row r="36" spans="1:13" ht="11.1" customHeight="1" x14ac:dyDescent="0.2">
      <c r="A36" s="422" t="s">
        <v>389</v>
      </c>
      <c r="B36" s="115">
        <v>205747</v>
      </c>
      <c r="C36" s="114">
        <v>118707</v>
      </c>
      <c r="D36" s="114">
        <v>87040</v>
      </c>
      <c r="E36" s="114">
        <v>160862</v>
      </c>
      <c r="F36" s="114">
        <v>44883</v>
      </c>
      <c r="G36" s="114">
        <v>25289</v>
      </c>
      <c r="H36" s="114">
        <v>60584</v>
      </c>
      <c r="I36" s="115">
        <v>50349</v>
      </c>
      <c r="J36" s="114">
        <v>28538</v>
      </c>
      <c r="K36" s="114">
        <v>21811</v>
      </c>
      <c r="L36" s="423">
        <v>20366</v>
      </c>
      <c r="M36" s="424">
        <v>16995</v>
      </c>
    </row>
    <row r="37" spans="1:13" s="110" customFormat="1" ht="11.1" customHeight="1" x14ac:dyDescent="0.2">
      <c r="A37" s="422" t="s">
        <v>390</v>
      </c>
      <c r="B37" s="115">
        <v>205433</v>
      </c>
      <c r="C37" s="114">
        <v>118076</v>
      </c>
      <c r="D37" s="114">
        <v>87357</v>
      </c>
      <c r="E37" s="114">
        <v>159957</v>
      </c>
      <c r="F37" s="114">
        <v>45475</v>
      </c>
      <c r="G37" s="114">
        <v>24757</v>
      </c>
      <c r="H37" s="114">
        <v>61113</v>
      </c>
      <c r="I37" s="115">
        <v>50251</v>
      </c>
      <c r="J37" s="114">
        <v>28544</v>
      </c>
      <c r="K37" s="114">
        <v>21707</v>
      </c>
      <c r="L37" s="423">
        <v>12769</v>
      </c>
      <c r="M37" s="424">
        <v>13482</v>
      </c>
    </row>
    <row r="38" spans="1:13" ht="15" customHeight="1" x14ac:dyDescent="0.2">
      <c r="A38" s="425" t="s">
        <v>397</v>
      </c>
      <c r="B38" s="115">
        <v>205810</v>
      </c>
      <c r="C38" s="114">
        <v>118338</v>
      </c>
      <c r="D38" s="114">
        <v>87472</v>
      </c>
      <c r="E38" s="114">
        <v>160065</v>
      </c>
      <c r="F38" s="114">
        <v>45745</v>
      </c>
      <c r="G38" s="114">
        <v>23869</v>
      </c>
      <c r="H38" s="114">
        <v>61699</v>
      </c>
      <c r="I38" s="115">
        <v>49844</v>
      </c>
      <c r="J38" s="114">
        <v>28229</v>
      </c>
      <c r="K38" s="114">
        <v>21615</v>
      </c>
      <c r="L38" s="423">
        <v>15699</v>
      </c>
      <c r="M38" s="424">
        <v>15532</v>
      </c>
    </row>
    <row r="39" spans="1:13" ht="11.1" customHeight="1" x14ac:dyDescent="0.2">
      <c r="A39" s="422" t="s">
        <v>388</v>
      </c>
      <c r="B39" s="115">
        <v>207614</v>
      </c>
      <c r="C39" s="114">
        <v>119665</v>
      </c>
      <c r="D39" s="114">
        <v>87949</v>
      </c>
      <c r="E39" s="114">
        <v>161360</v>
      </c>
      <c r="F39" s="114">
        <v>46254</v>
      </c>
      <c r="G39" s="114">
        <v>23479</v>
      </c>
      <c r="H39" s="114">
        <v>62842</v>
      </c>
      <c r="I39" s="115">
        <v>50875</v>
      </c>
      <c r="J39" s="114">
        <v>28646</v>
      </c>
      <c r="K39" s="114">
        <v>22229</v>
      </c>
      <c r="L39" s="423">
        <v>13837</v>
      </c>
      <c r="M39" s="424">
        <v>12184</v>
      </c>
    </row>
    <row r="40" spans="1:13" ht="11.1" customHeight="1" x14ac:dyDescent="0.2">
      <c r="A40" s="425" t="s">
        <v>389</v>
      </c>
      <c r="B40" s="115">
        <v>211422</v>
      </c>
      <c r="C40" s="114">
        <v>122018</v>
      </c>
      <c r="D40" s="114">
        <v>89404</v>
      </c>
      <c r="E40" s="114">
        <v>164712</v>
      </c>
      <c r="F40" s="114">
        <v>46710</v>
      </c>
      <c r="G40" s="114">
        <v>25317</v>
      </c>
      <c r="H40" s="114">
        <v>63667</v>
      </c>
      <c r="I40" s="115">
        <v>50382</v>
      </c>
      <c r="J40" s="114">
        <v>27944</v>
      </c>
      <c r="K40" s="114">
        <v>22438</v>
      </c>
      <c r="L40" s="423">
        <v>21485</v>
      </c>
      <c r="M40" s="424">
        <v>18091</v>
      </c>
    </row>
    <row r="41" spans="1:13" s="110" customFormat="1" ht="11.1" customHeight="1" x14ac:dyDescent="0.2">
      <c r="A41" s="422" t="s">
        <v>390</v>
      </c>
      <c r="B41" s="115">
        <v>211358</v>
      </c>
      <c r="C41" s="114">
        <v>121769</v>
      </c>
      <c r="D41" s="114">
        <v>89589</v>
      </c>
      <c r="E41" s="114">
        <v>164178</v>
      </c>
      <c r="F41" s="114">
        <v>47180</v>
      </c>
      <c r="G41" s="114">
        <v>25013</v>
      </c>
      <c r="H41" s="114">
        <v>64146</v>
      </c>
      <c r="I41" s="115">
        <v>50390</v>
      </c>
      <c r="J41" s="114">
        <v>27918</v>
      </c>
      <c r="K41" s="114">
        <v>22472</v>
      </c>
      <c r="L41" s="423">
        <v>13224</v>
      </c>
      <c r="M41" s="424">
        <v>13537</v>
      </c>
    </row>
    <row r="42" spans="1:13" ht="15" customHeight="1" x14ac:dyDescent="0.2">
      <c r="A42" s="422" t="s">
        <v>398</v>
      </c>
      <c r="B42" s="115">
        <v>211992</v>
      </c>
      <c r="C42" s="114">
        <v>122447</v>
      </c>
      <c r="D42" s="114">
        <v>89545</v>
      </c>
      <c r="E42" s="114">
        <v>164712</v>
      </c>
      <c r="F42" s="114">
        <v>47280</v>
      </c>
      <c r="G42" s="114">
        <v>24340</v>
      </c>
      <c r="H42" s="114">
        <v>64870</v>
      </c>
      <c r="I42" s="115">
        <v>49755</v>
      </c>
      <c r="J42" s="114">
        <v>27614</v>
      </c>
      <c r="K42" s="114">
        <v>22141</v>
      </c>
      <c r="L42" s="423">
        <v>17425</v>
      </c>
      <c r="M42" s="424">
        <v>16725</v>
      </c>
    </row>
    <row r="43" spans="1:13" ht="11.1" customHeight="1" x14ac:dyDescent="0.2">
      <c r="A43" s="422" t="s">
        <v>388</v>
      </c>
      <c r="B43" s="115">
        <v>213476</v>
      </c>
      <c r="C43" s="114">
        <v>123557</v>
      </c>
      <c r="D43" s="114">
        <v>89919</v>
      </c>
      <c r="E43" s="114">
        <v>165846</v>
      </c>
      <c r="F43" s="114">
        <v>47630</v>
      </c>
      <c r="G43" s="114">
        <v>23980</v>
      </c>
      <c r="H43" s="114">
        <v>65816</v>
      </c>
      <c r="I43" s="115">
        <v>51138</v>
      </c>
      <c r="J43" s="114">
        <v>28225</v>
      </c>
      <c r="K43" s="114">
        <v>22913</v>
      </c>
      <c r="L43" s="423">
        <v>14069</v>
      </c>
      <c r="M43" s="424">
        <v>12879</v>
      </c>
    </row>
    <row r="44" spans="1:13" ht="11.1" customHeight="1" x14ac:dyDescent="0.2">
      <c r="A44" s="422" t="s">
        <v>389</v>
      </c>
      <c r="B44" s="115">
        <v>216935</v>
      </c>
      <c r="C44" s="114">
        <v>125559</v>
      </c>
      <c r="D44" s="114">
        <v>91376</v>
      </c>
      <c r="E44" s="114">
        <v>169071</v>
      </c>
      <c r="F44" s="114">
        <v>47864</v>
      </c>
      <c r="G44" s="114">
        <v>25868</v>
      </c>
      <c r="H44" s="114">
        <v>66584</v>
      </c>
      <c r="I44" s="115">
        <v>50720</v>
      </c>
      <c r="J44" s="114">
        <v>27399</v>
      </c>
      <c r="K44" s="114">
        <v>23321</v>
      </c>
      <c r="L44" s="423">
        <v>21607</v>
      </c>
      <c r="M44" s="424">
        <v>18998</v>
      </c>
    </row>
    <row r="45" spans="1:13" s="110" customFormat="1" ht="11.1" customHeight="1" x14ac:dyDescent="0.2">
      <c r="A45" s="422" t="s">
        <v>390</v>
      </c>
      <c r="B45" s="115">
        <v>216468</v>
      </c>
      <c r="C45" s="114">
        <v>125099</v>
      </c>
      <c r="D45" s="114">
        <v>91369</v>
      </c>
      <c r="E45" s="114">
        <v>168340</v>
      </c>
      <c r="F45" s="114">
        <v>48128</v>
      </c>
      <c r="G45" s="114">
        <v>25319</v>
      </c>
      <c r="H45" s="114">
        <v>66899</v>
      </c>
      <c r="I45" s="115">
        <v>50942</v>
      </c>
      <c r="J45" s="114">
        <v>27641</v>
      </c>
      <c r="K45" s="114">
        <v>23301</v>
      </c>
      <c r="L45" s="423">
        <v>13935</v>
      </c>
      <c r="M45" s="424">
        <v>14642</v>
      </c>
    </row>
    <row r="46" spans="1:13" ht="15" customHeight="1" x14ac:dyDescent="0.2">
      <c r="A46" s="422" t="s">
        <v>399</v>
      </c>
      <c r="B46" s="115">
        <v>216843</v>
      </c>
      <c r="C46" s="114">
        <v>125266</v>
      </c>
      <c r="D46" s="114">
        <v>91577</v>
      </c>
      <c r="E46" s="114">
        <v>168450</v>
      </c>
      <c r="F46" s="114">
        <v>48393</v>
      </c>
      <c r="G46" s="114">
        <v>24454</v>
      </c>
      <c r="H46" s="114">
        <v>67528</v>
      </c>
      <c r="I46" s="115">
        <v>50761</v>
      </c>
      <c r="J46" s="114">
        <v>27478</v>
      </c>
      <c r="K46" s="114">
        <v>23283</v>
      </c>
      <c r="L46" s="423">
        <v>16191</v>
      </c>
      <c r="M46" s="424">
        <v>16171</v>
      </c>
    </row>
    <row r="47" spans="1:13" ht="11.1" customHeight="1" x14ac:dyDescent="0.2">
      <c r="A47" s="422" t="s">
        <v>388</v>
      </c>
      <c r="B47" s="115">
        <v>217871</v>
      </c>
      <c r="C47" s="114">
        <v>126080</v>
      </c>
      <c r="D47" s="114">
        <v>91791</v>
      </c>
      <c r="E47" s="114">
        <v>169035</v>
      </c>
      <c r="F47" s="114">
        <v>48836</v>
      </c>
      <c r="G47" s="114">
        <v>24024</v>
      </c>
      <c r="H47" s="114">
        <v>68405</v>
      </c>
      <c r="I47" s="115">
        <v>51632</v>
      </c>
      <c r="J47" s="114">
        <v>27875</v>
      </c>
      <c r="K47" s="114">
        <v>23757</v>
      </c>
      <c r="L47" s="423">
        <v>15034</v>
      </c>
      <c r="M47" s="424">
        <v>14082</v>
      </c>
    </row>
    <row r="48" spans="1:13" ht="11.1" customHeight="1" x14ac:dyDescent="0.2">
      <c r="A48" s="422" t="s">
        <v>389</v>
      </c>
      <c r="B48" s="115">
        <v>220810</v>
      </c>
      <c r="C48" s="114">
        <v>127583</v>
      </c>
      <c r="D48" s="114">
        <v>93227</v>
      </c>
      <c r="E48" s="114">
        <v>171502</v>
      </c>
      <c r="F48" s="114">
        <v>49308</v>
      </c>
      <c r="G48" s="114">
        <v>25803</v>
      </c>
      <c r="H48" s="114">
        <v>69022</v>
      </c>
      <c r="I48" s="115">
        <v>51608</v>
      </c>
      <c r="J48" s="114">
        <v>27193</v>
      </c>
      <c r="K48" s="114">
        <v>24415</v>
      </c>
      <c r="L48" s="423">
        <v>20534</v>
      </c>
      <c r="M48" s="424">
        <v>18075</v>
      </c>
    </row>
    <row r="49" spans="1:17" s="110" customFormat="1" ht="11.1" customHeight="1" x14ac:dyDescent="0.2">
      <c r="A49" s="422" t="s">
        <v>390</v>
      </c>
      <c r="B49" s="115">
        <v>219430</v>
      </c>
      <c r="C49" s="114">
        <v>126368</v>
      </c>
      <c r="D49" s="114">
        <v>93062</v>
      </c>
      <c r="E49" s="114">
        <v>169786</v>
      </c>
      <c r="F49" s="114">
        <v>49644</v>
      </c>
      <c r="G49" s="114">
        <v>25160</v>
      </c>
      <c r="H49" s="114">
        <v>68941</v>
      </c>
      <c r="I49" s="115">
        <v>51345</v>
      </c>
      <c r="J49" s="114">
        <v>27245</v>
      </c>
      <c r="K49" s="114">
        <v>24100</v>
      </c>
      <c r="L49" s="423">
        <v>12654</v>
      </c>
      <c r="M49" s="424">
        <v>14338</v>
      </c>
    </row>
    <row r="50" spans="1:17" ht="15" customHeight="1" x14ac:dyDescent="0.2">
      <c r="A50" s="422" t="s">
        <v>400</v>
      </c>
      <c r="B50" s="143">
        <v>218844</v>
      </c>
      <c r="C50" s="144">
        <v>125933</v>
      </c>
      <c r="D50" s="144">
        <v>92911</v>
      </c>
      <c r="E50" s="144">
        <v>169033</v>
      </c>
      <c r="F50" s="144">
        <v>49811</v>
      </c>
      <c r="G50" s="144">
        <v>24197</v>
      </c>
      <c r="H50" s="144">
        <v>69203</v>
      </c>
      <c r="I50" s="143">
        <v>49177</v>
      </c>
      <c r="J50" s="144">
        <v>26094</v>
      </c>
      <c r="K50" s="144">
        <v>23083</v>
      </c>
      <c r="L50" s="426">
        <v>15081</v>
      </c>
      <c r="M50" s="427">
        <v>15711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0.92278745451778477</v>
      </c>
      <c r="C6" s="480">
        <f>'Tabelle 3.3'!J11</f>
        <v>-3.1205059001989714</v>
      </c>
      <c r="D6" s="481">
        <f t="shared" ref="D6:E9" si="0">IF(OR(AND(B6&gt;=-50,B6&lt;=50),ISNUMBER(B6)=FALSE),B6,"")</f>
        <v>0.92278745451778477</v>
      </c>
      <c r="E6" s="481">
        <f t="shared" si="0"/>
        <v>-3.1205059001989714</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0.92278745451778477</v>
      </c>
      <c r="C14" s="480">
        <f>'Tabelle 3.3'!J11</f>
        <v>-3.1205059001989714</v>
      </c>
      <c r="D14" s="481">
        <f>IF(OR(AND(B14&gt;=-50,B14&lt;=50),ISNUMBER(B14)=FALSE),B14,"")</f>
        <v>0.92278745451778477</v>
      </c>
      <c r="E14" s="481">
        <f>IF(OR(AND(C14&gt;=-50,C14&lt;=50),ISNUMBER(C14)=FALSE),C14,"")</f>
        <v>-3.1205059001989714</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5.3361792956243326</v>
      </c>
      <c r="C15" s="480">
        <f>'Tabelle 3.3'!J12</f>
        <v>-3.1437125748502992</v>
      </c>
      <c r="D15" s="481">
        <f t="shared" ref="D15:E45" si="3">IF(OR(AND(B15&gt;=-50,B15&lt;=50),ISNUMBER(B15)=FALSE),B15,"")</f>
        <v>5.3361792956243326</v>
      </c>
      <c r="E15" s="481">
        <f t="shared" si="3"/>
        <v>-3.1437125748502992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4.0713747172656447</v>
      </c>
      <c r="C16" s="480">
        <f>'Tabelle 3.3'!J13</f>
        <v>8.7323943661971839</v>
      </c>
      <c r="D16" s="481">
        <f t="shared" si="3"/>
        <v>4.0713747172656447</v>
      </c>
      <c r="E16" s="481">
        <f t="shared" si="3"/>
        <v>8.7323943661971839</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-1.430109180378287</v>
      </c>
      <c r="C17" s="480">
        <f>'Tabelle 3.3'!J14</f>
        <v>-8.5503963759909407</v>
      </c>
      <c r="D17" s="481">
        <f t="shared" si="3"/>
        <v>-1.430109180378287</v>
      </c>
      <c r="E17" s="481">
        <f t="shared" si="3"/>
        <v>-8.5503963759909407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-2.8853004037045831</v>
      </c>
      <c r="C18" s="480">
        <f>'Tabelle 3.3'!J15</f>
        <v>-6.8698347107438016</v>
      </c>
      <c r="D18" s="481">
        <f t="shared" si="3"/>
        <v>-2.8853004037045831</v>
      </c>
      <c r="E18" s="481">
        <f t="shared" si="3"/>
        <v>-6.8698347107438016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-1.0811317219411654</v>
      </c>
      <c r="C19" s="480">
        <f>'Tabelle 3.3'!J16</f>
        <v>-11.589958158995817</v>
      </c>
      <c r="D19" s="481">
        <f t="shared" si="3"/>
        <v>-1.0811317219411654</v>
      </c>
      <c r="E19" s="481">
        <f t="shared" si="3"/>
        <v>-11.589958158995817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-2.0839749512370394</v>
      </c>
      <c r="C20" s="480">
        <f>'Tabelle 3.3'!J17</f>
        <v>-7.6059850374064837</v>
      </c>
      <c r="D20" s="481">
        <f t="shared" si="3"/>
        <v>-2.0839749512370394</v>
      </c>
      <c r="E20" s="481">
        <f t="shared" si="3"/>
        <v>-7.6059850374064837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1.3311148086522462</v>
      </c>
      <c r="C21" s="480">
        <f>'Tabelle 3.3'!J18</f>
        <v>3.8749449581682081</v>
      </c>
      <c r="D21" s="481">
        <f t="shared" si="3"/>
        <v>1.3311148086522462</v>
      </c>
      <c r="E21" s="481">
        <f t="shared" si="3"/>
        <v>3.8749449581682081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0.70057258336140116</v>
      </c>
      <c r="C22" s="480">
        <f>'Tabelle 3.3'!J19</f>
        <v>-1.4165077635521657</v>
      </c>
      <c r="D22" s="481">
        <f t="shared" si="3"/>
        <v>0.70057258336140116</v>
      </c>
      <c r="E22" s="481">
        <f t="shared" si="3"/>
        <v>-1.4165077635521657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-0.41204748356715393</v>
      </c>
      <c r="C23" s="480">
        <f>'Tabelle 3.3'!J20</f>
        <v>-3.2639738882088944</v>
      </c>
      <c r="D23" s="481">
        <f t="shared" si="3"/>
        <v>-0.41204748356715393</v>
      </c>
      <c r="E23" s="481">
        <f t="shared" si="3"/>
        <v>-3.2639738882088944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0.44971381847914965</v>
      </c>
      <c r="C24" s="480">
        <f>'Tabelle 3.3'!J21</f>
        <v>-8.887861983980283</v>
      </c>
      <c r="D24" s="481">
        <f t="shared" si="3"/>
        <v>0.44971381847914965</v>
      </c>
      <c r="E24" s="481">
        <f t="shared" si="3"/>
        <v>-8.887861983980283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36.259814418272661</v>
      </c>
      <c r="C25" s="480">
        <f>'Tabelle 3.3'!J22</f>
        <v>-4.0816326530612246</v>
      </c>
      <c r="D25" s="481">
        <f t="shared" si="3"/>
        <v>36.259814418272661</v>
      </c>
      <c r="E25" s="481">
        <f t="shared" si="3"/>
        <v>-4.0816326530612246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-1.9311502938706968</v>
      </c>
      <c r="C26" s="480">
        <f>'Tabelle 3.3'!J23</f>
        <v>-1.1450381679389312</v>
      </c>
      <c r="D26" s="481">
        <f t="shared" si="3"/>
        <v>-1.9311502938706968</v>
      </c>
      <c r="E26" s="481">
        <f t="shared" si="3"/>
        <v>-1.1450381679389312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2.37373501842093</v>
      </c>
      <c r="C27" s="480">
        <f>'Tabelle 3.3'!J24</f>
        <v>-0.15499870834409712</v>
      </c>
      <c r="D27" s="481">
        <f t="shared" si="3"/>
        <v>2.37373501842093</v>
      </c>
      <c r="E27" s="481">
        <f t="shared" si="3"/>
        <v>-0.15499870834409712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-6.9420340159666777E-2</v>
      </c>
      <c r="C28" s="480">
        <f>'Tabelle 3.3'!J25</f>
        <v>-2.143077397471477</v>
      </c>
      <c r="D28" s="481">
        <f t="shared" si="3"/>
        <v>-6.9420340159666777E-2</v>
      </c>
      <c r="E28" s="481">
        <f t="shared" si="3"/>
        <v>-2.143077397471477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-21.035386631716907</v>
      </c>
      <c r="C29" s="480">
        <f>'Tabelle 3.3'!J26</f>
        <v>-7.511737089201878</v>
      </c>
      <c r="D29" s="481">
        <f t="shared" si="3"/>
        <v>-21.035386631716907</v>
      </c>
      <c r="E29" s="481">
        <f t="shared" si="3"/>
        <v>-7.511737089201878</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2.9000277957935698</v>
      </c>
      <c r="C30" s="480">
        <f>'Tabelle 3.3'!J27</f>
        <v>-1.6</v>
      </c>
      <c r="D30" s="481">
        <f t="shared" si="3"/>
        <v>2.9000277957935698</v>
      </c>
      <c r="E30" s="481">
        <f t="shared" si="3"/>
        <v>-1.6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-0.18219084491004328</v>
      </c>
      <c r="C31" s="480">
        <f>'Tabelle 3.3'!J28</f>
        <v>7.201986754966887</v>
      </c>
      <c r="D31" s="481">
        <f t="shared" si="3"/>
        <v>-0.18219084491004328</v>
      </c>
      <c r="E31" s="481">
        <f t="shared" si="3"/>
        <v>7.201986754966887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2.2570104111254654</v>
      </c>
      <c r="C32" s="480">
        <f>'Tabelle 3.3'!J29</f>
        <v>-0.44176706827309237</v>
      </c>
      <c r="D32" s="481">
        <f t="shared" si="3"/>
        <v>2.2570104111254654</v>
      </c>
      <c r="E32" s="481">
        <f t="shared" si="3"/>
        <v>-0.44176706827309237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2.2047565581300397</v>
      </c>
      <c r="C33" s="480">
        <f>'Tabelle 3.3'!J30</f>
        <v>-5.9018201875344731</v>
      </c>
      <c r="D33" s="481">
        <f t="shared" si="3"/>
        <v>2.2047565581300397</v>
      </c>
      <c r="E33" s="481">
        <f t="shared" si="3"/>
        <v>-5.9018201875344731</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3.6427732079905994</v>
      </c>
      <c r="C34" s="480">
        <f>'Tabelle 3.3'!J31</f>
        <v>-1.3041210224308817</v>
      </c>
      <c r="D34" s="481">
        <f t="shared" si="3"/>
        <v>3.6427732079905994</v>
      </c>
      <c r="E34" s="481">
        <f t="shared" si="3"/>
        <v>-1.3041210224308817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5.3361792956243326</v>
      </c>
      <c r="C37" s="480">
        <f>'Tabelle 3.3'!J34</f>
        <v>-3.1437125748502992</v>
      </c>
      <c r="D37" s="481">
        <f t="shared" si="3"/>
        <v>5.3361792956243326</v>
      </c>
      <c r="E37" s="481">
        <f t="shared" si="3"/>
        <v>-3.1437125748502992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-0.84568815686640464</v>
      </c>
      <c r="C38" s="480">
        <f>'Tabelle 3.3'!J35</f>
        <v>-5.0051599587203306</v>
      </c>
      <c r="D38" s="481">
        <f t="shared" si="3"/>
        <v>-0.84568815686640464</v>
      </c>
      <c r="E38" s="481">
        <f t="shared" si="3"/>
        <v>-5.0051599587203306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2.0542052054205207</v>
      </c>
      <c r="C39" s="480">
        <f>'Tabelle 3.3'!J36</f>
        <v>-2.6681187040566297</v>
      </c>
      <c r="D39" s="481">
        <f t="shared" si="3"/>
        <v>2.0542052054205207</v>
      </c>
      <c r="E39" s="481">
        <f t="shared" si="3"/>
        <v>-2.6681187040566297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2.0542052054205207</v>
      </c>
      <c r="C45" s="480">
        <f>'Tabelle 3.3'!J36</f>
        <v>-2.6681187040566297</v>
      </c>
      <c r="D45" s="481">
        <f t="shared" si="3"/>
        <v>2.0542052054205207</v>
      </c>
      <c r="E45" s="481">
        <f t="shared" si="3"/>
        <v>-2.6681187040566297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186526</v>
      </c>
      <c r="C51" s="487">
        <v>38475</v>
      </c>
      <c r="D51" s="487">
        <v>20509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188122</v>
      </c>
      <c r="C52" s="487">
        <v>38986</v>
      </c>
      <c r="D52" s="487">
        <v>21043</v>
      </c>
      <c r="E52" s="488">
        <f t="shared" ref="E52:G70" si="11">IF($A$51=37802,IF(COUNTBLANK(B$51:B$70)&gt;0,#N/A,B52/B$51*100),IF(COUNTBLANK(B$51:B$75)&gt;0,#N/A,B52/B$51*100))</f>
        <v>100.85564478946635</v>
      </c>
      <c r="F52" s="488">
        <f t="shared" si="11"/>
        <v>101.32813515269656</v>
      </c>
      <c r="G52" s="488">
        <f t="shared" si="11"/>
        <v>102.60373494563362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191746</v>
      </c>
      <c r="C53" s="487">
        <v>38553</v>
      </c>
      <c r="D53" s="487">
        <v>22427</v>
      </c>
      <c r="E53" s="488">
        <f t="shared" si="11"/>
        <v>102.79853746930723</v>
      </c>
      <c r="F53" s="488">
        <f t="shared" si="11"/>
        <v>100.20272904483431</v>
      </c>
      <c r="G53" s="488">
        <f t="shared" si="11"/>
        <v>109.35199180847432</v>
      </c>
      <c r="H53" s="489">
        <f>IF(ISERROR(L53)=TRUE,IF(MONTH(A53)=MONTH(MAX(A$51:A$75)),A53,""),"")</f>
        <v>41883</v>
      </c>
      <c r="I53" s="488">
        <f t="shared" si="12"/>
        <v>102.79853746930723</v>
      </c>
      <c r="J53" s="488">
        <f t="shared" si="10"/>
        <v>100.20272904483431</v>
      </c>
      <c r="K53" s="488">
        <f t="shared" si="10"/>
        <v>109.35199180847432</v>
      </c>
      <c r="L53" s="488" t="e">
        <f t="shared" si="13"/>
        <v>#N/A</v>
      </c>
    </row>
    <row r="54" spans="1:14" ht="15" customHeight="1" x14ac:dyDescent="0.2">
      <c r="A54" s="490" t="s">
        <v>463</v>
      </c>
      <c r="B54" s="487">
        <v>190947</v>
      </c>
      <c r="C54" s="487">
        <v>29832</v>
      </c>
      <c r="D54" s="487">
        <v>20217</v>
      </c>
      <c r="E54" s="488">
        <f t="shared" si="11"/>
        <v>102.3701789562849</v>
      </c>
      <c r="F54" s="488">
        <f t="shared" si="11"/>
        <v>77.536062378167642</v>
      </c>
      <c r="G54" s="488">
        <f t="shared" si="11"/>
        <v>98.576234823735916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192801</v>
      </c>
      <c r="C55" s="487">
        <v>28644</v>
      </c>
      <c r="D55" s="487">
        <v>19723</v>
      </c>
      <c r="E55" s="488">
        <f t="shared" si="11"/>
        <v>103.3641422643492</v>
      </c>
      <c r="F55" s="488">
        <f t="shared" si="11"/>
        <v>74.448343079922026</v>
      </c>
      <c r="G55" s="488">
        <f t="shared" si="11"/>
        <v>96.167536203617914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194762</v>
      </c>
      <c r="C56" s="487">
        <v>29067</v>
      </c>
      <c r="D56" s="487">
        <v>20212</v>
      </c>
      <c r="E56" s="488">
        <f t="shared" si="11"/>
        <v>104.4154702293514</v>
      </c>
      <c r="F56" s="488">
        <f t="shared" si="11"/>
        <v>75.547758284600391</v>
      </c>
      <c r="G56" s="488">
        <f t="shared" si="11"/>
        <v>98.551855283046464</v>
      </c>
      <c r="H56" s="489" t="str">
        <f t="shared" si="14"/>
        <v/>
      </c>
      <c r="I56" s="488" t="str">
        <f t="shared" si="12"/>
        <v/>
      </c>
      <c r="J56" s="488" t="str">
        <f t="shared" si="10"/>
        <v/>
      </c>
      <c r="K56" s="488" t="str">
        <f t="shared" si="10"/>
        <v/>
      </c>
      <c r="L56" s="488" t="e">
        <f t="shared" si="13"/>
        <v>#N/A</v>
      </c>
    </row>
    <row r="57" spans="1:14" ht="15" customHeight="1" x14ac:dyDescent="0.2">
      <c r="A57" s="490">
        <v>42248</v>
      </c>
      <c r="B57" s="487">
        <v>199136</v>
      </c>
      <c r="C57" s="487">
        <v>28485</v>
      </c>
      <c r="D57" s="487">
        <v>20830</v>
      </c>
      <c r="E57" s="488">
        <f t="shared" si="11"/>
        <v>106.76045162604677</v>
      </c>
      <c r="F57" s="488">
        <f t="shared" si="11"/>
        <v>74.035087719298247</v>
      </c>
      <c r="G57" s="488">
        <f t="shared" si="11"/>
        <v>101.56516651226291</v>
      </c>
      <c r="H57" s="489">
        <f t="shared" si="14"/>
        <v>42248</v>
      </c>
      <c r="I57" s="488">
        <f t="shared" si="12"/>
        <v>106.76045162604677</v>
      </c>
      <c r="J57" s="488">
        <f t="shared" si="10"/>
        <v>74.035087719298247</v>
      </c>
      <c r="K57" s="488">
        <f t="shared" si="10"/>
        <v>101.56516651226291</v>
      </c>
      <c r="L57" s="488" t="e">
        <f t="shared" si="13"/>
        <v>#N/A</v>
      </c>
    </row>
    <row r="58" spans="1:14" ht="15" customHeight="1" x14ac:dyDescent="0.2">
      <c r="A58" s="490" t="s">
        <v>466</v>
      </c>
      <c r="B58" s="487">
        <v>199124</v>
      </c>
      <c r="C58" s="487">
        <v>28693</v>
      </c>
      <c r="D58" s="487">
        <v>20890</v>
      </c>
      <c r="E58" s="488">
        <f t="shared" si="11"/>
        <v>106.7540182065771</v>
      </c>
      <c r="F58" s="488">
        <f t="shared" si="11"/>
        <v>74.575698505523064</v>
      </c>
      <c r="G58" s="488">
        <f t="shared" si="11"/>
        <v>101.85772100053636</v>
      </c>
      <c r="H58" s="489" t="str">
        <f t="shared" si="14"/>
        <v/>
      </c>
      <c r="I58" s="488" t="str">
        <f t="shared" si="12"/>
        <v/>
      </c>
      <c r="J58" s="488" t="str">
        <f t="shared" si="10"/>
        <v/>
      </c>
      <c r="K58" s="488" t="str">
        <f t="shared" si="10"/>
        <v/>
      </c>
      <c r="L58" s="488" t="e">
        <f t="shared" si="13"/>
        <v>#N/A</v>
      </c>
    </row>
    <row r="59" spans="1:14" ht="15" customHeight="1" x14ac:dyDescent="0.2">
      <c r="A59" s="490" t="s">
        <v>467</v>
      </c>
      <c r="B59" s="487">
        <v>200181</v>
      </c>
      <c r="C59" s="487">
        <v>28347</v>
      </c>
      <c r="D59" s="487">
        <v>20843</v>
      </c>
      <c r="E59" s="488">
        <f t="shared" si="11"/>
        <v>107.32069523819736</v>
      </c>
      <c r="F59" s="488">
        <f t="shared" si="11"/>
        <v>73.676413255360629</v>
      </c>
      <c r="G59" s="488">
        <f t="shared" si="11"/>
        <v>101.62855331805549</v>
      </c>
      <c r="H59" s="489" t="str">
        <f t="shared" si="14"/>
        <v/>
      </c>
      <c r="I59" s="488" t="str">
        <f t="shared" si="12"/>
        <v/>
      </c>
      <c r="J59" s="488" t="str">
        <f t="shared" si="10"/>
        <v/>
      </c>
      <c r="K59" s="488" t="str">
        <f t="shared" si="10"/>
        <v/>
      </c>
      <c r="L59" s="488" t="e">
        <f t="shared" si="13"/>
        <v>#N/A</v>
      </c>
    </row>
    <row r="60" spans="1:14" ht="15" customHeight="1" x14ac:dyDescent="0.2">
      <c r="A60" s="490" t="s">
        <v>468</v>
      </c>
      <c r="B60" s="487">
        <v>201865</v>
      </c>
      <c r="C60" s="487">
        <v>29018</v>
      </c>
      <c r="D60" s="487">
        <v>21346</v>
      </c>
      <c r="E60" s="488">
        <f t="shared" si="11"/>
        <v>108.22351843710796</v>
      </c>
      <c r="F60" s="488">
        <f t="shared" si="11"/>
        <v>75.420402858999353</v>
      </c>
      <c r="G60" s="488">
        <f t="shared" si="11"/>
        <v>104.0811351114145</v>
      </c>
      <c r="H60" s="489" t="str">
        <f t="shared" si="14"/>
        <v/>
      </c>
      <c r="I60" s="488" t="str">
        <f t="shared" si="12"/>
        <v/>
      </c>
      <c r="J60" s="488" t="str">
        <f t="shared" si="10"/>
        <v/>
      </c>
      <c r="K60" s="488" t="str">
        <f t="shared" si="10"/>
        <v/>
      </c>
      <c r="L60" s="488" t="e">
        <f t="shared" si="13"/>
        <v>#N/A</v>
      </c>
    </row>
    <row r="61" spans="1:14" ht="15" customHeight="1" x14ac:dyDescent="0.2">
      <c r="A61" s="490">
        <v>42614</v>
      </c>
      <c r="B61" s="487">
        <v>205747</v>
      </c>
      <c r="C61" s="487">
        <v>28538</v>
      </c>
      <c r="D61" s="487">
        <v>21811</v>
      </c>
      <c r="E61" s="488">
        <f t="shared" si="11"/>
        <v>110.30472963554678</v>
      </c>
      <c r="F61" s="488">
        <f t="shared" si="11"/>
        <v>74.172839506172835</v>
      </c>
      <c r="G61" s="488">
        <f t="shared" si="11"/>
        <v>106.34843239553366</v>
      </c>
      <c r="H61" s="489">
        <f t="shared" si="14"/>
        <v>42614</v>
      </c>
      <c r="I61" s="488">
        <f t="shared" si="12"/>
        <v>110.30472963554678</v>
      </c>
      <c r="J61" s="488">
        <f t="shared" si="10"/>
        <v>74.172839506172835</v>
      </c>
      <c r="K61" s="488">
        <f t="shared" si="10"/>
        <v>106.34843239553366</v>
      </c>
      <c r="L61" s="488" t="e">
        <f t="shared" si="13"/>
        <v>#N/A</v>
      </c>
    </row>
    <row r="62" spans="1:14" ht="15" customHeight="1" x14ac:dyDescent="0.2">
      <c r="A62" s="490" t="s">
        <v>469</v>
      </c>
      <c r="B62" s="487">
        <v>205433</v>
      </c>
      <c r="C62" s="487">
        <v>28544</v>
      </c>
      <c r="D62" s="487">
        <v>21707</v>
      </c>
      <c r="E62" s="488">
        <f t="shared" si="11"/>
        <v>110.13638849275705</v>
      </c>
      <c r="F62" s="488">
        <f t="shared" si="11"/>
        <v>74.188434048083167</v>
      </c>
      <c r="G62" s="488">
        <f t="shared" si="11"/>
        <v>105.84133794919303</v>
      </c>
      <c r="H62" s="489" t="str">
        <f t="shared" si="14"/>
        <v/>
      </c>
      <c r="I62" s="488" t="str">
        <f t="shared" si="12"/>
        <v/>
      </c>
      <c r="J62" s="488" t="str">
        <f t="shared" si="10"/>
        <v/>
      </c>
      <c r="K62" s="488" t="str">
        <f t="shared" si="10"/>
        <v/>
      </c>
      <c r="L62" s="488" t="e">
        <f t="shared" si="13"/>
        <v>#N/A</v>
      </c>
    </row>
    <row r="63" spans="1:14" ht="15" customHeight="1" x14ac:dyDescent="0.2">
      <c r="A63" s="490" t="s">
        <v>470</v>
      </c>
      <c r="B63" s="487">
        <v>205810</v>
      </c>
      <c r="C63" s="487">
        <v>28229</v>
      </c>
      <c r="D63" s="487">
        <v>21615</v>
      </c>
      <c r="E63" s="488">
        <f t="shared" si="11"/>
        <v>110.33850508776257</v>
      </c>
      <c r="F63" s="488">
        <f t="shared" si="11"/>
        <v>73.369720597790774</v>
      </c>
      <c r="G63" s="488">
        <f t="shared" si="11"/>
        <v>105.3927544005071</v>
      </c>
      <c r="H63" s="489" t="str">
        <f t="shared" si="14"/>
        <v/>
      </c>
      <c r="I63" s="488" t="str">
        <f t="shared" si="12"/>
        <v/>
      </c>
      <c r="J63" s="488" t="str">
        <f t="shared" si="10"/>
        <v/>
      </c>
      <c r="K63" s="488" t="str">
        <f t="shared" si="10"/>
        <v/>
      </c>
      <c r="L63" s="488" t="e">
        <f t="shared" si="13"/>
        <v>#N/A</v>
      </c>
    </row>
    <row r="64" spans="1:14" ht="15" customHeight="1" x14ac:dyDescent="0.2">
      <c r="A64" s="490" t="s">
        <v>471</v>
      </c>
      <c r="B64" s="487">
        <v>207614</v>
      </c>
      <c r="C64" s="487">
        <v>28646</v>
      </c>
      <c r="D64" s="487">
        <v>22229</v>
      </c>
      <c r="E64" s="488">
        <f t="shared" si="11"/>
        <v>111.30566248136988</v>
      </c>
      <c r="F64" s="488">
        <f t="shared" si="11"/>
        <v>74.453541260558808</v>
      </c>
      <c r="G64" s="488">
        <f t="shared" si="11"/>
        <v>108.38656199717198</v>
      </c>
      <c r="H64" s="489" t="str">
        <f t="shared" si="14"/>
        <v/>
      </c>
      <c r="I64" s="488" t="str">
        <f t="shared" si="12"/>
        <v/>
      </c>
      <c r="J64" s="488" t="str">
        <f t="shared" si="10"/>
        <v/>
      </c>
      <c r="K64" s="488" t="str">
        <f t="shared" si="10"/>
        <v/>
      </c>
      <c r="L64" s="488" t="e">
        <f t="shared" si="13"/>
        <v>#N/A</v>
      </c>
    </row>
    <row r="65" spans="1:12" ht="15" customHeight="1" x14ac:dyDescent="0.2">
      <c r="A65" s="490">
        <v>42979</v>
      </c>
      <c r="B65" s="487">
        <v>211422</v>
      </c>
      <c r="C65" s="487">
        <v>27944</v>
      </c>
      <c r="D65" s="487">
        <v>22438</v>
      </c>
      <c r="E65" s="488">
        <f t="shared" si="11"/>
        <v>113.3472009264124</v>
      </c>
      <c r="F65" s="488">
        <f t="shared" si="11"/>
        <v>72.628979857050041</v>
      </c>
      <c r="G65" s="488">
        <f t="shared" si="11"/>
        <v>109.40562679799113</v>
      </c>
      <c r="H65" s="489">
        <f t="shared" si="14"/>
        <v>42979</v>
      </c>
      <c r="I65" s="488">
        <f t="shared" si="12"/>
        <v>113.3472009264124</v>
      </c>
      <c r="J65" s="488">
        <f t="shared" si="10"/>
        <v>72.628979857050041</v>
      </c>
      <c r="K65" s="488">
        <f t="shared" si="10"/>
        <v>109.40562679799113</v>
      </c>
      <c r="L65" s="488" t="e">
        <f t="shared" si="13"/>
        <v>#N/A</v>
      </c>
    </row>
    <row r="66" spans="1:12" ht="15" customHeight="1" x14ac:dyDescent="0.2">
      <c r="A66" s="490" t="s">
        <v>472</v>
      </c>
      <c r="B66" s="487">
        <v>211358</v>
      </c>
      <c r="C66" s="487">
        <v>27918</v>
      </c>
      <c r="D66" s="487">
        <v>22472</v>
      </c>
      <c r="E66" s="488">
        <f t="shared" si="11"/>
        <v>113.31288935590749</v>
      </c>
      <c r="F66" s="488">
        <f t="shared" si="11"/>
        <v>72.561403508771932</v>
      </c>
      <c r="G66" s="488">
        <f t="shared" si="11"/>
        <v>109.57140767467941</v>
      </c>
      <c r="H66" s="489" t="str">
        <f t="shared" si="14"/>
        <v/>
      </c>
      <c r="I66" s="488" t="str">
        <f t="shared" si="12"/>
        <v/>
      </c>
      <c r="J66" s="488" t="str">
        <f t="shared" si="10"/>
        <v/>
      </c>
      <c r="K66" s="488" t="str">
        <f t="shared" si="10"/>
        <v/>
      </c>
      <c r="L66" s="488" t="e">
        <f t="shared" si="13"/>
        <v>#N/A</v>
      </c>
    </row>
    <row r="67" spans="1:12" ht="15" customHeight="1" x14ac:dyDescent="0.2">
      <c r="A67" s="490" t="s">
        <v>473</v>
      </c>
      <c r="B67" s="487">
        <v>211992</v>
      </c>
      <c r="C67" s="487">
        <v>27614</v>
      </c>
      <c r="D67" s="487">
        <v>22141</v>
      </c>
      <c r="E67" s="488">
        <f t="shared" si="11"/>
        <v>113.65278835122182</v>
      </c>
      <c r="F67" s="488">
        <f t="shared" si="11"/>
        <v>71.771280051981819</v>
      </c>
      <c r="G67" s="488">
        <f t="shared" si="11"/>
        <v>107.9574820810376</v>
      </c>
      <c r="H67" s="489" t="str">
        <f t="shared" si="14"/>
        <v/>
      </c>
      <c r="I67" s="488" t="str">
        <f t="shared" si="12"/>
        <v/>
      </c>
      <c r="J67" s="488" t="str">
        <f t="shared" si="12"/>
        <v/>
      </c>
      <c r="K67" s="488" t="str">
        <f t="shared" si="12"/>
        <v/>
      </c>
      <c r="L67" s="488" t="e">
        <f t="shared" si="13"/>
        <v>#N/A</v>
      </c>
    </row>
    <row r="68" spans="1:12" ht="15" customHeight="1" x14ac:dyDescent="0.2">
      <c r="A68" s="490" t="s">
        <v>474</v>
      </c>
      <c r="B68" s="487">
        <v>213476</v>
      </c>
      <c r="C68" s="487">
        <v>28225</v>
      </c>
      <c r="D68" s="487">
        <v>22913</v>
      </c>
      <c r="E68" s="488">
        <f t="shared" si="11"/>
        <v>114.44838789230457</v>
      </c>
      <c r="F68" s="488">
        <f t="shared" si="11"/>
        <v>73.359324236517224</v>
      </c>
      <c r="G68" s="488">
        <f t="shared" si="11"/>
        <v>111.7216831634892</v>
      </c>
      <c r="H68" s="489" t="str">
        <f t="shared" si="14"/>
        <v/>
      </c>
      <c r="I68" s="488" t="str">
        <f t="shared" si="12"/>
        <v/>
      </c>
      <c r="J68" s="488" t="str">
        <f t="shared" si="12"/>
        <v/>
      </c>
      <c r="K68" s="488" t="str">
        <f t="shared" si="12"/>
        <v/>
      </c>
      <c r="L68" s="488" t="e">
        <f t="shared" si="13"/>
        <v>#N/A</v>
      </c>
    </row>
    <row r="69" spans="1:12" ht="15" customHeight="1" x14ac:dyDescent="0.2">
      <c r="A69" s="490">
        <v>43344</v>
      </c>
      <c r="B69" s="487">
        <v>216935</v>
      </c>
      <c r="C69" s="487">
        <v>27399</v>
      </c>
      <c r="D69" s="487">
        <v>23321</v>
      </c>
      <c r="E69" s="488">
        <f t="shared" si="11"/>
        <v>116.30282105443746</v>
      </c>
      <c r="F69" s="488">
        <f t="shared" si="11"/>
        <v>71.212475633528257</v>
      </c>
      <c r="G69" s="488">
        <f t="shared" si="11"/>
        <v>113.7110536837486</v>
      </c>
      <c r="H69" s="489">
        <f t="shared" si="14"/>
        <v>43344</v>
      </c>
      <c r="I69" s="488">
        <f t="shared" si="12"/>
        <v>116.30282105443746</v>
      </c>
      <c r="J69" s="488">
        <f t="shared" si="12"/>
        <v>71.212475633528257</v>
      </c>
      <c r="K69" s="488">
        <f t="shared" si="12"/>
        <v>113.7110536837486</v>
      </c>
      <c r="L69" s="488" t="e">
        <f t="shared" si="13"/>
        <v>#N/A</v>
      </c>
    </row>
    <row r="70" spans="1:12" ht="15" customHeight="1" x14ac:dyDescent="0.2">
      <c r="A70" s="490" t="s">
        <v>475</v>
      </c>
      <c r="B70" s="487">
        <v>216468</v>
      </c>
      <c r="C70" s="487">
        <v>27641</v>
      </c>
      <c r="D70" s="487">
        <v>23301</v>
      </c>
      <c r="E70" s="488">
        <f t="shared" si="11"/>
        <v>116.05245381340939</v>
      </c>
      <c r="F70" s="488">
        <f t="shared" si="11"/>
        <v>71.841455490578298</v>
      </c>
      <c r="G70" s="488">
        <f t="shared" si="11"/>
        <v>113.61353552099078</v>
      </c>
      <c r="H70" s="489" t="str">
        <f t="shared" si="14"/>
        <v/>
      </c>
      <c r="I70" s="488" t="str">
        <f t="shared" si="12"/>
        <v/>
      </c>
      <c r="J70" s="488" t="str">
        <f t="shared" si="12"/>
        <v/>
      </c>
      <c r="K70" s="488" t="str">
        <f t="shared" si="12"/>
        <v/>
      </c>
      <c r="L70" s="488" t="e">
        <f t="shared" si="13"/>
        <v>#N/A</v>
      </c>
    </row>
    <row r="71" spans="1:12" ht="15" customHeight="1" x14ac:dyDescent="0.2">
      <c r="A71" s="490" t="s">
        <v>476</v>
      </c>
      <c r="B71" s="487">
        <v>216843</v>
      </c>
      <c r="C71" s="487">
        <v>27478</v>
      </c>
      <c r="D71" s="487">
        <v>23283</v>
      </c>
      <c r="E71" s="491">
        <f t="shared" ref="E71:G75" si="15">IF($A$51=37802,IF(COUNTBLANK(B$51:B$70)&gt;0,#N/A,IF(ISBLANK(B71)=FALSE,B71/B$51*100,#N/A)),IF(COUNTBLANK(B$51:B$75)&gt;0,#N/A,B71/B$51*100))</f>
        <v>116.25349817183664</v>
      </c>
      <c r="F71" s="491">
        <f t="shared" si="15"/>
        <v>71.417803768680969</v>
      </c>
      <c r="G71" s="491">
        <f t="shared" si="15"/>
        <v>113.52576917450877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217871</v>
      </c>
      <c r="C72" s="487">
        <v>27875</v>
      </c>
      <c r="D72" s="487">
        <v>23757</v>
      </c>
      <c r="E72" s="491">
        <f t="shared" si="15"/>
        <v>116.80462777307186</v>
      </c>
      <c r="F72" s="491">
        <f t="shared" si="15"/>
        <v>72.449642625081225</v>
      </c>
      <c r="G72" s="491">
        <f t="shared" si="15"/>
        <v>115.83694963186895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220810</v>
      </c>
      <c r="C73" s="487">
        <v>27193</v>
      </c>
      <c r="D73" s="487">
        <v>24415</v>
      </c>
      <c r="E73" s="491">
        <f t="shared" si="15"/>
        <v>118.38027942485229</v>
      </c>
      <c r="F73" s="491">
        <f t="shared" si="15"/>
        <v>70.677063027940221</v>
      </c>
      <c r="G73" s="491">
        <f t="shared" si="15"/>
        <v>119.04529718660099</v>
      </c>
      <c r="H73" s="492">
        <f>IF(A$51=37802,IF(ISERROR(L73)=TRUE,IF(ISBLANK(A73)=FALSE,IF(MONTH(A73)=MONTH(MAX(A$51:A$75)),A73,""),""),""),IF(ISERROR(L73)=TRUE,IF(MONTH(A73)=MONTH(MAX(A$51:A$75)),A73,""),""))</f>
        <v>43709</v>
      </c>
      <c r="I73" s="488">
        <f t="shared" si="12"/>
        <v>118.38027942485229</v>
      </c>
      <c r="J73" s="488">
        <f t="shared" si="12"/>
        <v>70.677063027940221</v>
      </c>
      <c r="K73" s="488">
        <f t="shared" si="12"/>
        <v>119.04529718660099</v>
      </c>
      <c r="L73" s="488" t="e">
        <f t="shared" si="13"/>
        <v>#N/A</v>
      </c>
    </row>
    <row r="74" spans="1:12" ht="15" customHeight="1" x14ac:dyDescent="0.2">
      <c r="A74" s="490" t="s">
        <v>478</v>
      </c>
      <c r="B74" s="487">
        <v>219430</v>
      </c>
      <c r="C74" s="487">
        <v>27245</v>
      </c>
      <c r="D74" s="487">
        <v>24100</v>
      </c>
      <c r="E74" s="491">
        <f t="shared" si="15"/>
        <v>117.64043618584003</v>
      </c>
      <c r="F74" s="491">
        <f t="shared" si="15"/>
        <v>70.812215724496426</v>
      </c>
      <c r="G74" s="491">
        <f t="shared" si="15"/>
        <v>117.50938612316544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218844</v>
      </c>
      <c r="C75" s="493">
        <v>26094</v>
      </c>
      <c r="D75" s="493">
        <v>23083</v>
      </c>
      <c r="E75" s="491">
        <f t="shared" si="15"/>
        <v>117.32627086840441</v>
      </c>
      <c r="F75" s="491">
        <f t="shared" si="15"/>
        <v>67.820662768031198</v>
      </c>
      <c r="G75" s="491">
        <f t="shared" si="15"/>
        <v>112.55058754693061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118.38027942485229</v>
      </c>
      <c r="J77" s="488">
        <f>IF(J75&lt;&gt;"",J75,IF(J74&lt;&gt;"",J74,IF(J73&lt;&gt;"",J73,IF(J72&lt;&gt;"",J72,IF(J71&lt;&gt;"",J71,IF(J70&lt;&gt;"",J70,""))))))</f>
        <v>70.677063027940221</v>
      </c>
      <c r="K77" s="488">
        <f>IF(K75&lt;&gt;"",K75,IF(K74&lt;&gt;"",K74,IF(K73&lt;&gt;"",K73,IF(K72&lt;&gt;"",K72,IF(K71&lt;&gt;"",K71,IF(K70&lt;&gt;"",K70,""))))))</f>
        <v>119.04529718660099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+18,4%</v>
      </c>
      <c r="J79" s="488" t="str">
        <f>"GeB - ausschließlich: "&amp;IF(J77&gt;100,"+","")&amp;TEXT(J77-100,"0,0")&amp;"%"</f>
        <v>GeB - ausschließlich: -29,3%</v>
      </c>
      <c r="K79" s="488" t="str">
        <f>"GeB - im Nebenjob: "&amp;IF(K77&gt;100,"+","")&amp;TEXT(K77-100,"0,0")&amp;"%"</f>
        <v>GeB - im Nebenjob: +19,0%</v>
      </c>
    </row>
    <row r="81" spans="9:9" ht="15" customHeight="1" x14ac:dyDescent="0.2">
      <c r="I81" s="488" t="str">
        <f>IF(ISERROR(HLOOKUP(1,I$78:K$79,2,FALSE)),"",HLOOKUP(1,I$78:K$79,2,FALSE))</f>
        <v>GeB - im Nebenjob: +19,0%</v>
      </c>
    </row>
    <row r="82" spans="9:9" ht="15" customHeight="1" x14ac:dyDescent="0.2">
      <c r="I82" s="488" t="str">
        <f>IF(ISERROR(HLOOKUP(2,I$78:K$79,2,FALSE)),"",HLOOKUP(2,I$78:K$79,2,FALSE))</f>
        <v>SvB: +18,4%</v>
      </c>
    </row>
    <row r="83" spans="9:9" ht="15" customHeight="1" x14ac:dyDescent="0.2">
      <c r="I83" s="488" t="str">
        <f>IF(ISERROR(HLOOKUP(3,I$78:K$79,2,FALSE)),"",HLOOKUP(3,I$78:K$79,2,FALSE))</f>
        <v>GeB - ausschließlich: -29,3%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218844</v>
      </c>
      <c r="E12" s="114">
        <v>219430</v>
      </c>
      <c r="F12" s="114">
        <v>220810</v>
      </c>
      <c r="G12" s="114">
        <v>217871</v>
      </c>
      <c r="H12" s="114">
        <v>216843</v>
      </c>
      <c r="I12" s="115">
        <v>2001</v>
      </c>
      <c r="J12" s="116">
        <v>0.92278745451778477</v>
      </c>
      <c r="N12" s="117"/>
    </row>
    <row r="13" spans="1:15" s="110" customFormat="1" ht="13.5" customHeight="1" x14ac:dyDescent="0.2">
      <c r="A13" s="118" t="s">
        <v>105</v>
      </c>
      <c r="B13" s="119" t="s">
        <v>106</v>
      </c>
      <c r="C13" s="113">
        <v>57.544643673118749</v>
      </c>
      <c r="D13" s="114">
        <v>125933</v>
      </c>
      <c r="E13" s="114">
        <v>126368</v>
      </c>
      <c r="F13" s="114">
        <v>127583</v>
      </c>
      <c r="G13" s="114">
        <v>126080</v>
      </c>
      <c r="H13" s="114">
        <v>125266</v>
      </c>
      <c r="I13" s="115">
        <v>667</v>
      </c>
      <c r="J13" s="116">
        <v>0.53246691041463767</v>
      </c>
    </row>
    <row r="14" spans="1:15" s="110" customFormat="1" ht="13.5" customHeight="1" x14ac:dyDescent="0.2">
      <c r="A14" s="120"/>
      <c r="B14" s="119" t="s">
        <v>107</v>
      </c>
      <c r="C14" s="113">
        <v>42.455356326881251</v>
      </c>
      <c r="D14" s="114">
        <v>92911</v>
      </c>
      <c r="E14" s="114">
        <v>93062</v>
      </c>
      <c r="F14" s="114">
        <v>93227</v>
      </c>
      <c r="G14" s="114">
        <v>91791</v>
      </c>
      <c r="H14" s="114">
        <v>91577</v>
      </c>
      <c r="I14" s="115">
        <v>1334</v>
      </c>
      <c r="J14" s="116">
        <v>1.456697642421132</v>
      </c>
    </row>
    <row r="15" spans="1:15" s="110" customFormat="1" ht="13.5" customHeight="1" x14ac:dyDescent="0.2">
      <c r="A15" s="118" t="s">
        <v>105</v>
      </c>
      <c r="B15" s="121" t="s">
        <v>108</v>
      </c>
      <c r="C15" s="113">
        <v>11.056734477527371</v>
      </c>
      <c r="D15" s="114">
        <v>24197</v>
      </c>
      <c r="E15" s="114">
        <v>25160</v>
      </c>
      <c r="F15" s="114">
        <v>25803</v>
      </c>
      <c r="G15" s="114">
        <v>24024</v>
      </c>
      <c r="H15" s="114">
        <v>24454</v>
      </c>
      <c r="I15" s="115">
        <v>-257</v>
      </c>
      <c r="J15" s="116">
        <v>-1.0509528093563425</v>
      </c>
    </row>
    <row r="16" spans="1:15" s="110" customFormat="1" ht="13.5" customHeight="1" x14ac:dyDescent="0.2">
      <c r="A16" s="118"/>
      <c r="B16" s="121" t="s">
        <v>109</v>
      </c>
      <c r="C16" s="113">
        <v>69.008517482773115</v>
      </c>
      <c r="D16" s="114">
        <v>151021</v>
      </c>
      <c r="E16" s="114">
        <v>151023</v>
      </c>
      <c r="F16" s="114">
        <v>151976</v>
      </c>
      <c r="G16" s="114">
        <v>151472</v>
      </c>
      <c r="H16" s="114">
        <v>150937</v>
      </c>
      <c r="I16" s="115">
        <v>84</v>
      </c>
      <c r="J16" s="116">
        <v>5.5652358268681638E-2</v>
      </c>
    </row>
    <row r="17" spans="1:10" s="110" customFormat="1" ht="13.5" customHeight="1" x14ac:dyDescent="0.2">
      <c r="A17" s="118"/>
      <c r="B17" s="121" t="s">
        <v>110</v>
      </c>
      <c r="C17" s="113">
        <v>18.862751549048639</v>
      </c>
      <c r="D17" s="114">
        <v>41280</v>
      </c>
      <c r="E17" s="114">
        <v>40950</v>
      </c>
      <c r="F17" s="114">
        <v>40755</v>
      </c>
      <c r="G17" s="114">
        <v>40148</v>
      </c>
      <c r="H17" s="114">
        <v>39298</v>
      </c>
      <c r="I17" s="115">
        <v>1982</v>
      </c>
      <c r="J17" s="116">
        <v>5.0435136648175476</v>
      </c>
    </row>
    <row r="18" spans="1:10" s="110" customFormat="1" ht="13.5" customHeight="1" x14ac:dyDescent="0.2">
      <c r="A18" s="120"/>
      <c r="B18" s="121" t="s">
        <v>111</v>
      </c>
      <c r="C18" s="113">
        <v>1.0719964906508745</v>
      </c>
      <c r="D18" s="114">
        <v>2346</v>
      </c>
      <c r="E18" s="114">
        <v>2297</v>
      </c>
      <c r="F18" s="114">
        <v>2276</v>
      </c>
      <c r="G18" s="114">
        <v>2227</v>
      </c>
      <c r="H18" s="114">
        <v>2154</v>
      </c>
      <c r="I18" s="115">
        <v>192</v>
      </c>
      <c r="J18" s="116">
        <v>8.9136490250696383</v>
      </c>
    </row>
    <row r="19" spans="1:10" s="110" customFormat="1" ht="13.5" customHeight="1" x14ac:dyDescent="0.2">
      <c r="A19" s="120"/>
      <c r="B19" s="121" t="s">
        <v>112</v>
      </c>
      <c r="C19" s="113">
        <v>0.32763064100455119</v>
      </c>
      <c r="D19" s="114">
        <v>717</v>
      </c>
      <c r="E19" s="114">
        <v>641</v>
      </c>
      <c r="F19" s="114">
        <v>651</v>
      </c>
      <c r="G19" s="114">
        <v>583</v>
      </c>
      <c r="H19" s="114">
        <v>552</v>
      </c>
      <c r="I19" s="115">
        <v>165</v>
      </c>
      <c r="J19" s="116">
        <v>29.891304347826086</v>
      </c>
    </row>
    <row r="20" spans="1:10" s="110" customFormat="1" ht="13.5" customHeight="1" x14ac:dyDescent="0.2">
      <c r="A20" s="118" t="s">
        <v>113</v>
      </c>
      <c r="B20" s="122" t="s">
        <v>114</v>
      </c>
      <c r="C20" s="113">
        <v>77.239037853448124</v>
      </c>
      <c r="D20" s="114">
        <v>169033</v>
      </c>
      <c r="E20" s="114">
        <v>169786</v>
      </c>
      <c r="F20" s="114">
        <v>171502</v>
      </c>
      <c r="G20" s="114">
        <v>169035</v>
      </c>
      <c r="H20" s="114">
        <v>168450</v>
      </c>
      <c r="I20" s="115">
        <v>583</v>
      </c>
      <c r="J20" s="116">
        <v>0.34609676461858119</v>
      </c>
    </row>
    <row r="21" spans="1:10" s="110" customFormat="1" ht="13.5" customHeight="1" x14ac:dyDescent="0.2">
      <c r="A21" s="120"/>
      <c r="B21" s="122" t="s">
        <v>115</v>
      </c>
      <c r="C21" s="113">
        <v>22.760962146551883</v>
      </c>
      <c r="D21" s="114">
        <v>49811</v>
      </c>
      <c r="E21" s="114">
        <v>49644</v>
      </c>
      <c r="F21" s="114">
        <v>49308</v>
      </c>
      <c r="G21" s="114">
        <v>48836</v>
      </c>
      <c r="H21" s="114">
        <v>48393</v>
      </c>
      <c r="I21" s="115">
        <v>1418</v>
      </c>
      <c r="J21" s="116">
        <v>2.9301758518794041</v>
      </c>
    </row>
    <row r="22" spans="1:10" s="110" customFormat="1" ht="13.5" customHeight="1" x14ac:dyDescent="0.2">
      <c r="A22" s="118" t="s">
        <v>113</v>
      </c>
      <c r="B22" s="122" t="s">
        <v>116</v>
      </c>
      <c r="C22" s="113">
        <v>81.536162746065685</v>
      </c>
      <c r="D22" s="114">
        <v>178437</v>
      </c>
      <c r="E22" s="114">
        <v>179414</v>
      </c>
      <c r="F22" s="114">
        <v>179964</v>
      </c>
      <c r="G22" s="114">
        <v>177919</v>
      </c>
      <c r="H22" s="114">
        <v>177760</v>
      </c>
      <c r="I22" s="115">
        <v>677</v>
      </c>
      <c r="J22" s="116">
        <v>0.38085058505850583</v>
      </c>
    </row>
    <row r="23" spans="1:10" s="110" customFormat="1" ht="13.5" customHeight="1" x14ac:dyDescent="0.2">
      <c r="A23" s="123"/>
      <c r="B23" s="124" t="s">
        <v>117</v>
      </c>
      <c r="C23" s="125">
        <v>18.404434208842829</v>
      </c>
      <c r="D23" s="114">
        <v>40277</v>
      </c>
      <c r="E23" s="114">
        <v>39892</v>
      </c>
      <c r="F23" s="114">
        <v>40719</v>
      </c>
      <c r="G23" s="114">
        <v>39826</v>
      </c>
      <c r="H23" s="114">
        <v>38955</v>
      </c>
      <c r="I23" s="115">
        <v>1322</v>
      </c>
      <c r="J23" s="116">
        <v>3.393659350532666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49177</v>
      </c>
      <c r="E26" s="114">
        <v>51345</v>
      </c>
      <c r="F26" s="114">
        <v>51608</v>
      </c>
      <c r="G26" s="114">
        <v>51632</v>
      </c>
      <c r="H26" s="140">
        <v>50761</v>
      </c>
      <c r="I26" s="115">
        <v>-1584</v>
      </c>
      <c r="J26" s="116">
        <v>-3.1205059001989714</v>
      </c>
    </row>
    <row r="27" spans="1:10" s="110" customFormat="1" ht="13.5" customHeight="1" x14ac:dyDescent="0.2">
      <c r="A27" s="118" t="s">
        <v>105</v>
      </c>
      <c r="B27" s="119" t="s">
        <v>106</v>
      </c>
      <c r="C27" s="113">
        <v>41.535677247493744</v>
      </c>
      <c r="D27" s="115">
        <v>20426</v>
      </c>
      <c r="E27" s="114">
        <v>21240</v>
      </c>
      <c r="F27" s="114">
        <v>21391</v>
      </c>
      <c r="G27" s="114">
        <v>21216</v>
      </c>
      <c r="H27" s="140">
        <v>20840</v>
      </c>
      <c r="I27" s="115">
        <v>-414</v>
      </c>
      <c r="J27" s="116">
        <v>-1.9865642994241843</v>
      </c>
    </row>
    <row r="28" spans="1:10" s="110" customFormat="1" ht="13.5" customHeight="1" x14ac:dyDescent="0.2">
      <c r="A28" s="120"/>
      <c r="B28" s="119" t="s">
        <v>107</v>
      </c>
      <c r="C28" s="113">
        <v>58.464322752506256</v>
      </c>
      <c r="D28" s="115">
        <v>28751</v>
      </c>
      <c r="E28" s="114">
        <v>30105</v>
      </c>
      <c r="F28" s="114">
        <v>30217</v>
      </c>
      <c r="G28" s="114">
        <v>30416</v>
      </c>
      <c r="H28" s="140">
        <v>29921</v>
      </c>
      <c r="I28" s="115">
        <v>-1170</v>
      </c>
      <c r="J28" s="116">
        <v>-3.9102971157381106</v>
      </c>
    </row>
    <row r="29" spans="1:10" s="110" customFormat="1" ht="13.5" customHeight="1" x14ac:dyDescent="0.2">
      <c r="A29" s="118" t="s">
        <v>105</v>
      </c>
      <c r="B29" s="121" t="s">
        <v>108</v>
      </c>
      <c r="C29" s="113">
        <v>15.1554588527157</v>
      </c>
      <c r="D29" s="115">
        <v>7453</v>
      </c>
      <c r="E29" s="114">
        <v>8050</v>
      </c>
      <c r="F29" s="114">
        <v>8204</v>
      </c>
      <c r="G29" s="114">
        <v>8401</v>
      </c>
      <c r="H29" s="140">
        <v>7906</v>
      </c>
      <c r="I29" s="115">
        <v>-453</v>
      </c>
      <c r="J29" s="116">
        <v>-5.7298254490260563</v>
      </c>
    </row>
    <row r="30" spans="1:10" s="110" customFormat="1" ht="13.5" customHeight="1" x14ac:dyDescent="0.2">
      <c r="A30" s="118"/>
      <c r="B30" s="121" t="s">
        <v>109</v>
      </c>
      <c r="C30" s="113">
        <v>52.876344632653478</v>
      </c>
      <c r="D30" s="115">
        <v>26003</v>
      </c>
      <c r="E30" s="114">
        <v>27081</v>
      </c>
      <c r="F30" s="114">
        <v>27189</v>
      </c>
      <c r="G30" s="114">
        <v>27217</v>
      </c>
      <c r="H30" s="140">
        <v>27079</v>
      </c>
      <c r="I30" s="115">
        <v>-1076</v>
      </c>
      <c r="J30" s="116">
        <v>-3.973558846338491</v>
      </c>
    </row>
    <row r="31" spans="1:10" s="110" customFormat="1" ht="13.5" customHeight="1" x14ac:dyDescent="0.2">
      <c r="A31" s="118"/>
      <c r="B31" s="121" t="s">
        <v>110</v>
      </c>
      <c r="C31" s="113">
        <v>17.12589218537121</v>
      </c>
      <c r="D31" s="115">
        <v>8422</v>
      </c>
      <c r="E31" s="114">
        <v>8689</v>
      </c>
      <c r="F31" s="114">
        <v>8696</v>
      </c>
      <c r="G31" s="114">
        <v>8617</v>
      </c>
      <c r="H31" s="140">
        <v>8500</v>
      </c>
      <c r="I31" s="115">
        <v>-78</v>
      </c>
      <c r="J31" s="116">
        <v>-0.91764705882352937</v>
      </c>
    </row>
    <row r="32" spans="1:10" s="110" customFormat="1" ht="13.5" customHeight="1" x14ac:dyDescent="0.2">
      <c r="A32" s="120"/>
      <c r="B32" s="121" t="s">
        <v>111</v>
      </c>
      <c r="C32" s="113">
        <v>14.842304329259614</v>
      </c>
      <c r="D32" s="115">
        <v>7299</v>
      </c>
      <c r="E32" s="114">
        <v>7525</v>
      </c>
      <c r="F32" s="114">
        <v>7519</v>
      </c>
      <c r="G32" s="114">
        <v>7397</v>
      </c>
      <c r="H32" s="140">
        <v>7276</v>
      </c>
      <c r="I32" s="115">
        <v>23</v>
      </c>
      <c r="J32" s="116">
        <v>0.31610775151181969</v>
      </c>
    </row>
    <row r="33" spans="1:10" s="110" customFormat="1" ht="13.5" customHeight="1" x14ac:dyDescent="0.2">
      <c r="A33" s="120"/>
      <c r="B33" s="121" t="s">
        <v>112</v>
      </c>
      <c r="C33" s="113">
        <v>1.3522581694694675</v>
      </c>
      <c r="D33" s="115">
        <v>665</v>
      </c>
      <c r="E33" s="114">
        <v>681</v>
      </c>
      <c r="F33" s="114">
        <v>690</v>
      </c>
      <c r="G33" s="114">
        <v>604</v>
      </c>
      <c r="H33" s="140">
        <v>585</v>
      </c>
      <c r="I33" s="115">
        <v>80</v>
      </c>
      <c r="J33" s="116">
        <v>13.675213675213675</v>
      </c>
    </row>
    <row r="34" spans="1:10" s="110" customFormat="1" ht="13.5" customHeight="1" x14ac:dyDescent="0.2">
      <c r="A34" s="118" t="s">
        <v>113</v>
      </c>
      <c r="B34" s="122" t="s">
        <v>116</v>
      </c>
      <c r="C34" s="113">
        <v>79.858470423165301</v>
      </c>
      <c r="D34" s="115">
        <v>39272</v>
      </c>
      <c r="E34" s="114">
        <v>41084</v>
      </c>
      <c r="F34" s="114">
        <v>41414</v>
      </c>
      <c r="G34" s="114">
        <v>41554</v>
      </c>
      <c r="H34" s="140">
        <v>40858</v>
      </c>
      <c r="I34" s="115">
        <v>-1586</v>
      </c>
      <c r="J34" s="116">
        <v>-3.8817367467815362</v>
      </c>
    </row>
    <row r="35" spans="1:10" s="110" customFormat="1" ht="13.5" customHeight="1" x14ac:dyDescent="0.2">
      <c r="A35" s="118"/>
      <c r="B35" s="119" t="s">
        <v>117</v>
      </c>
      <c r="C35" s="113">
        <v>19.903613477845333</v>
      </c>
      <c r="D35" s="115">
        <v>9788</v>
      </c>
      <c r="E35" s="114">
        <v>10142</v>
      </c>
      <c r="F35" s="114">
        <v>10093</v>
      </c>
      <c r="G35" s="114">
        <v>9975</v>
      </c>
      <c r="H35" s="140">
        <v>9799</v>
      </c>
      <c r="I35" s="115">
        <v>-11</v>
      </c>
      <c r="J35" s="116">
        <v>-0.1122563526890499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26094</v>
      </c>
      <c r="E37" s="114">
        <v>27245</v>
      </c>
      <c r="F37" s="114">
        <v>27193</v>
      </c>
      <c r="G37" s="114">
        <v>27875</v>
      </c>
      <c r="H37" s="140">
        <v>27478</v>
      </c>
      <c r="I37" s="115">
        <v>-1384</v>
      </c>
      <c r="J37" s="116">
        <v>-5.0367566780697288</v>
      </c>
    </row>
    <row r="38" spans="1:10" s="110" customFormat="1" ht="13.5" customHeight="1" x14ac:dyDescent="0.2">
      <c r="A38" s="118" t="s">
        <v>105</v>
      </c>
      <c r="B38" s="119" t="s">
        <v>106</v>
      </c>
      <c r="C38" s="113">
        <v>36.180731202575302</v>
      </c>
      <c r="D38" s="115">
        <v>9441</v>
      </c>
      <c r="E38" s="114">
        <v>9812</v>
      </c>
      <c r="F38" s="114">
        <v>9715</v>
      </c>
      <c r="G38" s="114">
        <v>9944</v>
      </c>
      <c r="H38" s="140">
        <v>9788</v>
      </c>
      <c r="I38" s="115">
        <v>-347</v>
      </c>
      <c r="J38" s="116">
        <v>-3.5451573355128727</v>
      </c>
    </row>
    <row r="39" spans="1:10" s="110" customFormat="1" ht="13.5" customHeight="1" x14ac:dyDescent="0.2">
      <c r="A39" s="120"/>
      <c r="B39" s="119" t="s">
        <v>107</v>
      </c>
      <c r="C39" s="113">
        <v>63.819268797424698</v>
      </c>
      <c r="D39" s="115">
        <v>16653</v>
      </c>
      <c r="E39" s="114">
        <v>17433</v>
      </c>
      <c r="F39" s="114">
        <v>17478</v>
      </c>
      <c r="G39" s="114">
        <v>17931</v>
      </c>
      <c r="H39" s="140">
        <v>17690</v>
      </c>
      <c r="I39" s="115">
        <v>-1037</v>
      </c>
      <c r="J39" s="116">
        <v>-5.8620689655172411</v>
      </c>
    </row>
    <row r="40" spans="1:10" s="110" customFormat="1" ht="13.5" customHeight="1" x14ac:dyDescent="0.2">
      <c r="A40" s="118" t="s">
        <v>105</v>
      </c>
      <c r="B40" s="121" t="s">
        <v>108</v>
      </c>
      <c r="C40" s="113">
        <v>18.19575381313712</v>
      </c>
      <c r="D40" s="115">
        <v>4748</v>
      </c>
      <c r="E40" s="114">
        <v>5093</v>
      </c>
      <c r="F40" s="114">
        <v>5073</v>
      </c>
      <c r="G40" s="114">
        <v>5566</v>
      </c>
      <c r="H40" s="140">
        <v>5139</v>
      </c>
      <c r="I40" s="115">
        <v>-391</v>
      </c>
      <c r="J40" s="116">
        <v>-7.6084841408834407</v>
      </c>
    </row>
    <row r="41" spans="1:10" s="110" customFormat="1" ht="13.5" customHeight="1" x14ac:dyDescent="0.2">
      <c r="A41" s="118"/>
      <c r="B41" s="121" t="s">
        <v>109</v>
      </c>
      <c r="C41" s="113">
        <v>36.81306047367211</v>
      </c>
      <c r="D41" s="115">
        <v>9606</v>
      </c>
      <c r="E41" s="114">
        <v>10071</v>
      </c>
      <c r="F41" s="114">
        <v>10023</v>
      </c>
      <c r="G41" s="114">
        <v>10257</v>
      </c>
      <c r="H41" s="140">
        <v>10413</v>
      </c>
      <c r="I41" s="115">
        <v>-807</v>
      </c>
      <c r="J41" s="116">
        <v>-7.7499279746470755</v>
      </c>
    </row>
    <row r="42" spans="1:10" s="110" customFormat="1" ht="13.5" customHeight="1" x14ac:dyDescent="0.2">
      <c r="A42" s="118"/>
      <c r="B42" s="121" t="s">
        <v>110</v>
      </c>
      <c r="C42" s="113">
        <v>18.019468076952556</v>
      </c>
      <c r="D42" s="115">
        <v>4702</v>
      </c>
      <c r="E42" s="114">
        <v>4829</v>
      </c>
      <c r="F42" s="114">
        <v>4845</v>
      </c>
      <c r="G42" s="114">
        <v>4898</v>
      </c>
      <c r="H42" s="140">
        <v>4884</v>
      </c>
      <c r="I42" s="115">
        <v>-182</v>
      </c>
      <c r="J42" s="116">
        <v>-3.7264537264537263</v>
      </c>
    </row>
    <row r="43" spans="1:10" s="110" customFormat="1" ht="13.5" customHeight="1" x14ac:dyDescent="0.2">
      <c r="A43" s="120"/>
      <c r="B43" s="121" t="s">
        <v>111</v>
      </c>
      <c r="C43" s="113">
        <v>26.971717636238214</v>
      </c>
      <c r="D43" s="115">
        <v>7038</v>
      </c>
      <c r="E43" s="114">
        <v>7252</v>
      </c>
      <c r="F43" s="114">
        <v>7252</v>
      </c>
      <c r="G43" s="114">
        <v>7154</v>
      </c>
      <c r="H43" s="140">
        <v>7042</v>
      </c>
      <c r="I43" s="115">
        <v>-4</v>
      </c>
      <c r="J43" s="116">
        <v>-5.6802044873615447E-2</v>
      </c>
    </row>
    <row r="44" spans="1:10" s="110" customFormat="1" ht="13.5" customHeight="1" x14ac:dyDescent="0.2">
      <c r="A44" s="120"/>
      <c r="B44" s="121" t="s">
        <v>112</v>
      </c>
      <c r="C44" s="113">
        <v>2.2840499731739099</v>
      </c>
      <c r="D44" s="115">
        <v>596</v>
      </c>
      <c r="E44" s="114">
        <v>612</v>
      </c>
      <c r="F44" s="114">
        <v>625</v>
      </c>
      <c r="G44" s="114">
        <v>541</v>
      </c>
      <c r="H44" s="140">
        <v>527</v>
      </c>
      <c r="I44" s="115">
        <v>69</v>
      </c>
      <c r="J44" s="116">
        <v>13.092979127134726</v>
      </c>
    </row>
    <row r="45" spans="1:10" s="110" customFormat="1" ht="13.5" customHeight="1" x14ac:dyDescent="0.2">
      <c r="A45" s="118" t="s">
        <v>113</v>
      </c>
      <c r="B45" s="122" t="s">
        <v>116</v>
      </c>
      <c r="C45" s="113">
        <v>81.045451061546714</v>
      </c>
      <c r="D45" s="115">
        <v>21148</v>
      </c>
      <c r="E45" s="114">
        <v>22077</v>
      </c>
      <c r="F45" s="114">
        <v>22134</v>
      </c>
      <c r="G45" s="114">
        <v>22688</v>
      </c>
      <c r="H45" s="140">
        <v>22348</v>
      </c>
      <c r="I45" s="115">
        <v>-1200</v>
      </c>
      <c r="J45" s="116">
        <v>-5.3696080186146409</v>
      </c>
    </row>
    <row r="46" spans="1:10" s="110" customFormat="1" ht="13.5" customHeight="1" x14ac:dyDescent="0.2">
      <c r="A46" s="118"/>
      <c r="B46" s="119" t="s">
        <v>117</v>
      </c>
      <c r="C46" s="113">
        <v>18.517666896604585</v>
      </c>
      <c r="D46" s="115">
        <v>4832</v>
      </c>
      <c r="E46" s="114">
        <v>5054</v>
      </c>
      <c r="F46" s="114">
        <v>4963</v>
      </c>
      <c r="G46" s="114">
        <v>5086</v>
      </c>
      <c r="H46" s="140">
        <v>5030</v>
      </c>
      <c r="I46" s="115">
        <v>-198</v>
      </c>
      <c r="J46" s="116">
        <v>-3.9363817097415508</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23083</v>
      </c>
      <c r="E48" s="114">
        <v>24100</v>
      </c>
      <c r="F48" s="114">
        <v>24415</v>
      </c>
      <c r="G48" s="114">
        <v>23757</v>
      </c>
      <c r="H48" s="140">
        <v>23283</v>
      </c>
      <c r="I48" s="115">
        <v>-200</v>
      </c>
      <c r="J48" s="116">
        <v>-0.85899583387020573</v>
      </c>
    </row>
    <row r="49" spans="1:12" s="110" customFormat="1" ht="13.5" customHeight="1" x14ac:dyDescent="0.2">
      <c r="A49" s="118" t="s">
        <v>105</v>
      </c>
      <c r="B49" s="119" t="s">
        <v>106</v>
      </c>
      <c r="C49" s="113">
        <v>47.589134861153227</v>
      </c>
      <c r="D49" s="115">
        <v>10985</v>
      </c>
      <c r="E49" s="114">
        <v>11428</v>
      </c>
      <c r="F49" s="114">
        <v>11676</v>
      </c>
      <c r="G49" s="114">
        <v>11272</v>
      </c>
      <c r="H49" s="140">
        <v>11052</v>
      </c>
      <c r="I49" s="115">
        <v>-67</v>
      </c>
      <c r="J49" s="116">
        <v>-0.60622511762576914</v>
      </c>
    </row>
    <row r="50" spans="1:12" s="110" customFormat="1" ht="13.5" customHeight="1" x14ac:dyDescent="0.2">
      <c r="A50" s="120"/>
      <c r="B50" s="119" t="s">
        <v>107</v>
      </c>
      <c r="C50" s="113">
        <v>52.410865138846773</v>
      </c>
      <c r="D50" s="115">
        <v>12098</v>
      </c>
      <c r="E50" s="114">
        <v>12672</v>
      </c>
      <c r="F50" s="114">
        <v>12739</v>
      </c>
      <c r="G50" s="114">
        <v>12485</v>
      </c>
      <c r="H50" s="140">
        <v>12231</v>
      </c>
      <c r="I50" s="115">
        <v>-133</v>
      </c>
      <c r="J50" s="116">
        <v>-1.0874008666503148</v>
      </c>
    </row>
    <row r="51" spans="1:12" s="110" customFormat="1" ht="13.5" customHeight="1" x14ac:dyDescent="0.2">
      <c r="A51" s="118" t="s">
        <v>105</v>
      </c>
      <c r="B51" s="121" t="s">
        <v>108</v>
      </c>
      <c r="C51" s="113">
        <v>11.718580773729585</v>
      </c>
      <c r="D51" s="115">
        <v>2705</v>
      </c>
      <c r="E51" s="114">
        <v>2957</v>
      </c>
      <c r="F51" s="114">
        <v>3131</v>
      </c>
      <c r="G51" s="114">
        <v>2835</v>
      </c>
      <c r="H51" s="140">
        <v>2767</v>
      </c>
      <c r="I51" s="115">
        <v>-62</v>
      </c>
      <c r="J51" s="116">
        <v>-2.2406938923021325</v>
      </c>
    </row>
    <row r="52" spans="1:12" s="110" customFormat="1" ht="13.5" customHeight="1" x14ac:dyDescent="0.2">
      <c r="A52" s="118"/>
      <c r="B52" s="121" t="s">
        <v>109</v>
      </c>
      <c r="C52" s="113">
        <v>71.034960793657675</v>
      </c>
      <c r="D52" s="115">
        <v>16397</v>
      </c>
      <c r="E52" s="114">
        <v>17010</v>
      </c>
      <c r="F52" s="114">
        <v>17166</v>
      </c>
      <c r="G52" s="114">
        <v>16960</v>
      </c>
      <c r="H52" s="140">
        <v>16666</v>
      </c>
      <c r="I52" s="115">
        <v>-269</v>
      </c>
      <c r="J52" s="116">
        <v>-1.6140645625825032</v>
      </c>
    </row>
    <row r="53" spans="1:12" s="110" customFormat="1" ht="13.5" customHeight="1" x14ac:dyDescent="0.2">
      <c r="A53" s="118"/>
      <c r="B53" s="121" t="s">
        <v>110</v>
      </c>
      <c r="C53" s="113">
        <v>16.115756184204827</v>
      </c>
      <c r="D53" s="115">
        <v>3720</v>
      </c>
      <c r="E53" s="114">
        <v>3860</v>
      </c>
      <c r="F53" s="114">
        <v>3851</v>
      </c>
      <c r="G53" s="114">
        <v>3719</v>
      </c>
      <c r="H53" s="140">
        <v>3616</v>
      </c>
      <c r="I53" s="115">
        <v>104</v>
      </c>
      <c r="J53" s="116">
        <v>2.8761061946902653</v>
      </c>
    </row>
    <row r="54" spans="1:12" s="110" customFormat="1" ht="13.5" customHeight="1" x14ac:dyDescent="0.2">
      <c r="A54" s="120"/>
      <c r="B54" s="121" t="s">
        <v>111</v>
      </c>
      <c r="C54" s="113">
        <v>1.1307022484079192</v>
      </c>
      <c r="D54" s="115">
        <v>261</v>
      </c>
      <c r="E54" s="114">
        <v>273</v>
      </c>
      <c r="F54" s="114">
        <v>267</v>
      </c>
      <c r="G54" s="114">
        <v>243</v>
      </c>
      <c r="H54" s="140">
        <v>234</v>
      </c>
      <c r="I54" s="115">
        <v>27</v>
      </c>
      <c r="J54" s="116">
        <v>11.538461538461538</v>
      </c>
    </row>
    <row r="55" spans="1:12" s="110" customFormat="1" ht="13.5" customHeight="1" x14ac:dyDescent="0.2">
      <c r="A55" s="120"/>
      <c r="B55" s="121" t="s">
        <v>112</v>
      </c>
      <c r="C55" s="113">
        <v>0.29892128406186369</v>
      </c>
      <c r="D55" s="115">
        <v>69</v>
      </c>
      <c r="E55" s="114">
        <v>69</v>
      </c>
      <c r="F55" s="114">
        <v>65</v>
      </c>
      <c r="G55" s="114">
        <v>63</v>
      </c>
      <c r="H55" s="140">
        <v>58</v>
      </c>
      <c r="I55" s="115">
        <v>11</v>
      </c>
      <c r="J55" s="116">
        <v>18.96551724137931</v>
      </c>
    </row>
    <row r="56" spans="1:12" s="110" customFormat="1" ht="13.5" customHeight="1" x14ac:dyDescent="0.2">
      <c r="A56" s="118" t="s">
        <v>113</v>
      </c>
      <c r="B56" s="122" t="s">
        <v>116</v>
      </c>
      <c r="C56" s="113">
        <v>78.516657280249532</v>
      </c>
      <c r="D56" s="115">
        <v>18124</v>
      </c>
      <c r="E56" s="114">
        <v>19007</v>
      </c>
      <c r="F56" s="114">
        <v>19280</v>
      </c>
      <c r="G56" s="114">
        <v>18866</v>
      </c>
      <c r="H56" s="140">
        <v>18510</v>
      </c>
      <c r="I56" s="115">
        <v>-386</v>
      </c>
      <c r="J56" s="116">
        <v>-2.0853592652620203</v>
      </c>
    </row>
    <row r="57" spans="1:12" s="110" customFormat="1" ht="13.5" customHeight="1" x14ac:dyDescent="0.2">
      <c r="A57" s="142"/>
      <c r="B57" s="124" t="s">
        <v>117</v>
      </c>
      <c r="C57" s="125">
        <v>21.47034614218256</v>
      </c>
      <c r="D57" s="143">
        <v>4956</v>
      </c>
      <c r="E57" s="144">
        <v>5088</v>
      </c>
      <c r="F57" s="144">
        <v>5130</v>
      </c>
      <c r="G57" s="144">
        <v>4889</v>
      </c>
      <c r="H57" s="145">
        <v>4769</v>
      </c>
      <c r="I57" s="143">
        <v>187</v>
      </c>
      <c r="J57" s="146">
        <v>3.9211574753617109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218844</v>
      </c>
      <c r="E12" s="236">
        <v>219430</v>
      </c>
      <c r="F12" s="114">
        <v>220810</v>
      </c>
      <c r="G12" s="114">
        <v>217871</v>
      </c>
      <c r="H12" s="140">
        <v>216843</v>
      </c>
      <c r="I12" s="115">
        <v>2001</v>
      </c>
      <c r="J12" s="116">
        <v>0.92278745451778477</v>
      </c>
    </row>
    <row r="13" spans="1:15" s="110" customFormat="1" ht="12" customHeight="1" x14ac:dyDescent="0.2">
      <c r="A13" s="118" t="s">
        <v>105</v>
      </c>
      <c r="B13" s="119" t="s">
        <v>106</v>
      </c>
      <c r="C13" s="113">
        <v>57.544643673118749</v>
      </c>
      <c r="D13" s="115">
        <v>125933</v>
      </c>
      <c r="E13" s="114">
        <v>126368</v>
      </c>
      <c r="F13" s="114">
        <v>127583</v>
      </c>
      <c r="G13" s="114">
        <v>126080</v>
      </c>
      <c r="H13" s="140">
        <v>125266</v>
      </c>
      <c r="I13" s="115">
        <v>667</v>
      </c>
      <c r="J13" s="116">
        <v>0.53246691041463767</v>
      </c>
    </row>
    <row r="14" spans="1:15" s="110" customFormat="1" ht="12" customHeight="1" x14ac:dyDescent="0.2">
      <c r="A14" s="118"/>
      <c r="B14" s="119" t="s">
        <v>107</v>
      </c>
      <c r="C14" s="113">
        <v>42.455356326881251</v>
      </c>
      <c r="D14" s="115">
        <v>92911</v>
      </c>
      <c r="E14" s="114">
        <v>93062</v>
      </c>
      <c r="F14" s="114">
        <v>93227</v>
      </c>
      <c r="G14" s="114">
        <v>91791</v>
      </c>
      <c r="H14" s="140">
        <v>91577</v>
      </c>
      <c r="I14" s="115">
        <v>1334</v>
      </c>
      <c r="J14" s="116">
        <v>1.456697642421132</v>
      </c>
    </row>
    <row r="15" spans="1:15" s="110" customFormat="1" ht="12" customHeight="1" x14ac:dyDescent="0.2">
      <c r="A15" s="118" t="s">
        <v>105</v>
      </c>
      <c r="B15" s="121" t="s">
        <v>108</v>
      </c>
      <c r="C15" s="113">
        <v>11.056734477527371</v>
      </c>
      <c r="D15" s="115">
        <v>24197</v>
      </c>
      <c r="E15" s="114">
        <v>25160</v>
      </c>
      <c r="F15" s="114">
        <v>25803</v>
      </c>
      <c r="G15" s="114">
        <v>24024</v>
      </c>
      <c r="H15" s="140">
        <v>24454</v>
      </c>
      <c r="I15" s="115">
        <v>-257</v>
      </c>
      <c r="J15" s="116">
        <v>-1.0509528093563425</v>
      </c>
    </row>
    <row r="16" spans="1:15" s="110" customFormat="1" ht="12" customHeight="1" x14ac:dyDescent="0.2">
      <c r="A16" s="118"/>
      <c r="B16" s="121" t="s">
        <v>109</v>
      </c>
      <c r="C16" s="113">
        <v>69.008517482773115</v>
      </c>
      <c r="D16" s="115">
        <v>151021</v>
      </c>
      <c r="E16" s="114">
        <v>151023</v>
      </c>
      <c r="F16" s="114">
        <v>151976</v>
      </c>
      <c r="G16" s="114">
        <v>151472</v>
      </c>
      <c r="H16" s="140">
        <v>150937</v>
      </c>
      <c r="I16" s="115">
        <v>84</v>
      </c>
      <c r="J16" s="116">
        <v>5.5652358268681638E-2</v>
      </c>
    </row>
    <row r="17" spans="1:10" s="110" customFormat="1" ht="12" customHeight="1" x14ac:dyDescent="0.2">
      <c r="A17" s="118"/>
      <c r="B17" s="121" t="s">
        <v>110</v>
      </c>
      <c r="C17" s="113">
        <v>18.862751549048639</v>
      </c>
      <c r="D17" s="115">
        <v>41280</v>
      </c>
      <c r="E17" s="114">
        <v>40950</v>
      </c>
      <c r="F17" s="114">
        <v>40755</v>
      </c>
      <c r="G17" s="114">
        <v>40148</v>
      </c>
      <c r="H17" s="140">
        <v>39298</v>
      </c>
      <c r="I17" s="115">
        <v>1982</v>
      </c>
      <c r="J17" s="116">
        <v>5.0435136648175476</v>
      </c>
    </row>
    <row r="18" spans="1:10" s="110" customFormat="1" ht="12" customHeight="1" x14ac:dyDescent="0.2">
      <c r="A18" s="120"/>
      <c r="B18" s="121" t="s">
        <v>111</v>
      </c>
      <c r="C18" s="113">
        <v>1.0719964906508745</v>
      </c>
      <c r="D18" s="115">
        <v>2346</v>
      </c>
      <c r="E18" s="114">
        <v>2297</v>
      </c>
      <c r="F18" s="114">
        <v>2276</v>
      </c>
      <c r="G18" s="114">
        <v>2227</v>
      </c>
      <c r="H18" s="140">
        <v>2154</v>
      </c>
      <c r="I18" s="115">
        <v>192</v>
      </c>
      <c r="J18" s="116">
        <v>8.9136490250696383</v>
      </c>
    </row>
    <row r="19" spans="1:10" s="110" customFormat="1" ht="12" customHeight="1" x14ac:dyDescent="0.2">
      <c r="A19" s="120"/>
      <c r="B19" s="121" t="s">
        <v>112</v>
      </c>
      <c r="C19" s="113">
        <v>0.32763064100455119</v>
      </c>
      <c r="D19" s="115">
        <v>717</v>
      </c>
      <c r="E19" s="114">
        <v>641</v>
      </c>
      <c r="F19" s="114">
        <v>651</v>
      </c>
      <c r="G19" s="114">
        <v>583</v>
      </c>
      <c r="H19" s="140">
        <v>552</v>
      </c>
      <c r="I19" s="115">
        <v>165</v>
      </c>
      <c r="J19" s="116">
        <v>29.891304347826086</v>
      </c>
    </row>
    <row r="20" spans="1:10" s="110" customFormat="1" ht="12" customHeight="1" x14ac:dyDescent="0.2">
      <c r="A20" s="118" t="s">
        <v>113</v>
      </c>
      <c r="B20" s="119" t="s">
        <v>181</v>
      </c>
      <c r="C20" s="113">
        <v>77.239037853448124</v>
      </c>
      <c r="D20" s="115">
        <v>169033</v>
      </c>
      <c r="E20" s="114">
        <v>169786</v>
      </c>
      <c r="F20" s="114">
        <v>171502</v>
      </c>
      <c r="G20" s="114">
        <v>169035</v>
      </c>
      <c r="H20" s="140">
        <v>168450</v>
      </c>
      <c r="I20" s="115">
        <v>583</v>
      </c>
      <c r="J20" s="116">
        <v>0.34609676461858119</v>
      </c>
    </row>
    <row r="21" spans="1:10" s="110" customFormat="1" ht="12" customHeight="1" x14ac:dyDescent="0.2">
      <c r="A21" s="118"/>
      <c r="B21" s="119" t="s">
        <v>182</v>
      </c>
      <c r="C21" s="113">
        <v>22.760962146551883</v>
      </c>
      <c r="D21" s="115">
        <v>49811</v>
      </c>
      <c r="E21" s="114">
        <v>49644</v>
      </c>
      <c r="F21" s="114">
        <v>49308</v>
      </c>
      <c r="G21" s="114">
        <v>48836</v>
      </c>
      <c r="H21" s="140">
        <v>48393</v>
      </c>
      <c r="I21" s="115">
        <v>1418</v>
      </c>
      <c r="J21" s="116">
        <v>2.9301758518794041</v>
      </c>
    </row>
    <row r="22" spans="1:10" s="110" customFormat="1" ht="12" customHeight="1" x14ac:dyDescent="0.2">
      <c r="A22" s="118" t="s">
        <v>113</v>
      </c>
      <c r="B22" s="119" t="s">
        <v>116</v>
      </c>
      <c r="C22" s="113">
        <v>81.536162746065685</v>
      </c>
      <c r="D22" s="115">
        <v>178437</v>
      </c>
      <c r="E22" s="114">
        <v>179414</v>
      </c>
      <c r="F22" s="114">
        <v>179964</v>
      </c>
      <c r="G22" s="114">
        <v>177919</v>
      </c>
      <c r="H22" s="140">
        <v>177760</v>
      </c>
      <c r="I22" s="115">
        <v>677</v>
      </c>
      <c r="J22" s="116">
        <v>0.38085058505850583</v>
      </c>
    </row>
    <row r="23" spans="1:10" s="110" customFormat="1" ht="12" customHeight="1" x14ac:dyDescent="0.2">
      <c r="A23" s="118"/>
      <c r="B23" s="119" t="s">
        <v>117</v>
      </c>
      <c r="C23" s="113">
        <v>18.404434208842829</v>
      </c>
      <c r="D23" s="115">
        <v>40277</v>
      </c>
      <c r="E23" s="114">
        <v>39892</v>
      </c>
      <c r="F23" s="114">
        <v>40719</v>
      </c>
      <c r="G23" s="114">
        <v>39826</v>
      </c>
      <c r="H23" s="140">
        <v>38955</v>
      </c>
      <c r="I23" s="115">
        <v>1322</v>
      </c>
      <c r="J23" s="116">
        <v>3.393659350532666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208791</v>
      </c>
      <c r="E64" s="236">
        <v>209294</v>
      </c>
      <c r="F64" s="236">
        <v>210757</v>
      </c>
      <c r="G64" s="236">
        <v>207619</v>
      </c>
      <c r="H64" s="140">
        <v>206777</v>
      </c>
      <c r="I64" s="115">
        <v>2014</v>
      </c>
      <c r="J64" s="116">
        <v>0.97399614077000829</v>
      </c>
    </row>
    <row r="65" spans="1:12" s="110" customFormat="1" ht="12" customHeight="1" x14ac:dyDescent="0.2">
      <c r="A65" s="118" t="s">
        <v>105</v>
      </c>
      <c r="B65" s="119" t="s">
        <v>106</v>
      </c>
      <c r="C65" s="113">
        <v>56.206445680129889</v>
      </c>
      <c r="D65" s="235">
        <v>117354</v>
      </c>
      <c r="E65" s="236">
        <v>117601</v>
      </c>
      <c r="F65" s="236">
        <v>118869</v>
      </c>
      <c r="G65" s="236">
        <v>117166</v>
      </c>
      <c r="H65" s="140">
        <v>116592</v>
      </c>
      <c r="I65" s="115">
        <v>762</v>
      </c>
      <c r="J65" s="116">
        <v>0.65356113627006995</v>
      </c>
    </row>
    <row r="66" spans="1:12" s="110" customFormat="1" ht="12" customHeight="1" x14ac:dyDescent="0.2">
      <c r="A66" s="118"/>
      <c r="B66" s="119" t="s">
        <v>107</v>
      </c>
      <c r="C66" s="113">
        <v>43.793554319870111</v>
      </c>
      <c r="D66" s="235">
        <v>91437</v>
      </c>
      <c r="E66" s="236">
        <v>91693</v>
      </c>
      <c r="F66" s="236">
        <v>91888</v>
      </c>
      <c r="G66" s="236">
        <v>90453</v>
      </c>
      <c r="H66" s="140">
        <v>90185</v>
      </c>
      <c r="I66" s="115">
        <v>1252</v>
      </c>
      <c r="J66" s="116">
        <v>1.3882574707545601</v>
      </c>
    </row>
    <row r="67" spans="1:12" s="110" customFormat="1" ht="12" customHeight="1" x14ac:dyDescent="0.2">
      <c r="A67" s="118" t="s">
        <v>105</v>
      </c>
      <c r="B67" s="121" t="s">
        <v>108</v>
      </c>
      <c r="C67" s="113">
        <v>11.518216781374676</v>
      </c>
      <c r="D67" s="235">
        <v>24049</v>
      </c>
      <c r="E67" s="236">
        <v>24989</v>
      </c>
      <c r="F67" s="236">
        <v>25625</v>
      </c>
      <c r="G67" s="236">
        <v>23770</v>
      </c>
      <c r="H67" s="140">
        <v>24229</v>
      </c>
      <c r="I67" s="115">
        <v>-180</v>
      </c>
      <c r="J67" s="116">
        <v>-0.74291138718065131</v>
      </c>
    </row>
    <row r="68" spans="1:12" s="110" customFormat="1" ht="12" customHeight="1" x14ac:dyDescent="0.2">
      <c r="A68" s="118"/>
      <c r="B68" s="121" t="s">
        <v>109</v>
      </c>
      <c r="C68" s="113">
        <v>68.017778544094327</v>
      </c>
      <c r="D68" s="235">
        <v>142015</v>
      </c>
      <c r="E68" s="236">
        <v>141975</v>
      </c>
      <c r="F68" s="236">
        <v>143037</v>
      </c>
      <c r="G68" s="236">
        <v>142435</v>
      </c>
      <c r="H68" s="140">
        <v>141961</v>
      </c>
      <c r="I68" s="115">
        <v>54</v>
      </c>
      <c r="J68" s="116">
        <v>3.8038616239671461E-2</v>
      </c>
    </row>
    <row r="69" spans="1:12" s="110" customFormat="1" ht="12" customHeight="1" x14ac:dyDescent="0.2">
      <c r="A69" s="118"/>
      <c r="B69" s="121" t="s">
        <v>110</v>
      </c>
      <c r="C69" s="113">
        <v>19.372003582529899</v>
      </c>
      <c r="D69" s="235">
        <v>40447</v>
      </c>
      <c r="E69" s="236">
        <v>40098</v>
      </c>
      <c r="F69" s="236">
        <v>39882</v>
      </c>
      <c r="G69" s="236">
        <v>39243</v>
      </c>
      <c r="H69" s="140">
        <v>38486</v>
      </c>
      <c r="I69" s="115">
        <v>1961</v>
      </c>
      <c r="J69" s="116">
        <v>5.0953593514524762</v>
      </c>
    </row>
    <row r="70" spans="1:12" s="110" customFormat="1" ht="12" customHeight="1" x14ac:dyDescent="0.2">
      <c r="A70" s="120"/>
      <c r="B70" s="121" t="s">
        <v>111</v>
      </c>
      <c r="C70" s="113">
        <v>1.0920010920010921</v>
      </c>
      <c r="D70" s="235">
        <v>2280</v>
      </c>
      <c r="E70" s="236">
        <v>2232</v>
      </c>
      <c r="F70" s="236">
        <v>2213</v>
      </c>
      <c r="G70" s="236">
        <v>2171</v>
      </c>
      <c r="H70" s="140">
        <v>2101</v>
      </c>
      <c r="I70" s="115">
        <v>179</v>
      </c>
      <c r="J70" s="116">
        <v>8.5197524988100906</v>
      </c>
    </row>
    <row r="71" spans="1:12" s="110" customFormat="1" ht="12" customHeight="1" x14ac:dyDescent="0.2">
      <c r="A71" s="120"/>
      <c r="B71" s="121" t="s">
        <v>112</v>
      </c>
      <c r="C71" s="113">
        <v>0.33574244100559891</v>
      </c>
      <c r="D71" s="235">
        <v>701</v>
      </c>
      <c r="E71" s="236">
        <v>633</v>
      </c>
      <c r="F71" s="236">
        <v>639</v>
      </c>
      <c r="G71" s="236">
        <v>586</v>
      </c>
      <c r="H71" s="140">
        <v>544</v>
      </c>
      <c r="I71" s="115">
        <v>157</v>
      </c>
      <c r="J71" s="116">
        <v>28.860294117647058</v>
      </c>
    </row>
    <row r="72" spans="1:12" s="110" customFormat="1" ht="12" customHeight="1" x14ac:dyDescent="0.2">
      <c r="A72" s="118" t="s">
        <v>113</v>
      </c>
      <c r="B72" s="119" t="s">
        <v>181</v>
      </c>
      <c r="C72" s="113">
        <v>76.175697228328801</v>
      </c>
      <c r="D72" s="235">
        <v>159048</v>
      </c>
      <c r="E72" s="236">
        <v>159672</v>
      </c>
      <c r="F72" s="236">
        <v>161369</v>
      </c>
      <c r="G72" s="236">
        <v>158656</v>
      </c>
      <c r="H72" s="140">
        <v>158267</v>
      </c>
      <c r="I72" s="115">
        <v>781</v>
      </c>
      <c r="J72" s="116">
        <v>0.49346989580898104</v>
      </c>
    </row>
    <row r="73" spans="1:12" s="110" customFormat="1" ht="12" customHeight="1" x14ac:dyDescent="0.2">
      <c r="A73" s="118"/>
      <c r="B73" s="119" t="s">
        <v>182</v>
      </c>
      <c r="C73" s="113">
        <v>23.824302771671192</v>
      </c>
      <c r="D73" s="115">
        <v>49743</v>
      </c>
      <c r="E73" s="114">
        <v>49622</v>
      </c>
      <c r="F73" s="114">
        <v>49388</v>
      </c>
      <c r="G73" s="114">
        <v>48963</v>
      </c>
      <c r="H73" s="140">
        <v>48510</v>
      </c>
      <c r="I73" s="115">
        <v>1233</v>
      </c>
      <c r="J73" s="116">
        <v>2.541743970315399</v>
      </c>
    </row>
    <row r="74" spans="1:12" s="110" customFormat="1" ht="12" customHeight="1" x14ac:dyDescent="0.2">
      <c r="A74" s="118" t="s">
        <v>113</v>
      </c>
      <c r="B74" s="119" t="s">
        <v>116</v>
      </c>
      <c r="C74" s="113">
        <v>80.815743973638718</v>
      </c>
      <c r="D74" s="115">
        <v>168736</v>
      </c>
      <c r="E74" s="114">
        <v>169755</v>
      </c>
      <c r="F74" s="114">
        <v>170477</v>
      </c>
      <c r="G74" s="114">
        <v>168191</v>
      </c>
      <c r="H74" s="140">
        <v>168221</v>
      </c>
      <c r="I74" s="115">
        <v>515</v>
      </c>
      <c r="J74" s="116">
        <v>0.3061448927303963</v>
      </c>
    </row>
    <row r="75" spans="1:12" s="110" customFormat="1" ht="12" customHeight="1" x14ac:dyDescent="0.2">
      <c r="A75" s="142"/>
      <c r="B75" s="124" t="s">
        <v>117</v>
      </c>
      <c r="C75" s="125">
        <v>19.123908597592809</v>
      </c>
      <c r="D75" s="143">
        <v>39929</v>
      </c>
      <c r="E75" s="144">
        <v>39421</v>
      </c>
      <c r="F75" s="144">
        <v>40156</v>
      </c>
      <c r="G75" s="144">
        <v>39310</v>
      </c>
      <c r="H75" s="145">
        <v>38441</v>
      </c>
      <c r="I75" s="143">
        <v>1488</v>
      </c>
      <c r="J75" s="146">
        <v>3.8708670430009624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218844</v>
      </c>
      <c r="G11" s="114">
        <v>219430</v>
      </c>
      <c r="H11" s="114">
        <v>220810</v>
      </c>
      <c r="I11" s="114">
        <v>217871</v>
      </c>
      <c r="J11" s="140">
        <v>216843</v>
      </c>
      <c r="K11" s="114">
        <v>2001</v>
      </c>
      <c r="L11" s="116">
        <v>0.92278745451778477</v>
      </c>
    </row>
    <row r="12" spans="1:17" s="110" customFormat="1" ht="24.95" customHeight="1" x14ac:dyDescent="0.2">
      <c r="A12" s="604" t="s">
        <v>185</v>
      </c>
      <c r="B12" s="605"/>
      <c r="C12" s="605"/>
      <c r="D12" s="606"/>
      <c r="E12" s="113">
        <v>57.544643673118749</v>
      </c>
      <c r="F12" s="115">
        <v>125933</v>
      </c>
      <c r="G12" s="114">
        <v>126368</v>
      </c>
      <c r="H12" s="114">
        <v>127583</v>
      </c>
      <c r="I12" s="114">
        <v>126080</v>
      </c>
      <c r="J12" s="140">
        <v>125266</v>
      </c>
      <c r="K12" s="114">
        <v>667</v>
      </c>
      <c r="L12" s="116">
        <v>0.53246691041463767</v>
      </c>
    </row>
    <row r="13" spans="1:17" s="110" customFormat="1" ht="15" customHeight="1" x14ac:dyDescent="0.2">
      <c r="A13" s="120"/>
      <c r="B13" s="612" t="s">
        <v>107</v>
      </c>
      <c r="C13" s="612"/>
      <c r="E13" s="113">
        <v>42.455356326881251</v>
      </c>
      <c r="F13" s="115">
        <v>92911</v>
      </c>
      <c r="G13" s="114">
        <v>93062</v>
      </c>
      <c r="H13" s="114">
        <v>93227</v>
      </c>
      <c r="I13" s="114">
        <v>91791</v>
      </c>
      <c r="J13" s="140">
        <v>91577</v>
      </c>
      <c r="K13" s="114">
        <v>1334</v>
      </c>
      <c r="L13" s="116">
        <v>1.456697642421132</v>
      </c>
    </row>
    <row r="14" spans="1:17" s="110" customFormat="1" ht="24.95" customHeight="1" x14ac:dyDescent="0.2">
      <c r="A14" s="604" t="s">
        <v>186</v>
      </c>
      <c r="B14" s="605"/>
      <c r="C14" s="605"/>
      <c r="D14" s="606"/>
      <c r="E14" s="113">
        <v>11.056734477527371</v>
      </c>
      <c r="F14" s="115">
        <v>24197</v>
      </c>
      <c r="G14" s="114">
        <v>25160</v>
      </c>
      <c r="H14" s="114">
        <v>25803</v>
      </c>
      <c r="I14" s="114">
        <v>24024</v>
      </c>
      <c r="J14" s="140">
        <v>24454</v>
      </c>
      <c r="K14" s="114">
        <v>-257</v>
      </c>
      <c r="L14" s="116">
        <v>-1.0509528093563425</v>
      </c>
    </row>
    <row r="15" spans="1:17" s="110" customFormat="1" ht="15" customHeight="1" x14ac:dyDescent="0.2">
      <c r="A15" s="120"/>
      <c r="B15" s="119"/>
      <c r="C15" s="258" t="s">
        <v>106</v>
      </c>
      <c r="E15" s="113">
        <v>56.783898830433522</v>
      </c>
      <c r="F15" s="115">
        <v>13740</v>
      </c>
      <c r="G15" s="114">
        <v>14343</v>
      </c>
      <c r="H15" s="114">
        <v>14884</v>
      </c>
      <c r="I15" s="114">
        <v>13808</v>
      </c>
      <c r="J15" s="140">
        <v>13989</v>
      </c>
      <c r="K15" s="114">
        <v>-249</v>
      </c>
      <c r="L15" s="116">
        <v>-1.7799699764100365</v>
      </c>
    </row>
    <row r="16" spans="1:17" s="110" customFormat="1" ht="15" customHeight="1" x14ac:dyDescent="0.2">
      <c r="A16" s="120"/>
      <c r="B16" s="119"/>
      <c r="C16" s="258" t="s">
        <v>107</v>
      </c>
      <c r="E16" s="113">
        <v>43.216101169566478</v>
      </c>
      <c r="F16" s="115">
        <v>10457</v>
      </c>
      <c r="G16" s="114">
        <v>10817</v>
      </c>
      <c r="H16" s="114">
        <v>10919</v>
      </c>
      <c r="I16" s="114">
        <v>10216</v>
      </c>
      <c r="J16" s="140">
        <v>10465</v>
      </c>
      <c r="K16" s="114">
        <v>-8</v>
      </c>
      <c r="L16" s="116">
        <v>-7.6445293836598191E-2</v>
      </c>
    </row>
    <row r="17" spans="1:12" s="110" customFormat="1" ht="15" customHeight="1" x14ac:dyDescent="0.2">
      <c r="A17" s="120"/>
      <c r="B17" s="121" t="s">
        <v>109</v>
      </c>
      <c r="C17" s="258"/>
      <c r="E17" s="113">
        <v>69.008517482773115</v>
      </c>
      <c r="F17" s="115">
        <v>151021</v>
      </c>
      <c r="G17" s="114">
        <v>151023</v>
      </c>
      <c r="H17" s="114">
        <v>151976</v>
      </c>
      <c r="I17" s="114">
        <v>151472</v>
      </c>
      <c r="J17" s="140">
        <v>150937</v>
      </c>
      <c r="K17" s="114">
        <v>84</v>
      </c>
      <c r="L17" s="116">
        <v>5.5652358268681638E-2</v>
      </c>
    </row>
    <row r="18" spans="1:12" s="110" customFormat="1" ht="15" customHeight="1" x14ac:dyDescent="0.2">
      <c r="A18" s="120"/>
      <c r="B18" s="119"/>
      <c r="C18" s="258" t="s">
        <v>106</v>
      </c>
      <c r="E18" s="113">
        <v>57.993259215605775</v>
      </c>
      <c r="F18" s="115">
        <v>87582</v>
      </c>
      <c r="G18" s="114">
        <v>87609</v>
      </c>
      <c r="H18" s="114">
        <v>88391</v>
      </c>
      <c r="I18" s="114">
        <v>88284</v>
      </c>
      <c r="J18" s="140">
        <v>87852</v>
      </c>
      <c r="K18" s="114">
        <v>-270</v>
      </c>
      <c r="L18" s="116">
        <v>-0.30733506351591311</v>
      </c>
    </row>
    <row r="19" spans="1:12" s="110" customFormat="1" ht="15" customHeight="1" x14ac:dyDescent="0.2">
      <c r="A19" s="120"/>
      <c r="B19" s="119"/>
      <c r="C19" s="258" t="s">
        <v>107</v>
      </c>
      <c r="E19" s="113">
        <v>42.006740784394225</v>
      </c>
      <c r="F19" s="115">
        <v>63439</v>
      </c>
      <c r="G19" s="114">
        <v>63414</v>
      </c>
      <c r="H19" s="114">
        <v>63585</v>
      </c>
      <c r="I19" s="114">
        <v>63188</v>
      </c>
      <c r="J19" s="140">
        <v>63085</v>
      </c>
      <c r="K19" s="114">
        <v>354</v>
      </c>
      <c r="L19" s="116">
        <v>0.56114765792185151</v>
      </c>
    </row>
    <row r="20" spans="1:12" s="110" customFormat="1" ht="15" customHeight="1" x14ac:dyDescent="0.2">
      <c r="A20" s="120"/>
      <c r="B20" s="121" t="s">
        <v>110</v>
      </c>
      <c r="C20" s="258"/>
      <c r="E20" s="113">
        <v>18.862751549048639</v>
      </c>
      <c r="F20" s="115">
        <v>41280</v>
      </c>
      <c r="G20" s="114">
        <v>40950</v>
      </c>
      <c r="H20" s="114">
        <v>40755</v>
      </c>
      <c r="I20" s="114">
        <v>40148</v>
      </c>
      <c r="J20" s="140">
        <v>39298</v>
      </c>
      <c r="K20" s="114">
        <v>1982</v>
      </c>
      <c r="L20" s="116">
        <v>5.0435136648175476</v>
      </c>
    </row>
    <row r="21" spans="1:12" s="110" customFormat="1" ht="15" customHeight="1" x14ac:dyDescent="0.2">
      <c r="A21" s="120"/>
      <c r="B21" s="119"/>
      <c r="C21" s="258" t="s">
        <v>106</v>
      </c>
      <c r="E21" s="113">
        <v>55.97141472868217</v>
      </c>
      <c r="F21" s="115">
        <v>23105</v>
      </c>
      <c r="G21" s="114">
        <v>22912</v>
      </c>
      <c r="H21" s="114">
        <v>22819</v>
      </c>
      <c r="I21" s="114">
        <v>22535</v>
      </c>
      <c r="J21" s="140">
        <v>22023</v>
      </c>
      <c r="K21" s="114">
        <v>1082</v>
      </c>
      <c r="L21" s="116">
        <v>4.913045452481497</v>
      </c>
    </row>
    <row r="22" spans="1:12" s="110" customFormat="1" ht="15" customHeight="1" x14ac:dyDescent="0.2">
      <c r="A22" s="120"/>
      <c r="B22" s="119"/>
      <c r="C22" s="258" t="s">
        <v>107</v>
      </c>
      <c r="E22" s="113">
        <v>44.02858527131783</v>
      </c>
      <c r="F22" s="115">
        <v>18175</v>
      </c>
      <c r="G22" s="114">
        <v>18038</v>
      </c>
      <c r="H22" s="114">
        <v>17936</v>
      </c>
      <c r="I22" s="114">
        <v>17613</v>
      </c>
      <c r="J22" s="140">
        <v>17275</v>
      </c>
      <c r="K22" s="114">
        <v>900</v>
      </c>
      <c r="L22" s="116">
        <v>5.2098408104196814</v>
      </c>
    </row>
    <row r="23" spans="1:12" s="110" customFormat="1" ht="15" customHeight="1" x14ac:dyDescent="0.2">
      <c r="A23" s="120"/>
      <c r="B23" s="121" t="s">
        <v>111</v>
      </c>
      <c r="C23" s="258"/>
      <c r="E23" s="113">
        <v>1.0719964906508745</v>
      </c>
      <c r="F23" s="115">
        <v>2346</v>
      </c>
      <c r="G23" s="114">
        <v>2297</v>
      </c>
      <c r="H23" s="114">
        <v>2276</v>
      </c>
      <c r="I23" s="114">
        <v>2227</v>
      </c>
      <c r="J23" s="140">
        <v>2154</v>
      </c>
      <c r="K23" s="114">
        <v>192</v>
      </c>
      <c r="L23" s="116">
        <v>8.9136490250696383</v>
      </c>
    </row>
    <row r="24" spans="1:12" s="110" customFormat="1" ht="15" customHeight="1" x14ac:dyDescent="0.2">
      <c r="A24" s="120"/>
      <c r="B24" s="119"/>
      <c r="C24" s="258" t="s">
        <v>106</v>
      </c>
      <c r="E24" s="113">
        <v>64.19437340153452</v>
      </c>
      <c r="F24" s="115">
        <v>1506</v>
      </c>
      <c r="G24" s="114">
        <v>1504</v>
      </c>
      <c r="H24" s="114">
        <v>1489</v>
      </c>
      <c r="I24" s="114">
        <v>1453</v>
      </c>
      <c r="J24" s="140">
        <v>1402</v>
      </c>
      <c r="K24" s="114">
        <v>104</v>
      </c>
      <c r="L24" s="116">
        <v>7.4179743223965762</v>
      </c>
    </row>
    <row r="25" spans="1:12" s="110" customFormat="1" ht="15" customHeight="1" x14ac:dyDescent="0.2">
      <c r="A25" s="120"/>
      <c r="B25" s="119"/>
      <c r="C25" s="258" t="s">
        <v>107</v>
      </c>
      <c r="E25" s="113">
        <v>35.805626598465473</v>
      </c>
      <c r="F25" s="115">
        <v>840</v>
      </c>
      <c r="G25" s="114">
        <v>793</v>
      </c>
      <c r="H25" s="114">
        <v>787</v>
      </c>
      <c r="I25" s="114">
        <v>774</v>
      </c>
      <c r="J25" s="140">
        <v>752</v>
      </c>
      <c r="K25" s="114">
        <v>88</v>
      </c>
      <c r="L25" s="116">
        <v>11.702127659574469</v>
      </c>
    </row>
    <row r="26" spans="1:12" s="110" customFormat="1" ht="15" customHeight="1" x14ac:dyDescent="0.2">
      <c r="A26" s="120"/>
      <c r="C26" s="121" t="s">
        <v>187</v>
      </c>
      <c r="D26" s="110" t="s">
        <v>188</v>
      </c>
      <c r="E26" s="113">
        <v>0.32763064100455119</v>
      </c>
      <c r="F26" s="115">
        <v>717</v>
      </c>
      <c r="G26" s="114">
        <v>641</v>
      </c>
      <c r="H26" s="114">
        <v>651</v>
      </c>
      <c r="I26" s="114">
        <v>583</v>
      </c>
      <c r="J26" s="140">
        <v>552</v>
      </c>
      <c r="K26" s="114">
        <v>165</v>
      </c>
      <c r="L26" s="116">
        <v>29.891304347826086</v>
      </c>
    </row>
    <row r="27" spans="1:12" s="110" customFormat="1" ht="15" customHeight="1" x14ac:dyDescent="0.2">
      <c r="A27" s="120"/>
      <c r="B27" s="119"/>
      <c r="D27" s="259" t="s">
        <v>106</v>
      </c>
      <c r="E27" s="113">
        <v>54.951185495118551</v>
      </c>
      <c r="F27" s="115">
        <v>394</v>
      </c>
      <c r="G27" s="114">
        <v>363</v>
      </c>
      <c r="H27" s="114">
        <v>368</v>
      </c>
      <c r="I27" s="114">
        <v>319</v>
      </c>
      <c r="J27" s="140">
        <v>303</v>
      </c>
      <c r="K27" s="114">
        <v>91</v>
      </c>
      <c r="L27" s="116">
        <v>30.033003300330034</v>
      </c>
    </row>
    <row r="28" spans="1:12" s="110" customFormat="1" ht="15" customHeight="1" x14ac:dyDescent="0.2">
      <c r="A28" s="120"/>
      <c r="B28" s="119"/>
      <c r="D28" s="259" t="s">
        <v>107</v>
      </c>
      <c r="E28" s="113">
        <v>45.048814504881449</v>
      </c>
      <c r="F28" s="115">
        <v>323</v>
      </c>
      <c r="G28" s="114">
        <v>278</v>
      </c>
      <c r="H28" s="114">
        <v>283</v>
      </c>
      <c r="I28" s="114">
        <v>264</v>
      </c>
      <c r="J28" s="140">
        <v>249</v>
      </c>
      <c r="K28" s="114">
        <v>74</v>
      </c>
      <c r="L28" s="116">
        <v>29.718875502008032</v>
      </c>
    </row>
    <row r="29" spans="1:12" s="110" customFormat="1" ht="24.95" customHeight="1" x14ac:dyDescent="0.2">
      <c r="A29" s="604" t="s">
        <v>189</v>
      </c>
      <c r="B29" s="605"/>
      <c r="C29" s="605"/>
      <c r="D29" s="606"/>
      <c r="E29" s="113">
        <v>81.536162746065685</v>
      </c>
      <c r="F29" s="115">
        <v>178437</v>
      </c>
      <c r="G29" s="114">
        <v>179414</v>
      </c>
      <c r="H29" s="114">
        <v>179964</v>
      </c>
      <c r="I29" s="114">
        <v>177919</v>
      </c>
      <c r="J29" s="140">
        <v>177760</v>
      </c>
      <c r="K29" s="114">
        <v>677</v>
      </c>
      <c r="L29" s="116">
        <v>0.38085058505850583</v>
      </c>
    </row>
    <row r="30" spans="1:12" s="110" customFormat="1" ht="15" customHeight="1" x14ac:dyDescent="0.2">
      <c r="A30" s="120"/>
      <c r="B30" s="119"/>
      <c r="C30" s="258" t="s">
        <v>106</v>
      </c>
      <c r="E30" s="113">
        <v>55.61738877026626</v>
      </c>
      <c r="F30" s="115">
        <v>99242</v>
      </c>
      <c r="G30" s="114">
        <v>99983</v>
      </c>
      <c r="H30" s="114">
        <v>100446</v>
      </c>
      <c r="I30" s="114">
        <v>99453</v>
      </c>
      <c r="J30" s="140">
        <v>99215</v>
      </c>
      <c r="K30" s="114">
        <v>27</v>
      </c>
      <c r="L30" s="116">
        <v>2.7213626971728064E-2</v>
      </c>
    </row>
    <row r="31" spans="1:12" s="110" customFormat="1" ht="15" customHeight="1" x14ac:dyDescent="0.2">
      <c r="A31" s="120"/>
      <c r="B31" s="119"/>
      <c r="C31" s="258" t="s">
        <v>107</v>
      </c>
      <c r="E31" s="113">
        <v>44.38261122973374</v>
      </c>
      <c r="F31" s="115">
        <v>79195</v>
      </c>
      <c r="G31" s="114">
        <v>79431</v>
      </c>
      <c r="H31" s="114">
        <v>79518</v>
      </c>
      <c r="I31" s="114">
        <v>78466</v>
      </c>
      <c r="J31" s="140">
        <v>78545</v>
      </c>
      <c r="K31" s="114">
        <v>650</v>
      </c>
      <c r="L31" s="116">
        <v>0.82755108536507738</v>
      </c>
    </row>
    <row r="32" spans="1:12" s="110" customFormat="1" ht="15" customHeight="1" x14ac:dyDescent="0.2">
      <c r="A32" s="120"/>
      <c r="B32" s="119" t="s">
        <v>117</v>
      </c>
      <c r="C32" s="258"/>
      <c r="E32" s="113">
        <v>18.404434208842829</v>
      </c>
      <c r="F32" s="115">
        <v>40277</v>
      </c>
      <c r="G32" s="114">
        <v>39892</v>
      </c>
      <c r="H32" s="114">
        <v>40719</v>
      </c>
      <c r="I32" s="114">
        <v>39826</v>
      </c>
      <c r="J32" s="140">
        <v>38955</v>
      </c>
      <c r="K32" s="114">
        <v>1322</v>
      </c>
      <c r="L32" s="116">
        <v>3.393659350532666</v>
      </c>
    </row>
    <row r="33" spans="1:12" s="110" customFormat="1" ht="15" customHeight="1" x14ac:dyDescent="0.2">
      <c r="A33" s="120"/>
      <c r="B33" s="119"/>
      <c r="C33" s="258" t="s">
        <v>106</v>
      </c>
      <c r="E33" s="113">
        <v>66.040171810214261</v>
      </c>
      <c r="F33" s="115">
        <v>26599</v>
      </c>
      <c r="G33" s="114">
        <v>26295</v>
      </c>
      <c r="H33" s="114">
        <v>27044</v>
      </c>
      <c r="I33" s="114">
        <v>26530</v>
      </c>
      <c r="J33" s="140">
        <v>25955</v>
      </c>
      <c r="K33" s="114">
        <v>644</v>
      </c>
      <c r="L33" s="116">
        <v>2.4812174918127528</v>
      </c>
    </row>
    <row r="34" spans="1:12" s="110" customFormat="1" ht="15" customHeight="1" x14ac:dyDescent="0.2">
      <c r="A34" s="120"/>
      <c r="B34" s="119"/>
      <c r="C34" s="258" t="s">
        <v>107</v>
      </c>
      <c r="E34" s="113">
        <v>33.959828189785732</v>
      </c>
      <c r="F34" s="115">
        <v>13678</v>
      </c>
      <c r="G34" s="114">
        <v>13597</v>
      </c>
      <c r="H34" s="114">
        <v>13675</v>
      </c>
      <c r="I34" s="114">
        <v>13296</v>
      </c>
      <c r="J34" s="140">
        <v>13000</v>
      </c>
      <c r="K34" s="114">
        <v>678</v>
      </c>
      <c r="L34" s="116">
        <v>5.2153846153846155</v>
      </c>
    </row>
    <row r="35" spans="1:12" s="110" customFormat="1" ht="24.95" customHeight="1" x14ac:dyDescent="0.2">
      <c r="A35" s="604" t="s">
        <v>190</v>
      </c>
      <c r="B35" s="605"/>
      <c r="C35" s="605"/>
      <c r="D35" s="606"/>
      <c r="E35" s="113">
        <v>77.239037853448124</v>
      </c>
      <c r="F35" s="115">
        <v>169033</v>
      </c>
      <c r="G35" s="114">
        <v>169786</v>
      </c>
      <c r="H35" s="114">
        <v>171502</v>
      </c>
      <c r="I35" s="114">
        <v>169035</v>
      </c>
      <c r="J35" s="140">
        <v>168450</v>
      </c>
      <c r="K35" s="114">
        <v>583</v>
      </c>
      <c r="L35" s="116">
        <v>0.34609676461858119</v>
      </c>
    </row>
    <row r="36" spans="1:12" s="110" customFormat="1" ht="15" customHeight="1" x14ac:dyDescent="0.2">
      <c r="A36" s="120"/>
      <c r="B36" s="119"/>
      <c r="C36" s="258" t="s">
        <v>106</v>
      </c>
      <c r="E36" s="113">
        <v>69.514236864990863</v>
      </c>
      <c r="F36" s="115">
        <v>117502</v>
      </c>
      <c r="G36" s="114">
        <v>117966</v>
      </c>
      <c r="H36" s="114">
        <v>119226</v>
      </c>
      <c r="I36" s="114">
        <v>117789</v>
      </c>
      <c r="J36" s="140">
        <v>117230</v>
      </c>
      <c r="K36" s="114">
        <v>272</v>
      </c>
      <c r="L36" s="116">
        <v>0.23202251983280731</v>
      </c>
    </row>
    <row r="37" spans="1:12" s="110" customFormat="1" ht="15" customHeight="1" x14ac:dyDescent="0.2">
      <c r="A37" s="120"/>
      <c r="B37" s="119"/>
      <c r="C37" s="258" t="s">
        <v>107</v>
      </c>
      <c r="E37" s="113">
        <v>30.48576313500914</v>
      </c>
      <c r="F37" s="115">
        <v>51531</v>
      </c>
      <c r="G37" s="114">
        <v>51820</v>
      </c>
      <c r="H37" s="114">
        <v>52276</v>
      </c>
      <c r="I37" s="114">
        <v>51246</v>
      </c>
      <c r="J37" s="140">
        <v>51220</v>
      </c>
      <c r="K37" s="114">
        <v>311</v>
      </c>
      <c r="L37" s="116">
        <v>0.60718469347910975</v>
      </c>
    </row>
    <row r="38" spans="1:12" s="110" customFormat="1" ht="15" customHeight="1" x14ac:dyDescent="0.2">
      <c r="A38" s="120"/>
      <c r="B38" s="119" t="s">
        <v>182</v>
      </c>
      <c r="C38" s="258"/>
      <c r="E38" s="113">
        <v>22.760962146551883</v>
      </c>
      <c r="F38" s="115">
        <v>49811</v>
      </c>
      <c r="G38" s="114">
        <v>49644</v>
      </c>
      <c r="H38" s="114">
        <v>49308</v>
      </c>
      <c r="I38" s="114">
        <v>48836</v>
      </c>
      <c r="J38" s="140">
        <v>48393</v>
      </c>
      <c r="K38" s="114">
        <v>1418</v>
      </c>
      <c r="L38" s="116">
        <v>2.9301758518794041</v>
      </c>
    </row>
    <row r="39" spans="1:12" s="110" customFormat="1" ht="15" customHeight="1" x14ac:dyDescent="0.2">
      <c r="A39" s="120"/>
      <c r="B39" s="119"/>
      <c r="C39" s="258" t="s">
        <v>106</v>
      </c>
      <c r="E39" s="113">
        <v>16.925980205175563</v>
      </c>
      <c r="F39" s="115">
        <v>8431</v>
      </c>
      <c r="G39" s="114">
        <v>8402</v>
      </c>
      <c r="H39" s="114">
        <v>8357</v>
      </c>
      <c r="I39" s="114">
        <v>8291</v>
      </c>
      <c r="J39" s="140">
        <v>8036</v>
      </c>
      <c r="K39" s="114">
        <v>395</v>
      </c>
      <c r="L39" s="116">
        <v>4.9153807864609256</v>
      </c>
    </row>
    <row r="40" spans="1:12" s="110" customFormat="1" ht="15" customHeight="1" x14ac:dyDescent="0.2">
      <c r="A40" s="120"/>
      <c r="B40" s="119"/>
      <c r="C40" s="258" t="s">
        <v>107</v>
      </c>
      <c r="E40" s="113">
        <v>83.074019794824437</v>
      </c>
      <c r="F40" s="115">
        <v>41380</v>
      </c>
      <c r="G40" s="114">
        <v>41242</v>
      </c>
      <c r="H40" s="114">
        <v>40951</v>
      </c>
      <c r="I40" s="114">
        <v>40545</v>
      </c>
      <c r="J40" s="140">
        <v>40357</v>
      </c>
      <c r="K40" s="114">
        <v>1023</v>
      </c>
      <c r="L40" s="116">
        <v>2.5348762296503704</v>
      </c>
    </row>
    <row r="41" spans="1:12" s="110" customFormat="1" ht="24.75" customHeight="1" x14ac:dyDescent="0.2">
      <c r="A41" s="604" t="s">
        <v>519</v>
      </c>
      <c r="B41" s="605"/>
      <c r="C41" s="605"/>
      <c r="D41" s="606"/>
      <c r="E41" s="113">
        <v>4.9478167096196382</v>
      </c>
      <c r="F41" s="115">
        <v>10828</v>
      </c>
      <c r="G41" s="114">
        <v>11928</v>
      </c>
      <c r="H41" s="114">
        <v>11973</v>
      </c>
      <c r="I41" s="114">
        <v>10618</v>
      </c>
      <c r="J41" s="140">
        <v>10785</v>
      </c>
      <c r="K41" s="114">
        <v>43</v>
      </c>
      <c r="L41" s="116">
        <v>0.39870190078813167</v>
      </c>
    </row>
    <row r="42" spans="1:12" s="110" customFormat="1" ht="15" customHeight="1" x14ac:dyDescent="0.2">
      <c r="A42" s="120"/>
      <c r="B42" s="119"/>
      <c r="C42" s="258" t="s">
        <v>106</v>
      </c>
      <c r="E42" s="113">
        <v>56.917251570003693</v>
      </c>
      <c r="F42" s="115">
        <v>6163</v>
      </c>
      <c r="G42" s="114">
        <v>6962</v>
      </c>
      <c r="H42" s="114">
        <v>7035</v>
      </c>
      <c r="I42" s="114">
        <v>6080</v>
      </c>
      <c r="J42" s="140">
        <v>6182</v>
      </c>
      <c r="K42" s="114">
        <v>-19</v>
      </c>
      <c r="L42" s="116">
        <v>-0.30734390164995146</v>
      </c>
    </row>
    <row r="43" spans="1:12" s="110" customFormat="1" ht="15" customHeight="1" x14ac:dyDescent="0.2">
      <c r="A43" s="123"/>
      <c r="B43" s="124"/>
      <c r="C43" s="260" t="s">
        <v>107</v>
      </c>
      <c r="D43" s="261"/>
      <c r="E43" s="125">
        <v>43.082748429996307</v>
      </c>
      <c r="F43" s="143">
        <v>4665</v>
      </c>
      <c r="G43" s="144">
        <v>4966</v>
      </c>
      <c r="H43" s="144">
        <v>4938</v>
      </c>
      <c r="I43" s="144">
        <v>4538</v>
      </c>
      <c r="J43" s="145">
        <v>4603</v>
      </c>
      <c r="K43" s="144">
        <v>62</v>
      </c>
      <c r="L43" s="146">
        <v>1.3469476428416249</v>
      </c>
    </row>
    <row r="44" spans="1:12" s="110" customFormat="1" ht="45.75" customHeight="1" x14ac:dyDescent="0.2">
      <c r="A44" s="604" t="s">
        <v>191</v>
      </c>
      <c r="B44" s="605"/>
      <c r="C44" s="605"/>
      <c r="D44" s="606"/>
      <c r="E44" s="113">
        <v>0.59540129041691803</v>
      </c>
      <c r="F44" s="115">
        <v>1303</v>
      </c>
      <c r="G44" s="114">
        <v>1319</v>
      </c>
      <c r="H44" s="114">
        <v>1277</v>
      </c>
      <c r="I44" s="114">
        <v>1270</v>
      </c>
      <c r="J44" s="140">
        <v>1300</v>
      </c>
      <c r="K44" s="114">
        <v>3</v>
      </c>
      <c r="L44" s="116">
        <v>0.23076923076923078</v>
      </c>
    </row>
    <row r="45" spans="1:12" s="110" customFormat="1" ht="15" customHeight="1" x14ac:dyDescent="0.2">
      <c r="A45" s="120"/>
      <c r="B45" s="119"/>
      <c r="C45" s="258" t="s">
        <v>106</v>
      </c>
      <c r="E45" s="113">
        <v>60.09209516500384</v>
      </c>
      <c r="F45" s="115">
        <v>783</v>
      </c>
      <c r="G45" s="114">
        <v>795</v>
      </c>
      <c r="H45" s="114">
        <v>764</v>
      </c>
      <c r="I45" s="114">
        <v>758</v>
      </c>
      <c r="J45" s="140">
        <v>777</v>
      </c>
      <c r="K45" s="114">
        <v>6</v>
      </c>
      <c r="L45" s="116">
        <v>0.77220077220077221</v>
      </c>
    </row>
    <row r="46" spans="1:12" s="110" customFormat="1" ht="15" customHeight="1" x14ac:dyDescent="0.2">
      <c r="A46" s="123"/>
      <c r="B46" s="124"/>
      <c r="C46" s="260" t="s">
        <v>107</v>
      </c>
      <c r="D46" s="261"/>
      <c r="E46" s="125">
        <v>39.90790483499616</v>
      </c>
      <c r="F46" s="143">
        <v>520</v>
      </c>
      <c r="G46" s="144">
        <v>524</v>
      </c>
      <c r="H46" s="144">
        <v>513</v>
      </c>
      <c r="I46" s="144">
        <v>512</v>
      </c>
      <c r="J46" s="145">
        <v>523</v>
      </c>
      <c r="K46" s="144">
        <v>-3</v>
      </c>
      <c r="L46" s="146">
        <v>-0.57361376673040154</v>
      </c>
    </row>
    <row r="47" spans="1:12" s="110" customFormat="1" ht="39" customHeight="1" x14ac:dyDescent="0.2">
      <c r="A47" s="604" t="s">
        <v>520</v>
      </c>
      <c r="B47" s="607"/>
      <c r="C47" s="607"/>
      <c r="D47" s="608"/>
      <c r="E47" s="113">
        <v>0.1900897442927382</v>
      </c>
      <c r="F47" s="115">
        <v>416</v>
      </c>
      <c r="G47" s="114">
        <v>430</v>
      </c>
      <c r="H47" s="114">
        <v>396</v>
      </c>
      <c r="I47" s="114">
        <v>374</v>
      </c>
      <c r="J47" s="140">
        <v>395</v>
      </c>
      <c r="K47" s="114">
        <v>21</v>
      </c>
      <c r="L47" s="116">
        <v>5.3164556962025316</v>
      </c>
    </row>
    <row r="48" spans="1:12" s="110" customFormat="1" ht="15" customHeight="1" x14ac:dyDescent="0.2">
      <c r="A48" s="120"/>
      <c r="B48" s="119"/>
      <c r="C48" s="258" t="s">
        <v>106</v>
      </c>
      <c r="E48" s="113">
        <v>38.46153846153846</v>
      </c>
      <c r="F48" s="115">
        <v>160</v>
      </c>
      <c r="G48" s="114">
        <v>173</v>
      </c>
      <c r="H48" s="114">
        <v>164</v>
      </c>
      <c r="I48" s="114">
        <v>152</v>
      </c>
      <c r="J48" s="140">
        <v>160</v>
      </c>
      <c r="K48" s="114">
        <v>0</v>
      </c>
      <c r="L48" s="116">
        <v>0</v>
      </c>
    </row>
    <row r="49" spans="1:12" s="110" customFormat="1" ht="15" customHeight="1" x14ac:dyDescent="0.2">
      <c r="A49" s="123"/>
      <c r="B49" s="124"/>
      <c r="C49" s="260" t="s">
        <v>107</v>
      </c>
      <c r="D49" s="261"/>
      <c r="E49" s="125">
        <v>61.53846153846154</v>
      </c>
      <c r="F49" s="143">
        <v>256</v>
      </c>
      <c r="G49" s="144">
        <v>257</v>
      </c>
      <c r="H49" s="144">
        <v>232</v>
      </c>
      <c r="I49" s="144">
        <v>222</v>
      </c>
      <c r="J49" s="145">
        <v>235</v>
      </c>
      <c r="K49" s="144">
        <v>21</v>
      </c>
      <c r="L49" s="146">
        <v>8.9361702127659566</v>
      </c>
    </row>
    <row r="50" spans="1:12" s="110" customFormat="1" ht="24.95" customHeight="1" x14ac:dyDescent="0.2">
      <c r="A50" s="609" t="s">
        <v>192</v>
      </c>
      <c r="B50" s="610"/>
      <c r="C50" s="610"/>
      <c r="D50" s="611"/>
      <c r="E50" s="262">
        <v>13.664528157043373</v>
      </c>
      <c r="F50" s="263">
        <v>29904</v>
      </c>
      <c r="G50" s="264">
        <v>30893</v>
      </c>
      <c r="H50" s="264">
        <v>31512</v>
      </c>
      <c r="I50" s="264">
        <v>29493</v>
      </c>
      <c r="J50" s="265">
        <v>29818</v>
      </c>
      <c r="K50" s="263">
        <v>86</v>
      </c>
      <c r="L50" s="266">
        <v>0.28841639278288284</v>
      </c>
    </row>
    <row r="51" spans="1:12" s="110" customFormat="1" ht="15" customHeight="1" x14ac:dyDescent="0.2">
      <c r="A51" s="120"/>
      <c r="B51" s="119"/>
      <c r="C51" s="258" t="s">
        <v>106</v>
      </c>
      <c r="E51" s="113">
        <v>57.738095238095241</v>
      </c>
      <c r="F51" s="115">
        <v>17266</v>
      </c>
      <c r="G51" s="114">
        <v>17684</v>
      </c>
      <c r="H51" s="114">
        <v>18214</v>
      </c>
      <c r="I51" s="114">
        <v>17056</v>
      </c>
      <c r="J51" s="140">
        <v>17117</v>
      </c>
      <c r="K51" s="114">
        <v>149</v>
      </c>
      <c r="L51" s="116">
        <v>0.87047964012385348</v>
      </c>
    </row>
    <row r="52" spans="1:12" s="110" customFormat="1" ht="15" customHeight="1" x14ac:dyDescent="0.2">
      <c r="A52" s="120"/>
      <c r="B52" s="119"/>
      <c r="C52" s="258" t="s">
        <v>107</v>
      </c>
      <c r="E52" s="113">
        <v>42.261904761904759</v>
      </c>
      <c r="F52" s="115">
        <v>12638</v>
      </c>
      <c r="G52" s="114">
        <v>13209</v>
      </c>
      <c r="H52" s="114">
        <v>13298</v>
      </c>
      <c r="I52" s="114">
        <v>12437</v>
      </c>
      <c r="J52" s="140">
        <v>12701</v>
      </c>
      <c r="K52" s="114">
        <v>-63</v>
      </c>
      <c r="L52" s="116">
        <v>-0.49602393512321863</v>
      </c>
    </row>
    <row r="53" spans="1:12" s="110" customFormat="1" ht="15" customHeight="1" x14ac:dyDescent="0.2">
      <c r="A53" s="120"/>
      <c r="B53" s="119"/>
      <c r="C53" s="258" t="s">
        <v>187</v>
      </c>
      <c r="D53" s="110" t="s">
        <v>193</v>
      </c>
      <c r="E53" s="113">
        <v>26.163723916532906</v>
      </c>
      <c r="F53" s="115">
        <v>7824</v>
      </c>
      <c r="G53" s="114">
        <v>8992</v>
      </c>
      <c r="H53" s="114">
        <v>9171</v>
      </c>
      <c r="I53" s="114">
        <v>7275</v>
      </c>
      <c r="J53" s="140">
        <v>7862</v>
      </c>
      <c r="K53" s="114">
        <v>-38</v>
      </c>
      <c r="L53" s="116">
        <v>-0.48333757313660647</v>
      </c>
    </row>
    <row r="54" spans="1:12" s="110" customFormat="1" ht="15" customHeight="1" x14ac:dyDescent="0.2">
      <c r="A54" s="120"/>
      <c r="B54" s="119"/>
      <c r="D54" s="267" t="s">
        <v>194</v>
      </c>
      <c r="E54" s="113">
        <v>59.918200408997954</v>
      </c>
      <c r="F54" s="115">
        <v>4688</v>
      </c>
      <c r="G54" s="114">
        <v>5319</v>
      </c>
      <c r="H54" s="114">
        <v>5532</v>
      </c>
      <c r="I54" s="114">
        <v>4361</v>
      </c>
      <c r="J54" s="140">
        <v>4659</v>
      </c>
      <c r="K54" s="114">
        <v>29</v>
      </c>
      <c r="L54" s="116">
        <v>0.62245116977892256</v>
      </c>
    </row>
    <row r="55" spans="1:12" s="110" customFormat="1" ht="15" customHeight="1" x14ac:dyDescent="0.2">
      <c r="A55" s="120"/>
      <c r="B55" s="119"/>
      <c r="D55" s="267" t="s">
        <v>195</v>
      </c>
      <c r="E55" s="113">
        <v>40.081799591002046</v>
      </c>
      <c r="F55" s="115">
        <v>3136</v>
      </c>
      <c r="G55" s="114">
        <v>3673</v>
      </c>
      <c r="H55" s="114">
        <v>3639</v>
      </c>
      <c r="I55" s="114">
        <v>2914</v>
      </c>
      <c r="J55" s="140">
        <v>3203</v>
      </c>
      <c r="K55" s="114">
        <v>-67</v>
      </c>
      <c r="L55" s="116">
        <v>-2.0917889478613798</v>
      </c>
    </row>
    <row r="56" spans="1:12" s="110" customFormat="1" ht="15" customHeight="1" x14ac:dyDescent="0.2">
      <c r="A56" s="120"/>
      <c r="B56" s="119" t="s">
        <v>196</v>
      </c>
      <c r="C56" s="258"/>
      <c r="E56" s="113">
        <v>61.946409314397471</v>
      </c>
      <c r="F56" s="115">
        <v>135566</v>
      </c>
      <c r="G56" s="114">
        <v>135466</v>
      </c>
      <c r="H56" s="114">
        <v>136007</v>
      </c>
      <c r="I56" s="114">
        <v>135835</v>
      </c>
      <c r="J56" s="140">
        <v>135626</v>
      </c>
      <c r="K56" s="114">
        <v>-60</v>
      </c>
      <c r="L56" s="116">
        <v>-4.4239305147980475E-2</v>
      </c>
    </row>
    <row r="57" spans="1:12" s="110" customFormat="1" ht="15" customHeight="1" x14ac:dyDescent="0.2">
      <c r="A57" s="120"/>
      <c r="B57" s="119"/>
      <c r="C57" s="258" t="s">
        <v>106</v>
      </c>
      <c r="E57" s="113">
        <v>55.606125429680006</v>
      </c>
      <c r="F57" s="115">
        <v>75383</v>
      </c>
      <c r="G57" s="114">
        <v>75552</v>
      </c>
      <c r="H57" s="114">
        <v>75933</v>
      </c>
      <c r="I57" s="114">
        <v>75952</v>
      </c>
      <c r="J57" s="140">
        <v>75799</v>
      </c>
      <c r="K57" s="114">
        <v>-416</v>
      </c>
      <c r="L57" s="116">
        <v>-0.54881990527579516</v>
      </c>
    </row>
    <row r="58" spans="1:12" s="110" customFormat="1" ht="15" customHeight="1" x14ac:dyDescent="0.2">
      <c r="A58" s="120"/>
      <c r="B58" s="119"/>
      <c r="C58" s="258" t="s">
        <v>107</v>
      </c>
      <c r="E58" s="113">
        <v>44.393874570319994</v>
      </c>
      <c r="F58" s="115">
        <v>60183</v>
      </c>
      <c r="G58" s="114">
        <v>59914</v>
      </c>
      <c r="H58" s="114">
        <v>60074</v>
      </c>
      <c r="I58" s="114">
        <v>59883</v>
      </c>
      <c r="J58" s="140">
        <v>59827</v>
      </c>
      <c r="K58" s="114">
        <v>356</v>
      </c>
      <c r="L58" s="116">
        <v>0.59504905811757236</v>
      </c>
    </row>
    <row r="59" spans="1:12" s="110" customFormat="1" ht="15" customHeight="1" x14ac:dyDescent="0.2">
      <c r="A59" s="120"/>
      <c r="B59" s="119"/>
      <c r="C59" s="258" t="s">
        <v>105</v>
      </c>
      <c r="D59" s="110" t="s">
        <v>197</v>
      </c>
      <c r="E59" s="113">
        <v>88.736851422923152</v>
      </c>
      <c r="F59" s="115">
        <v>120297</v>
      </c>
      <c r="G59" s="114">
        <v>120219</v>
      </c>
      <c r="H59" s="114">
        <v>120733</v>
      </c>
      <c r="I59" s="114">
        <v>120712</v>
      </c>
      <c r="J59" s="140">
        <v>120538</v>
      </c>
      <c r="K59" s="114">
        <v>-241</v>
      </c>
      <c r="L59" s="116">
        <v>-0.1999369493437754</v>
      </c>
    </row>
    <row r="60" spans="1:12" s="110" customFormat="1" ht="15" customHeight="1" x14ac:dyDescent="0.2">
      <c r="A60" s="120"/>
      <c r="B60" s="119"/>
      <c r="C60" s="258"/>
      <c r="D60" s="267" t="s">
        <v>198</v>
      </c>
      <c r="E60" s="113">
        <v>52.541626141965303</v>
      </c>
      <c r="F60" s="115">
        <v>63206</v>
      </c>
      <c r="G60" s="114">
        <v>63371</v>
      </c>
      <c r="H60" s="114">
        <v>63731</v>
      </c>
      <c r="I60" s="114">
        <v>63841</v>
      </c>
      <c r="J60" s="140">
        <v>63684</v>
      </c>
      <c r="K60" s="114">
        <v>-478</v>
      </c>
      <c r="L60" s="116">
        <v>-0.75058099365617736</v>
      </c>
    </row>
    <row r="61" spans="1:12" s="110" customFormat="1" ht="15" customHeight="1" x14ac:dyDescent="0.2">
      <c r="A61" s="120"/>
      <c r="B61" s="119"/>
      <c r="C61" s="258"/>
      <c r="D61" s="267" t="s">
        <v>199</v>
      </c>
      <c r="E61" s="113">
        <v>47.458373858034697</v>
      </c>
      <c r="F61" s="115">
        <v>57091</v>
      </c>
      <c r="G61" s="114">
        <v>56848</v>
      </c>
      <c r="H61" s="114">
        <v>57002</v>
      </c>
      <c r="I61" s="114">
        <v>56871</v>
      </c>
      <c r="J61" s="140">
        <v>56854</v>
      </c>
      <c r="K61" s="114">
        <v>237</v>
      </c>
      <c r="L61" s="116">
        <v>0.41685721321279068</v>
      </c>
    </row>
    <row r="62" spans="1:12" s="110" customFormat="1" ht="15" customHeight="1" x14ac:dyDescent="0.2">
      <c r="A62" s="120"/>
      <c r="B62" s="119"/>
      <c r="C62" s="258"/>
      <c r="D62" s="258" t="s">
        <v>200</v>
      </c>
      <c r="E62" s="113">
        <v>11.263148577076848</v>
      </c>
      <c r="F62" s="115">
        <v>15269</v>
      </c>
      <c r="G62" s="114">
        <v>15247</v>
      </c>
      <c r="H62" s="114">
        <v>15274</v>
      </c>
      <c r="I62" s="114">
        <v>15123</v>
      </c>
      <c r="J62" s="140">
        <v>15088</v>
      </c>
      <c r="K62" s="114">
        <v>181</v>
      </c>
      <c r="L62" s="116">
        <v>1.1996288441145282</v>
      </c>
    </row>
    <row r="63" spans="1:12" s="110" customFormat="1" ht="15" customHeight="1" x14ac:dyDescent="0.2">
      <c r="A63" s="120"/>
      <c r="B63" s="119"/>
      <c r="C63" s="258"/>
      <c r="D63" s="267" t="s">
        <v>198</v>
      </c>
      <c r="E63" s="113">
        <v>79.749819896522368</v>
      </c>
      <c r="F63" s="115">
        <v>12177</v>
      </c>
      <c r="G63" s="114">
        <v>12181</v>
      </c>
      <c r="H63" s="114">
        <v>12202</v>
      </c>
      <c r="I63" s="114">
        <v>12111</v>
      </c>
      <c r="J63" s="140">
        <v>12115</v>
      </c>
      <c r="K63" s="114">
        <v>62</v>
      </c>
      <c r="L63" s="116">
        <v>0.51176227816756092</v>
      </c>
    </row>
    <row r="64" spans="1:12" s="110" customFormat="1" ht="15" customHeight="1" x14ac:dyDescent="0.2">
      <c r="A64" s="120"/>
      <c r="B64" s="119"/>
      <c r="C64" s="258"/>
      <c r="D64" s="267" t="s">
        <v>199</v>
      </c>
      <c r="E64" s="113">
        <v>20.250180103477636</v>
      </c>
      <c r="F64" s="115">
        <v>3092</v>
      </c>
      <c r="G64" s="114">
        <v>3066</v>
      </c>
      <c r="H64" s="114">
        <v>3072</v>
      </c>
      <c r="I64" s="114">
        <v>3012</v>
      </c>
      <c r="J64" s="140">
        <v>2973</v>
      </c>
      <c r="K64" s="114">
        <v>119</v>
      </c>
      <c r="L64" s="116">
        <v>4.0026908846283211</v>
      </c>
    </row>
    <row r="65" spans="1:12" s="110" customFormat="1" ht="15" customHeight="1" x14ac:dyDescent="0.2">
      <c r="A65" s="120"/>
      <c r="B65" s="119" t="s">
        <v>201</v>
      </c>
      <c r="C65" s="258"/>
      <c r="E65" s="113">
        <v>16.782731077845405</v>
      </c>
      <c r="F65" s="115">
        <v>36728</v>
      </c>
      <c r="G65" s="114">
        <v>36357</v>
      </c>
      <c r="H65" s="114">
        <v>35875</v>
      </c>
      <c r="I65" s="114">
        <v>35446</v>
      </c>
      <c r="J65" s="140">
        <v>34530</v>
      </c>
      <c r="K65" s="114">
        <v>2198</v>
      </c>
      <c r="L65" s="116">
        <v>6.3654792933680859</v>
      </c>
    </row>
    <row r="66" spans="1:12" s="110" customFormat="1" ht="15" customHeight="1" x14ac:dyDescent="0.2">
      <c r="A66" s="120"/>
      <c r="B66" s="119"/>
      <c r="C66" s="258" t="s">
        <v>106</v>
      </c>
      <c r="E66" s="113">
        <v>62.399259420605532</v>
      </c>
      <c r="F66" s="115">
        <v>22918</v>
      </c>
      <c r="G66" s="114">
        <v>22750</v>
      </c>
      <c r="H66" s="114">
        <v>22523</v>
      </c>
      <c r="I66" s="114">
        <v>22395</v>
      </c>
      <c r="J66" s="140">
        <v>21847</v>
      </c>
      <c r="K66" s="114">
        <v>1071</v>
      </c>
      <c r="L66" s="116">
        <v>4.9022749118872158</v>
      </c>
    </row>
    <row r="67" spans="1:12" s="110" customFormat="1" ht="15" customHeight="1" x14ac:dyDescent="0.2">
      <c r="A67" s="120"/>
      <c r="B67" s="119"/>
      <c r="C67" s="258" t="s">
        <v>107</v>
      </c>
      <c r="E67" s="113">
        <v>37.600740579394468</v>
      </c>
      <c r="F67" s="115">
        <v>13810</v>
      </c>
      <c r="G67" s="114">
        <v>13607</v>
      </c>
      <c r="H67" s="114">
        <v>13352</v>
      </c>
      <c r="I67" s="114">
        <v>13051</v>
      </c>
      <c r="J67" s="140">
        <v>12683</v>
      </c>
      <c r="K67" s="114">
        <v>1127</v>
      </c>
      <c r="L67" s="116">
        <v>8.8859102735945754</v>
      </c>
    </row>
    <row r="68" spans="1:12" s="110" customFormat="1" ht="15" customHeight="1" x14ac:dyDescent="0.2">
      <c r="A68" s="120"/>
      <c r="B68" s="119"/>
      <c r="C68" s="258" t="s">
        <v>105</v>
      </c>
      <c r="D68" s="110" t="s">
        <v>202</v>
      </c>
      <c r="E68" s="113">
        <v>28.2972119363973</v>
      </c>
      <c r="F68" s="115">
        <v>10393</v>
      </c>
      <c r="G68" s="114">
        <v>10183</v>
      </c>
      <c r="H68" s="114">
        <v>9939</v>
      </c>
      <c r="I68" s="114">
        <v>9678</v>
      </c>
      <c r="J68" s="140">
        <v>9225</v>
      </c>
      <c r="K68" s="114">
        <v>1168</v>
      </c>
      <c r="L68" s="116">
        <v>12.661246612466124</v>
      </c>
    </row>
    <row r="69" spans="1:12" s="110" customFormat="1" ht="15" customHeight="1" x14ac:dyDescent="0.2">
      <c r="A69" s="120"/>
      <c r="B69" s="119"/>
      <c r="C69" s="258"/>
      <c r="D69" s="267" t="s">
        <v>198</v>
      </c>
      <c r="E69" s="113">
        <v>58.067930337727319</v>
      </c>
      <c r="F69" s="115">
        <v>6035</v>
      </c>
      <c r="G69" s="114">
        <v>5931</v>
      </c>
      <c r="H69" s="114">
        <v>5811</v>
      </c>
      <c r="I69" s="114">
        <v>5703</v>
      </c>
      <c r="J69" s="140">
        <v>5459</v>
      </c>
      <c r="K69" s="114">
        <v>576</v>
      </c>
      <c r="L69" s="116">
        <v>10.551383037186298</v>
      </c>
    </row>
    <row r="70" spans="1:12" s="110" customFormat="1" ht="15" customHeight="1" x14ac:dyDescent="0.2">
      <c r="A70" s="120"/>
      <c r="B70" s="119"/>
      <c r="C70" s="258"/>
      <c r="D70" s="267" t="s">
        <v>199</v>
      </c>
      <c r="E70" s="113">
        <v>41.932069662272681</v>
      </c>
      <c r="F70" s="115">
        <v>4358</v>
      </c>
      <c r="G70" s="114">
        <v>4252</v>
      </c>
      <c r="H70" s="114">
        <v>4128</v>
      </c>
      <c r="I70" s="114">
        <v>3975</v>
      </c>
      <c r="J70" s="140">
        <v>3766</v>
      </c>
      <c r="K70" s="114">
        <v>592</v>
      </c>
      <c r="L70" s="116">
        <v>15.719596388741371</v>
      </c>
    </row>
    <row r="71" spans="1:12" s="110" customFormat="1" ht="15" customHeight="1" x14ac:dyDescent="0.2">
      <c r="A71" s="120"/>
      <c r="B71" s="119"/>
      <c r="C71" s="258"/>
      <c r="D71" s="110" t="s">
        <v>203</v>
      </c>
      <c r="E71" s="113">
        <v>67.256588978436071</v>
      </c>
      <c r="F71" s="115">
        <v>24702</v>
      </c>
      <c r="G71" s="114">
        <v>24557</v>
      </c>
      <c r="H71" s="114">
        <v>24357</v>
      </c>
      <c r="I71" s="114">
        <v>24208</v>
      </c>
      <c r="J71" s="140">
        <v>23789</v>
      </c>
      <c r="K71" s="114">
        <v>913</v>
      </c>
      <c r="L71" s="116">
        <v>3.8379082769347179</v>
      </c>
    </row>
    <row r="72" spans="1:12" s="110" customFormat="1" ht="15" customHeight="1" x14ac:dyDescent="0.2">
      <c r="A72" s="120"/>
      <c r="B72" s="119"/>
      <c r="C72" s="258"/>
      <c r="D72" s="267" t="s">
        <v>198</v>
      </c>
      <c r="E72" s="113">
        <v>63.994818233341427</v>
      </c>
      <c r="F72" s="115">
        <v>15808</v>
      </c>
      <c r="G72" s="114">
        <v>15758</v>
      </c>
      <c r="H72" s="114">
        <v>15668</v>
      </c>
      <c r="I72" s="114">
        <v>15657</v>
      </c>
      <c r="J72" s="140">
        <v>15386</v>
      </c>
      <c r="K72" s="114">
        <v>422</v>
      </c>
      <c r="L72" s="116">
        <v>2.7427531522163004</v>
      </c>
    </row>
    <row r="73" spans="1:12" s="110" customFormat="1" ht="15" customHeight="1" x14ac:dyDescent="0.2">
      <c r="A73" s="120"/>
      <c r="B73" s="119"/>
      <c r="C73" s="258"/>
      <c r="D73" s="267" t="s">
        <v>199</v>
      </c>
      <c r="E73" s="113">
        <v>36.005181766658573</v>
      </c>
      <c r="F73" s="115">
        <v>8894</v>
      </c>
      <c r="G73" s="114">
        <v>8799</v>
      </c>
      <c r="H73" s="114">
        <v>8689</v>
      </c>
      <c r="I73" s="114">
        <v>8551</v>
      </c>
      <c r="J73" s="140">
        <v>8403</v>
      </c>
      <c r="K73" s="114">
        <v>491</v>
      </c>
      <c r="L73" s="116">
        <v>5.8431512555039866</v>
      </c>
    </row>
    <row r="74" spans="1:12" s="110" customFormat="1" ht="15" customHeight="1" x14ac:dyDescent="0.2">
      <c r="A74" s="120"/>
      <c r="B74" s="119"/>
      <c r="C74" s="258"/>
      <c r="D74" s="110" t="s">
        <v>204</v>
      </c>
      <c r="E74" s="113">
        <v>4.4461990851666302</v>
      </c>
      <c r="F74" s="115">
        <v>1633</v>
      </c>
      <c r="G74" s="114">
        <v>1617</v>
      </c>
      <c r="H74" s="114">
        <v>1579</v>
      </c>
      <c r="I74" s="114">
        <v>1560</v>
      </c>
      <c r="J74" s="140">
        <v>1516</v>
      </c>
      <c r="K74" s="114">
        <v>117</v>
      </c>
      <c r="L74" s="116">
        <v>7.7176781002638526</v>
      </c>
    </row>
    <row r="75" spans="1:12" s="110" customFormat="1" ht="15" customHeight="1" x14ac:dyDescent="0.2">
      <c r="A75" s="120"/>
      <c r="B75" s="119"/>
      <c r="C75" s="258"/>
      <c r="D75" s="267" t="s">
        <v>198</v>
      </c>
      <c r="E75" s="113">
        <v>65.82976117575015</v>
      </c>
      <c r="F75" s="115">
        <v>1075</v>
      </c>
      <c r="G75" s="114">
        <v>1061</v>
      </c>
      <c r="H75" s="114">
        <v>1044</v>
      </c>
      <c r="I75" s="114">
        <v>1035</v>
      </c>
      <c r="J75" s="140">
        <v>1002</v>
      </c>
      <c r="K75" s="114">
        <v>73</v>
      </c>
      <c r="L75" s="116">
        <v>7.2854291417165671</v>
      </c>
    </row>
    <row r="76" spans="1:12" s="110" customFormat="1" ht="15" customHeight="1" x14ac:dyDescent="0.2">
      <c r="A76" s="120"/>
      <c r="B76" s="119"/>
      <c r="C76" s="258"/>
      <c r="D76" s="267" t="s">
        <v>199</v>
      </c>
      <c r="E76" s="113">
        <v>34.17023882424985</v>
      </c>
      <c r="F76" s="115">
        <v>558</v>
      </c>
      <c r="G76" s="114">
        <v>556</v>
      </c>
      <c r="H76" s="114">
        <v>535</v>
      </c>
      <c r="I76" s="114">
        <v>525</v>
      </c>
      <c r="J76" s="140">
        <v>514</v>
      </c>
      <c r="K76" s="114">
        <v>44</v>
      </c>
      <c r="L76" s="116">
        <v>8.5603112840466924</v>
      </c>
    </row>
    <row r="77" spans="1:12" s="110" customFormat="1" ht="15" customHeight="1" x14ac:dyDescent="0.2">
      <c r="A77" s="534"/>
      <c r="B77" s="119" t="s">
        <v>205</v>
      </c>
      <c r="C77" s="268"/>
      <c r="D77" s="182"/>
      <c r="E77" s="113">
        <v>7.6063314507137507</v>
      </c>
      <c r="F77" s="115">
        <v>16646</v>
      </c>
      <c r="G77" s="114">
        <v>16714</v>
      </c>
      <c r="H77" s="114">
        <v>17416</v>
      </c>
      <c r="I77" s="114">
        <v>17097</v>
      </c>
      <c r="J77" s="140">
        <v>16869</v>
      </c>
      <c r="K77" s="114">
        <v>-223</v>
      </c>
      <c r="L77" s="116">
        <v>-1.3219515086845692</v>
      </c>
    </row>
    <row r="78" spans="1:12" s="110" customFormat="1" ht="15" customHeight="1" x14ac:dyDescent="0.2">
      <c r="A78" s="120"/>
      <c r="B78" s="119"/>
      <c r="C78" s="268" t="s">
        <v>106</v>
      </c>
      <c r="D78" s="182"/>
      <c r="E78" s="113">
        <v>62.273218791301211</v>
      </c>
      <c r="F78" s="115">
        <v>10366</v>
      </c>
      <c r="G78" s="114">
        <v>10382</v>
      </c>
      <c r="H78" s="114">
        <v>10913</v>
      </c>
      <c r="I78" s="114">
        <v>10677</v>
      </c>
      <c r="J78" s="140">
        <v>10503</v>
      </c>
      <c r="K78" s="114">
        <v>-137</v>
      </c>
      <c r="L78" s="116">
        <v>-1.3043892221270112</v>
      </c>
    </row>
    <row r="79" spans="1:12" s="110" customFormat="1" ht="15" customHeight="1" x14ac:dyDescent="0.2">
      <c r="A79" s="123"/>
      <c r="B79" s="124"/>
      <c r="C79" s="260" t="s">
        <v>107</v>
      </c>
      <c r="D79" s="261"/>
      <c r="E79" s="125">
        <v>37.726781208698789</v>
      </c>
      <c r="F79" s="143">
        <v>6280</v>
      </c>
      <c r="G79" s="144">
        <v>6332</v>
      </c>
      <c r="H79" s="144">
        <v>6503</v>
      </c>
      <c r="I79" s="144">
        <v>6420</v>
      </c>
      <c r="J79" s="145">
        <v>6366</v>
      </c>
      <c r="K79" s="144">
        <v>-86</v>
      </c>
      <c r="L79" s="146">
        <v>-1.3509267986176563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218844</v>
      </c>
      <c r="E11" s="114">
        <v>219430</v>
      </c>
      <c r="F11" s="114">
        <v>220810</v>
      </c>
      <c r="G11" s="114">
        <v>217871</v>
      </c>
      <c r="H11" s="140">
        <v>216843</v>
      </c>
      <c r="I11" s="115">
        <v>2001</v>
      </c>
      <c r="J11" s="116">
        <v>0.92278745451778477</v>
      </c>
    </row>
    <row r="12" spans="1:15" s="110" customFormat="1" ht="24.95" customHeight="1" x14ac:dyDescent="0.2">
      <c r="A12" s="193" t="s">
        <v>132</v>
      </c>
      <c r="B12" s="194" t="s">
        <v>133</v>
      </c>
      <c r="C12" s="113">
        <v>0.45100619619454957</v>
      </c>
      <c r="D12" s="115">
        <v>987</v>
      </c>
      <c r="E12" s="114">
        <v>780</v>
      </c>
      <c r="F12" s="114">
        <v>1266</v>
      </c>
      <c r="G12" s="114">
        <v>1111</v>
      </c>
      <c r="H12" s="140">
        <v>937</v>
      </c>
      <c r="I12" s="115">
        <v>50</v>
      </c>
      <c r="J12" s="116">
        <v>5.3361792956243326</v>
      </c>
    </row>
    <row r="13" spans="1:15" s="110" customFormat="1" ht="24.95" customHeight="1" x14ac:dyDescent="0.2">
      <c r="A13" s="193" t="s">
        <v>134</v>
      </c>
      <c r="B13" s="199" t="s">
        <v>214</v>
      </c>
      <c r="C13" s="113">
        <v>1.8922154594140117</v>
      </c>
      <c r="D13" s="115">
        <v>4141</v>
      </c>
      <c r="E13" s="114">
        <v>4104</v>
      </c>
      <c r="F13" s="114">
        <v>4119</v>
      </c>
      <c r="G13" s="114">
        <v>4021</v>
      </c>
      <c r="H13" s="140">
        <v>3979</v>
      </c>
      <c r="I13" s="115">
        <v>162</v>
      </c>
      <c r="J13" s="116">
        <v>4.0713747172656447</v>
      </c>
    </row>
    <row r="14" spans="1:15" s="287" customFormat="1" ht="24" customHeight="1" x14ac:dyDescent="0.2">
      <c r="A14" s="193" t="s">
        <v>215</v>
      </c>
      <c r="B14" s="199" t="s">
        <v>137</v>
      </c>
      <c r="C14" s="113">
        <v>32.219297764617721</v>
      </c>
      <c r="D14" s="115">
        <v>70510</v>
      </c>
      <c r="E14" s="114">
        <v>71371</v>
      </c>
      <c r="F14" s="114">
        <v>71913</v>
      </c>
      <c r="G14" s="114">
        <v>71547</v>
      </c>
      <c r="H14" s="140">
        <v>71533</v>
      </c>
      <c r="I14" s="115">
        <v>-1023</v>
      </c>
      <c r="J14" s="116">
        <v>-1.430109180378287</v>
      </c>
      <c r="K14" s="110"/>
      <c r="L14" s="110"/>
      <c r="M14" s="110"/>
      <c r="N14" s="110"/>
      <c r="O14" s="110"/>
    </row>
    <row r="15" spans="1:15" s="110" customFormat="1" ht="24.75" customHeight="1" x14ac:dyDescent="0.2">
      <c r="A15" s="193" t="s">
        <v>216</v>
      </c>
      <c r="B15" s="199" t="s">
        <v>217</v>
      </c>
      <c r="C15" s="113">
        <v>3.7373654292555427</v>
      </c>
      <c r="D15" s="115">
        <v>8179</v>
      </c>
      <c r="E15" s="114">
        <v>8410</v>
      </c>
      <c r="F15" s="114">
        <v>8492</v>
      </c>
      <c r="G15" s="114">
        <v>8430</v>
      </c>
      <c r="H15" s="140">
        <v>8422</v>
      </c>
      <c r="I15" s="115">
        <v>-243</v>
      </c>
      <c r="J15" s="116">
        <v>-2.8853004037045831</v>
      </c>
    </row>
    <row r="16" spans="1:15" s="287" customFormat="1" ht="24.95" customHeight="1" x14ac:dyDescent="0.2">
      <c r="A16" s="193" t="s">
        <v>218</v>
      </c>
      <c r="B16" s="199" t="s">
        <v>141</v>
      </c>
      <c r="C16" s="113">
        <v>24.123576611650307</v>
      </c>
      <c r="D16" s="115">
        <v>52793</v>
      </c>
      <c r="E16" s="114">
        <v>53327</v>
      </c>
      <c r="F16" s="114">
        <v>53687</v>
      </c>
      <c r="G16" s="114">
        <v>53392</v>
      </c>
      <c r="H16" s="140">
        <v>53370</v>
      </c>
      <c r="I16" s="115">
        <v>-577</v>
      </c>
      <c r="J16" s="116">
        <v>-1.0811317219411654</v>
      </c>
      <c r="K16" s="110"/>
      <c r="L16" s="110"/>
      <c r="M16" s="110"/>
      <c r="N16" s="110"/>
      <c r="O16" s="110"/>
    </row>
    <row r="17" spans="1:15" s="110" customFormat="1" ht="24.95" customHeight="1" x14ac:dyDescent="0.2">
      <c r="A17" s="193" t="s">
        <v>219</v>
      </c>
      <c r="B17" s="199" t="s">
        <v>220</v>
      </c>
      <c r="C17" s="113">
        <v>4.3583557237118677</v>
      </c>
      <c r="D17" s="115">
        <v>9538</v>
      </c>
      <c r="E17" s="114">
        <v>9634</v>
      </c>
      <c r="F17" s="114">
        <v>9734</v>
      </c>
      <c r="G17" s="114">
        <v>9725</v>
      </c>
      <c r="H17" s="140">
        <v>9741</v>
      </c>
      <c r="I17" s="115">
        <v>-203</v>
      </c>
      <c r="J17" s="116">
        <v>-2.0839749512370394</v>
      </c>
    </row>
    <row r="18" spans="1:15" s="287" customFormat="1" ht="24.95" customHeight="1" x14ac:dyDescent="0.2">
      <c r="A18" s="201" t="s">
        <v>144</v>
      </c>
      <c r="B18" s="202" t="s">
        <v>145</v>
      </c>
      <c r="C18" s="113">
        <v>4.7307671217853811</v>
      </c>
      <c r="D18" s="115">
        <v>10353</v>
      </c>
      <c r="E18" s="114">
        <v>10274</v>
      </c>
      <c r="F18" s="114">
        <v>10358</v>
      </c>
      <c r="G18" s="114">
        <v>10280</v>
      </c>
      <c r="H18" s="140">
        <v>10217</v>
      </c>
      <c r="I18" s="115">
        <v>136</v>
      </c>
      <c r="J18" s="116">
        <v>1.3311148086522462</v>
      </c>
      <c r="K18" s="110"/>
      <c r="L18" s="110"/>
      <c r="M18" s="110"/>
      <c r="N18" s="110"/>
      <c r="O18" s="110"/>
    </row>
    <row r="19" spans="1:15" s="110" customFormat="1" ht="24.95" customHeight="1" x14ac:dyDescent="0.2">
      <c r="A19" s="193" t="s">
        <v>146</v>
      </c>
      <c r="B19" s="199" t="s">
        <v>147</v>
      </c>
      <c r="C19" s="113">
        <v>13.661786478039151</v>
      </c>
      <c r="D19" s="115">
        <v>29898</v>
      </c>
      <c r="E19" s="114">
        <v>29965</v>
      </c>
      <c r="F19" s="114">
        <v>30011</v>
      </c>
      <c r="G19" s="114">
        <v>29216</v>
      </c>
      <c r="H19" s="140">
        <v>29690</v>
      </c>
      <c r="I19" s="115">
        <v>208</v>
      </c>
      <c r="J19" s="116">
        <v>0.70057258336140116</v>
      </c>
    </row>
    <row r="20" spans="1:15" s="287" customFormat="1" ht="24.95" customHeight="1" x14ac:dyDescent="0.2">
      <c r="A20" s="193" t="s">
        <v>148</v>
      </c>
      <c r="B20" s="199" t="s">
        <v>149</v>
      </c>
      <c r="C20" s="113">
        <v>4.6384639286432341</v>
      </c>
      <c r="D20" s="115">
        <v>10151</v>
      </c>
      <c r="E20" s="114">
        <v>10202</v>
      </c>
      <c r="F20" s="114">
        <v>10242</v>
      </c>
      <c r="G20" s="114">
        <v>10176</v>
      </c>
      <c r="H20" s="140">
        <v>10193</v>
      </c>
      <c r="I20" s="115">
        <v>-42</v>
      </c>
      <c r="J20" s="116">
        <v>-0.41204748356715393</v>
      </c>
      <c r="K20" s="110"/>
      <c r="L20" s="110"/>
      <c r="M20" s="110"/>
      <c r="N20" s="110"/>
      <c r="O20" s="110"/>
    </row>
    <row r="21" spans="1:15" s="110" customFormat="1" ht="24.95" customHeight="1" x14ac:dyDescent="0.2">
      <c r="A21" s="201" t="s">
        <v>150</v>
      </c>
      <c r="B21" s="202" t="s">
        <v>151</v>
      </c>
      <c r="C21" s="113">
        <v>2.2454351044579699</v>
      </c>
      <c r="D21" s="115">
        <v>4914</v>
      </c>
      <c r="E21" s="114">
        <v>5036</v>
      </c>
      <c r="F21" s="114">
        <v>5158</v>
      </c>
      <c r="G21" s="114">
        <v>5143</v>
      </c>
      <c r="H21" s="140">
        <v>4892</v>
      </c>
      <c r="I21" s="115">
        <v>22</v>
      </c>
      <c r="J21" s="116">
        <v>0.44971381847914965</v>
      </c>
    </row>
    <row r="22" spans="1:15" s="110" customFormat="1" ht="24.95" customHeight="1" x14ac:dyDescent="0.2">
      <c r="A22" s="201" t="s">
        <v>152</v>
      </c>
      <c r="B22" s="199" t="s">
        <v>153</v>
      </c>
      <c r="C22" s="113">
        <v>3.4892434793734348</v>
      </c>
      <c r="D22" s="115">
        <v>7636</v>
      </c>
      <c r="E22" s="114">
        <v>7476</v>
      </c>
      <c r="F22" s="114">
        <v>7330</v>
      </c>
      <c r="G22" s="114">
        <v>6983</v>
      </c>
      <c r="H22" s="140">
        <v>5604</v>
      </c>
      <c r="I22" s="115">
        <v>2032</v>
      </c>
      <c r="J22" s="116">
        <v>36.259814418272661</v>
      </c>
    </row>
    <row r="23" spans="1:15" s="110" customFormat="1" ht="24.95" customHeight="1" x14ac:dyDescent="0.2">
      <c r="A23" s="193" t="s">
        <v>154</v>
      </c>
      <c r="B23" s="199" t="s">
        <v>155</v>
      </c>
      <c r="C23" s="113">
        <v>2.1348540512876752</v>
      </c>
      <c r="D23" s="115">
        <v>4672</v>
      </c>
      <c r="E23" s="114">
        <v>4709</v>
      </c>
      <c r="F23" s="114">
        <v>4725</v>
      </c>
      <c r="G23" s="114">
        <v>4740</v>
      </c>
      <c r="H23" s="140">
        <v>4764</v>
      </c>
      <c r="I23" s="115">
        <v>-92</v>
      </c>
      <c r="J23" s="116">
        <v>-1.9311502938706968</v>
      </c>
    </row>
    <row r="24" spans="1:15" s="110" customFormat="1" ht="24.95" customHeight="1" x14ac:dyDescent="0.2">
      <c r="A24" s="193" t="s">
        <v>156</v>
      </c>
      <c r="B24" s="199" t="s">
        <v>221</v>
      </c>
      <c r="C24" s="113">
        <v>10.03088958344757</v>
      </c>
      <c r="D24" s="115">
        <v>21952</v>
      </c>
      <c r="E24" s="114">
        <v>21792</v>
      </c>
      <c r="F24" s="114">
        <v>21649</v>
      </c>
      <c r="G24" s="114">
        <v>21256</v>
      </c>
      <c r="H24" s="140">
        <v>21443</v>
      </c>
      <c r="I24" s="115">
        <v>509</v>
      </c>
      <c r="J24" s="116">
        <v>2.37373501842093</v>
      </c>
    </row>
    <row r="25" spans="1:15" s="110" customFormat="1" ht="24.95" customHeight="1" x14ac:dyDescent="0.2">
      <c r="A25" s="193" t="s">
        <v>222</v>
      </c>
      <c r="B25" s="204" t="s">
        <v>159</v>
      </c>
      <c r="C25" s="113">
        <v>2.631097951051891</v>
      </c>
      <c r="D25" s="115">
        <v>5758</v>
      </c>
      <c r="E25" s="114">
        <v>5833</v>
      </c>
      <c r="F25" s="114">
        <v>6050</v>
      </c>
      <c r="G25" s="114">
        <v>5887</v>
      </c>
      <c r="H25" s="140">
        <v>5762</v>
      </c>
      <c r="I25" s="115">
        <v>-4</v>
      </c>
      <c r="J25" s="116">
        <v>-6.9420340159666777E-2</v>
      </c>
    </row>
    <row r="26" spans="1:15" s="110" customFormat="1" ht="24.95" customHeight="1" x14ac:dyDescent="0.2">
      <c r="A26" s="201">
        <v>782.78300000000002</v>
      </c>
      <c r="B26" s="203" t="s">
        <v>160</v>
      </c>
      <c r="C26" s="113">
        <v>1.6518616000438668</v>
      </c>
      <c r="D26" s="115">
        <v>3615</v>
      </c>
      <c r="E26" s="114">
        <v>3673</v>
      </c>
      <c r="F26" s="114">
        <v>4206</v>
      </c>
      <c r="G26" s="114">
        <v>4389</v>
      </c>
      <c r="H26" s="140">
        <v>4578</v>
      </c>
      <c r="I26" s="115">
        <v>-963</v>
      </c>
      <c r="J26" s="116">
        <v>-21.035386631716907</v>
      </c>
    </row>
    <row r="27" spans="1:15" s="110" customFormat="1" ht="24.95" customHeight="1" x14ac:dyDescent="0.2">
      <c r="A27" s="193" t="s">
        <v>161</v>
      </c>
      <c r="B27" s="199" t="s">
        <v>223</v>
      </c>
      <c r="C27" s="113">
        <v>5.0748478368152661</v>
      </c>
      <c r="D27" s="115">
        <v>11106</v>
      </c>
      <c r="E27" s="114">
        <v>11142</v>
      </c>
      <c r="F27" s="114">
        <v>11102</v>
      </c>
      <c r="G27" s="114">
        <v>10826</v>
      </c>
      <c r="H27" s="140">
        <v>10793</v>
      </c>
      <c r="I27" s="115">
        <v>313</v>
      </c>
      <c r="J27" s="116">
        <v>2.9000277957935698</v>
      </c>
    </row>
    <row r="28" spans="1:15" s="110" customFormat="1" ht="24.95" customHeight="1" x14ac:dyDescent="0.2">
      <c r="A28" s="193" t="s">
        <v>163</v>
      </c>
      <c r="B28" s="199" t="s">
        <v>164</v>
      </c>
      <c r="C28" s="113">
        <v>2.0027965125843066</v>
      </c>
      <c r="D28" s="115">
        <v>4383</v>
      </c>
      <c r="E28" s="114">
        <v>4267</v>
      </c>
      <c r="F28" s="114">
        <v>4126</v>
      </c>
      <c r="G28" s="114">
        <v>4080</v>
      </c>
      <c r="H28" s="140">
        <v>4391</v>
      </c>
      <c r="I28" s="115">
        <v>-8</v>
      </c>
      <c r="J28" s="116">
        <v>-0.18219084491004328</v>
      </c>
    </row>
    <row r="29" spans="1:15" s="110" customFormat="1" ht="24.95" customHeight="1" x14ac:dyDescent="0.2">
      <c r="A29" s="193">
        <v>86</v>
      </c>
      <c r="B29" s="199" t="s">
        <v>165</v>
      </c>
      <c r="C29" s="113">
        <v>6.1486721134689555</v>
      </c>
      <c r="D29" s="115">
        <v>13456</v>
      </c>
      <c r="E29" s="114">
        <v>13432</v>
      </c>
      <c r="F29" s="114">
        <v>13298</v>
      </c>
      <c r="G29" s="114">
        <v>13089</v>
      </c>
      <c r="H29" s="140">
        <v>13159</v>
      </c>
      <c r="I29" s="115">
        <v>297</v>
      </c>
      <c r="J29" s="116">
        <v>2.2570104111254654</v>
      </c>
    </row>
    <row r="30" spans="1:15" s="110" customFormat="1" ht="24.95" customHeight="1" x14ac:dyDescent="0.2">
      <c r="A30" s="193">
        <v>87.88</v>
      </c>
      <c r="B30" s="204" t="s">
        <v>166</v>
      </c>
      <c r="C30" s="113">
        <v>4.575405311546124</v>
      </c>
      <c r="D30" s="115">
        <v>10013</v>
      </c>
      <c r="E30" s="114">
        <v>10100</v>
      </c>
      <c r="F30" s="114">
        <v>9982</v>
      </c>
      <c r="G30" s="114">
        <v>9838</v>
      </c>
      <c r="H30" s="140">
        <v>9797</v>
      </c>
      <c r="I30" s="115">
        <v>216</v>
      </c>
      <c r="J30" s="116">
        <v>2.2047565581300397</v>
      </c>
    </row>
    <row r="31" spans="1:15" s="110" customFormat="1" ht="24.95" customHeight="1" x14ac:dyDescent="0.2">
      <c r="A31" s="193" t="s">
        <v>167</v>
      </c>
      <c r="B31" s="199" t="s">
        <v>168</v>
      </c>
      <c r="C31" s="113">
        <v>2.4181608817239679</v>
      </c>
      <c r="D31" s="115">
        <v>5292</v>
      </c>
      <c r="E31" s="114">
        <v>5267</v>
      </c>
      <c r="F31" s="114">
        <v>5269</v>
      </c>
      <c r="G31" s="114">
        <v>5284</v>
      </c>
      <c r="H31" s="140">
        <v>5106</v>
      </c>
      <c r="I31" s="115">
        <v>186</v>
      </c>
      <c r="J31" s="116">
        <v>3.6427732079905994</v>
      </c>
    </row>
    <row r="32" spans="1:15" s="110" customFormat="1" ht="24.95" customHeight="1" x14ac:dyDescent="0.2">
      <c r="A32" s="193"/>
      <c r="B32" s="288" t="s">
        <v>224</v>
      </c>
      <c r="C32" s="113">
        <v>3.1986255049258833E-3</v>
      </c>
      <c r="D32" s="115">
        <v>7</v>
      </c>
      <c r="E32" s="114">
        <v>7</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0.45100619619454957</v>
      </c>
      <c r="D34" s="115">
        <v>987</v>
      </c>
      <c r="E34" s="114">
        <v>780</v>
      </c>
      <c r="F34" s="114">
        <v>1266</v>
      </c>
      <c r="G34" s="114">
        <v>1111</v>
      </c>
      <c r="H34" s="140">
        <v>937</v>
      </c>
      <c r="I34" s="115">
        <v>50</v>
      </c>
      <c r="J34" s="116">
        <v>5.3361792956243326</v>
      </c>
    </row>
    <row r="35" spans="1:10" s="110" customFormat="1" ht="24.95" customHeight="1" x14ac:dyDescent="0.2">
      <c r="A35" s="292" t="s">
        <v>171</v>
      </c>
      <c r="B35" s="293" t="s">
        <v>172</v>
      </c>
      <c r="C35" s="113">
        <v>38.842280345817109</v>
      </c>
      <c r="D35" s="115">
        <v>85004</v>
      </c>
      <c r="E35" s="114">
        <v>85749</v>
      </c>
      <c r="F35" s="114">
        <v>86390</v>
      </c>
      <c r="G35" s="114">
        <v>85848</v>
      </c>
      <c r="H35" s="140">
        <v>85729</v>
      </c>
      <c r="I35" s="115">
        <v>-725</v>
      </c>
      <c r="J35" s="116">
        <v>-0.84568815686640464</v>
      </c>
    </row>
    <row r="36" spans="1:10" s="110" customFormat="1" ht="24.95" customHeight="1" x14ac:dyDescent="0.2">
      <c r="A36" s="294" t="s">
        <v>173</v>
      </c>
      <c r="B36" s="295" t="s">
        <v>174</v>
      </c>
      <c r="C36" s="125">
        <v>60.703514832483414</v>
      </c>
      <c r="D36" s="143">
        <v>132846</v>
      </c>
      <c r="E36" s="144">
        <v>132894</v>
      </c>
      <c r="F36" s="144">
        <v>133148</v>
      </c>
      <c r="G36" s="144">
        <v>130907</v>
      </c>
      <c r="H36" s="145">
        <v>130172</v>
      </c>
      <c r="I36" s="143">
        <v>2674</v>
      </c>
      <c r="J36" s="146">
        <v>2.0542052054205207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2020-09-28T08:30:41Z</dcterms:created>
  <dcterms:modified xsi:type="dcterms:W3CDTF">2020-09-28T10:34:05Z</dcterms:modified>
</cp:coreProperties>
</file>