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c r="K75" i="24" s="1"/>
  <c r="G75" i="24"/>
  <c r="F75" i="24"/>
  <c r="E75" i="24"/>
  <c r="L74" i="24"/>
  <c r="H74" i="24"/>
  <c r="K74" i="24" s="1"/>
  <c r="G74" i="24"/>
  <c r="F74" i="24"/>
  <c r="E74" i="24"/>
  <c r="L73" i="24"/>
  <c r="H73" i="24"/>
  <c r="K73" i="24" s="1"/>
  <c r="G73" i="24"/>
  <c r="F73" i="24"/>
  <c r="E73" i="24"/>
  <c r="L72" i="24"/>
  <c r="H72" i="24"/>
  <c r="K72" i="24" s="1"/>
  <c r="G72" i="24"/>
  <c r="F72" i="24"/>
  <c r="E72" i="24"/>
  <c r="L71" i="24"/>
  <c r="H71" i="24"/>
  <c r="K71" i="24" s="1"/>
  <c r="G71" i="24"/>
  <c r="F71" i="24"/>
  <c r="E71" i="24"/>
  <c r="L70" i="24"/>
  <c r="H70" i="24"/>
  <c r="K70" i="24" s="1"/>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K44" i="24"/>
  <c r="I44" i="24"/>
  <c r="E44" i="24"/>
  <c r="D44" i="24"/>
  <c r="C44" i="24"/>
  <c r="G44" i="24" s="1"/>
  <c r="B44" i="24"/>
  <c r="J44" i="24" s="1"/>
  <c r="M43" i="24"/>
  <c r="L43" i="24"/>
  <c r="I43" i="24"/>
  <c r="H43" i="24"/>
  <c r="G43" i="24"/>
  <c r="F43" i="24"/>
  <c r="E43" i="24"/>
  <c r="D43" i="24"/>
  <c r="C43" i="24"/>
  <c r="B43" i="24"/>
  <c r="K43" i="24" s="1"/>
  <c r="M42" i="24"/>
  <c r="L42" i="24"/>
  <c r="K42" i="24"/>
  <c r="I42" i="24"/>
  <c r="E42" i="24"/>
  <c r="D42" i="24"/>
  <c r="C42" i="24"/>
  <c r="G42" i="24" s="1"/>
  <c r="B42" i="24"/>
  <c r="J42" i="24" s="1"/>
  <c r="M41" i="24"/>
  <c r="L41" i="24"/>
  <c r="I41" i="24"/>
  <c r="H41" i="24"/>
  <c r="G41" i="24"/>
  <c r="F41" i="24"/>
  <c r="E41" i="24"/>
  <c r="D41" i="24"/>
  <c r="C41" i="24"/>
  <c r="B41" i="24"/>
  <c r="K41" i="24" s="1"/>
  <c r="M40" i="24"/>
  <c r="L40" i="24"/>
  <c r="K40" i="24"/>
  <c r="I40" i="24"/>
  <c r="E40" i="24"/>
  <c r="D40" i="24"/>
  <c r="C40" i="24"/>
  <c r="G40" i="24" s="1"/>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J8" i="24" l="1"/>
  <c r="H8" i="24"/>
  <c r="F8" i="24"/>
  <c r="D8" i="24"/>
  <c r="K8" i="24"/>
  <c r="J26" i="24"/>
  <c r="H26" i="24"/>
  <c r="F26" i="24"/>
  <c r="D26" i="24"/>
  <c r="K26" i="24"/>
  <c r="F29" i="24"/>
  <c r="D29" i="24"/>
  <c r="J29" i="24"/>
  <c r="H29" i="24"/>
  <c r="K29" i="24"/>
  <c r="M7" i="24"/>
  <c r="E7" i="24"/>
  <c r="L7" i="24"/>
  <c r="I7" i="24"/>
  <c r="G7" i="24"/>
  <c r="M9" i="24"/>
  <c r="E9" i="24"/>
  <c r="L9" i="24"/>
  <c r="I9" i="24"/>
  <c r="G9" i="24"/>
  <c r="I24" i="24"/>
  <c r="M24" i="24"/>
  <c r="E24" i="24"/>
  <c r="L24" i="24"/>
  <c r="G24" i="24"/>
  <c r="M27" i="24"/>
  <c r="E27" i="24"/>
  <c r="L27" i="24"/>
  <c r="I27" i="24"/>
  <c r="G27" i="24"/>
  <c r="J20" i="24"/>
  <c r="H20" i="24"/>
  <c r="F20" i="24"/>
  <c r="D20" i="24"/>
  <c r="K20" i="24"/>
  <c r="F23" i="24"/>
  <c r="D23" i="24"/>
  <c r="J23" i="24"/>
  <c r="H23" i="24"/>
  <c r="K23" i="24"/>
  <c r="H37" i="24"/>
  <c r="F37" i="24"/>
  <c r="D37" i="24"/>
  <c r="K37" i="24"/>
  <c r="J37" i="24"/>
  <c r="I18" i="24"/>
  <c r="M18" i="24"/>
  <c r="E18" i="24"/>
  <c r="L18" i="24"/>
  <c r="G18" i="24"/>
  <c r="M21" i="24"/>
  <c r="E21" i="24"/>
  <c r="L21" i="24"/>
  <c r="I21" i="24"/>
  <c r="G21" i="24"/>
  <c r="I34" i="24"/>
  <c r="M34" i="24"/>
  <c r="E34" i="24"/>
  <c r="L34" i="24"/>
  <c r="G34" i="24"/>
  <c r="F9" i="24"/>
  <c r="D9" i="24"/>
  <c r="J9" i="24"/>
  <c r="H9" i="24"/>
  <c r="K9" i="24"/>
  <c r="B14" i="24"/>
  <c r="B6" i="24"/>
  <c r="F17" i="24"/>
  <c r="D17" i="24"/>
  <c r="J17" i="24"/>
  <c r="H17" i="24"/>
  <c r="K17" i="24"/>
  <c r="J30" i="24"/>
  <c r="H30" i="24"/>
  <c r="F30" i="24"/>
  <c r="D30" i="24"/>
  <c r="K30" i="24"/>
  <c r="F33" i="24"/>
  <c r="D33" i="24"/>
  <c r="J33" i="24"/>
  <c r="H33" i="24"/>
  <c r="K33" i="24"/>
  <c r="M15" i="24"/>
  <c r="E15" i="24"/>
  <c r="L15" i="24"/>
  <c r="I15" i="24"/>
  <c r="G15" i="24"/>
  <c r="I28" i="24"/>
  <c r="M28" i="24"/>
  <c r="E28" i="24"/>
  <c r="L28" i="24"/>
  <c r="G28" i="24"/>
  <c r="M31" i="24"/>
  <c r="E31" i="24"/>
  <c r="L31" i="24"/>
  <c r="I31" i="24"/>
  <c r="G31" i="24"/>
  <c r="J24" i="24"/>
  <c r="H24" i="24"/>
  <c r="F24" i="24"/>
  <c r="D24" i="24"/>
  <c r="K24" i="24"/>
  <c r="F27" i="24"/>
  <c r="D27" i="24"/>
  <c r="J27" i="24"/>
  <c r="H27" i="24"/>
  <c r="K27" i="24"/>
  <c r="I22" i="24"/>
  <c r="M22" i="24"/>
  <c r="E22" i="24"/>
  <c r="L22" i="24"/>
  <c r="G22" i="24"/>
  <c r="M25" i="24"/>
  <c r="E25" i="24"/>
  <c r="L25" i="24"/>
  <c r="I25" i="24"/>
  <c r="G25" i="24"/>
  <c r="C45" i="24"/>
  <c r="C39" i="24"/>
  <c r="J18" i="24"/>
  <c r="H18" i="24"/>
  <c r="F18" i="24"/>
  <c r="D18" i="24"/>
  <c r="K18" i="24"/>
  <c r="F21" i="24"/>
  <c r="D21" i="24"/>
  <c r="J21" i="24"/>
  <c r="H21" i="24"/>
  <c r="K21" i="24"/>
  <c r="J34" i="24"/>
  <c r="H34" i="24"/>
  <c r="F34" i="24"/>
  <c r="D34" i="24"/>
  <c r="K34" i="24"/>
  <c r="D38" i="24"/>
  <c r="K38" i="24"/>
  <c r="J38" i="24"/>
  <c r="H38" i="24"/>
  <c r="F38" i="24"/>
  <c r="I16" i="24"/>
  <c r="M16" i="24"/>
  <c r="E16" i="24"/>
  <c r="L16" i="24"/>
  <c r="G16" i="24"/>
  <c r="M19" i="24"/>
  <c r="E19" i="24"/>
  <c r="L19" i="24"/>
  <c r="I19" i="24"/>
  <c r="G19" i="24"/>
  <c r="I32" i="24"/>
  <c r="M32" i="24"/>
  <c r="E32" i="24"/>
  <c r="L32" i="24"/>
  <c r="G32" i="24"/>
  <c r="M35" i="24"/>
  <c r="E35" i="24"/>
  <c r="L35" i="24"/>
  <c r="I35" i="24"/>
  <c r="G35" i="24"/>
  <c r="F15" i="24"/>
  <c r="D15" i="24"/>
  <c r="J15" i="24"/>
  <c r="H15" i="24"/>
  <c r="K15" i="24"/>
  <c r="J28" i="24"/>
  <c r="H28" i="24"/>
  <c r="F28" i="24"/>
  <c r="D28" i="24"/>
  <c r="K28" i="24"/>
  <c r="F31" i="24"/>
  <c r="D31" i="24"/>
  <c r="J31" i="24"/>
  <c r="H31" i="24"/>
  <c r="K31" i="24"/>
  <c r="I26" i="24"/>
  <c r="M26" i="24"/>
  <c r="E26" i="24"/>
  <c r="L26" i="24"/>
  <c r="G26" i="24"/>
  <c r="M29" i="24"/>
  <c r="E29" i="24"/>
  <c r="L29" i="24"/>
  <c r="I29" i="24"/>
  <c r="G29" i="24"/>
  <c r="F7" i="24"/>
  <c r="D7" i="24"/>
  <c r="J7" i="24"/>
  <c r="H7" i="24"/>
  <c r="K7" i="24"/>
  <c r="J22" i="24"/>
  <c r="H22" i="24"/>
  <c r="F22" i="24"/>
  <c r="D22" i="24"/>
  <c r="K22" i="24"/>
  <c r="F25" i="24"/>
  <c r="D25" i="24"/>
  <c r="J25" i="24"/>
  <c r="H25" i="24"/>
  <c r="K25" i="24"/>
  <c r="B45" i="24"/>
  <c r="B39" i="24"/>
  <c r="I20" i="24"/>
  <c r="M20" i="24"/>
  <c r="E20" i="24"/>
  <c r="L20" i="24"/>
  <c r="G20" i="24"/>
  <c r="M23" i="24"/>
  <c r="E23" i="24"/>
  <c r="L23" i="24"/>
  <c r="I23" i="24"/>
  <c r="G23" i="24"/>
  <c r="G37" i="24"/>
  <c r="M37" i="24"/>
  <c r="E37" i="24"/>
  <c r="L37" i="24"/>
  <c r="I37" i="24"/>
  <c r="J16" i="24"/>
  <c r="H16" i="24"/>
  <c r="F16" i="24"/>
  <c r="D16" i="24"/>
  <c r="K16" i="24"/>
  <c r="F19" i="24"/>
  <c r="D19" i="24"/>
  <c r="J19" i="24"/>
  <c r="H19" i="24"/>
  <c r="K19" i="24"/>
  <c r="J32" i="24"/>
  <c r="H32" i="24"/>
  <c r="F32" i="24"/>
  <c r="D32" i="24"/>
  <c r="K32" i="24"/>
  <c r="F35" i="24"/>
  <c r="D35" i="24"/>
  <c r="J35" i="24"/>
  <c r="H35" i="24"/>
  <c r="K35" i="24"/>
  <c r="I8" i="24"/>
  <c r="M8" i="24"/>
  <c r="E8" i="24"/>
  <c r="L8" i="24"/>
  <c r="G8" i="24"/>
  <c r="C14" i="24"/>
  <c r="C6" i="24"/>
  <c r="M17" i="24"/>
  <c r="E17" i="24"/>
  <c r="L17" i="24"/>
  <c r="I17" i="24"/>
  <c r="G17" i="24"/>
  <c r="I30" i="24"/>
  <c r="M30" i="24"/>
  <c r="E30" i="24"/>
  <c r="L30" i="24"/>
  <c r="G30" i="24"/>
  <c r="M33" i="24"/>
  <c r="E33" i="24"/>
  <c r="L33" i="24"/>
  <c r="I33" i="24"/>
  <c r="G33" i="24"/>
  <c r="K53" i="24"/>
  <c r="J53" i="24"/>
  <c r="I53" i="24"/>
  <c r="K61" i="24"/>
  <c r="J61" i="24"/>
  <c r="I61" i="24"/>
  <c r="K69" i="24"/>
  <c r="J69" i="24"/>
  <c r="I69" i="24"/>
  <c r="K58" i="24"/>
  <c r="J58" i="24"/>
  <c r="I58" i="24"/>
  <c r="K66" i="24"/>
  <c r="J66" i="24"/>
  <c r="I66" i="24"/>
  <c r="K55" i="24"/>
  <c r="J55" i="24"/>
  <c r="I55" i="24"/>
  <c r="K63" i="24"/>
  <c r="J63" i="24"/>
  <c r="I63" i="24"/>
  <c r="L38" i="24"/>
  <c r="I38" i="24"/>
  <c r="G38" i="24"/>
  <c r="E38" i="24"/>
  <c r="K52" i="24"/>
  <c r="J52" i="24"/>
  <c r="I52" i="24"/>
  <c r="K60" i="24"/>
  <c r="J60" i="24"/>
  <c r="I60" i="24"/>
  <c r="K68" i="24"/>
  <c r="J68" i="24"/>
  <c r="I68" i="24"/>
  <c r="M38" i="24"/>
  <c r="K57" i="24"/>
  <c r="J57" i="24"/>
  <c r="I57" i="24"/>
  <c r="K65" i="24"/>
  <c r="J65" i="24"/>
  <c r="I65" i="24"/>
  <c r="K54" i="24"/>
  <c r="J54" i="24"/>
  <c r="I54" i="24"/>
  <c r="K62" i="24"/>
  <c r="J62" i="24"/>
  <c r="I62" i="24"/>
  <c r="K51" i="24"/>
  <c r="J51" i="24"/>
  <c r="I51" i="24"/>
  <c r="K59" i="24"/>
  <c r="J59" i="24"/>
  <c r="I59" i="24"/>
  <c r="K67" i="24"/>
  <c r="J67" i="24"/>
  <c r="I67" i="24"/>
  <c r="K77" i="24"/>
  <c r="K56" i="24"/>
  <c r="J56" i="24"/>
  <c r="I56" i="24"/>
  <c r="K64" i="24"/>
  <c r="J64" i="24"/>
  <c r="I64" i="24"/>
  <c r="F40" i="24"/>
  <c r="J41" i="24"/>
  <c r="F42" i="24"/>
  <c r="J43" i="24"/>
  <c r="F44" i="24"/>
  <c r="I70" i="24"/>
  <c r="I71" i="24"/>
  <c r="I72" i="24"/>
  <c r="I73" i="24"/>
  <c r="I74" i="24"/>
  <c r="I75" i="24"/>
  <c r="I77" i="24" s="1"/>
  <c r="J70" i="24"/>
  <c r="J71" i="24"/>
  <c r="J72" i="24"/>
  <c r="J73" i="24"/>
  <c r="J74" i="24"/>
  <c r="J75" i="24"/>
  <c r="J77" i="24" s="1"/>
  <c r="H40" i="24"/>
  <c r="H42" i="24"/>
  <c r="H44" i="24"/>
  <c r="K79" i="24" l="1"/>
  <c r="K78" i="24"/>
  <c r="I6" i="24"/>
  <c r="M6" i="24"/>
  <c r="E6" i="24"/>
  <c r="L6" i="24"/>
  <c r="G6" i="24"/>
  <c r="J6" i="24"/>
  <c r="H6" i="24"/>
  <c r="F6" i="24"/>
  <c r="D6" i="24"/>
  <c r="K6" i="24"/>
  <c r="I14" i="24"/>
  <c r="M14" i="24"/>
  <c r="E14" i="24"/>
  <c r="L14" i="24"/>
  <c r="G14" i="24"/>
  <c r="J14" i="24"/>
  <c r="H14" i="24"/>
  <c r="F14" i="24"/>
  <c r="D14" i="24"/>
  <c r="K14" i="24"/>
  <c r="I78" i="24"/>
  <c r="I79" i="24"/>
  <c r="H39" i="24"/>
  <c r="F39" i="24"/>
  <c r="D39" i="24"/>
  <c r="K39" i="24"/>
  <c r="J39" i="24"/>
  <c r="J79" i="24"/>
  <c r="J78" i="24"/>
  <c r="H45" i="24"/>
  <c r="F45" i="24"/>
  <c r="D45" i="24"/>
  <c r="K45" i="24"/>
  <c r="J45" i="24"/>
  <c r="G39" i="24"/>
  <c r="M39" i="24"/>
  <c r="E39" i="24"/>
  <c r="L39" i="24"/>
  <c r="I39" i="24"/>
  <c r="G45" i="24"/>
  <c r="M45" i="24"/>
  <c r="E45" i="24"/>
  <c r="L45" i="24"/>
  <c r="I45" i="24"/>
  <c r="I83" i="24" l="1"/>
  <c r="I82" i="24"/>
  <c r="I81" i="24"/>
</calcChain>
</file>

<file path=xl/sharedStrings.xml><?xml version="1.0" encoding="utf-8"?>
<sst xmlns="http://schemas.openxmlformats.org/spreadsheetml/2006/main" count="1672" uniqueCount="522">
  <si>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</si>
  <si>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</si>
  <si>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</si>
  <si>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</si>
  <si>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</si>
  <si>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</si>
  <si>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</si>
  <si>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</si>
  <si>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</si>
  <si>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</si>
  <si>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</si>
  <si>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</si>
  <si>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</si>
  <si>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Karlsruhe – Rastatt (631)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</si>
  <si>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</si>
  <si>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</si>
  <si>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</si>
  <si>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</si>
  <si>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</si>
  <si>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</si>
  <si>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</si>
  <si>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</si>
  <si>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</si>
  <si>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</si>
  <si>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</si>
  <si>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</si>
  <si>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</si>
  <si>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</si>
  <si>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</si>
  <si>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</si>
  <si>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</si>
  <si>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</si>
  <si>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</si>
  <si>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</si>
  <si>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</si>
  <si>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</si>
  <si>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</si>
  <si>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</si>
  <si>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</si>
  <si>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</si>
  <si>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</si>
  <si>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</si>
  <si>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</si>
  <si>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</si>
  <si>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</si>
  <si>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</si>
  <si>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</si>
  <si>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</si>
  <si>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</si>
  <si>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</si>
  <si>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</si>
  <si>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</si>
  <si>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</si>
  <si>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</si>
  <si>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</si>
  <si>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</si>
  <si>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</si>
  <si>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</si>
  <si>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</si>
  <si>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</si>
  <si>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</si>
  <si>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</si>
  <si>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</si>
  <si>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</si>
  <si>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</si>
  <si>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</si>
  <si>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</si>
  <si>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</si>
  <si>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</si>
  <si>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</si>
  <si>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</si>
  <si>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</si>
  <si>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</si>
  <si>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</si>
  <si>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</si>
  <si>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</si>
  <si>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</si>
  <si>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</si>
  <si>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</si>
  <si>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</si>
  <si>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</si>
  <si>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</si>
  <si>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</si>
  <si>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</si>
  <si>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</si>
  <si>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</si>
  <si>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</si>
  <si>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</si>
  <si>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</si>
  <si>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</si>
  <si>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</si>
  <si>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</si>
  <si>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Karlsruhe – Rastatt (631);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</si>
  <si>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</si>
  <si>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</si>
  <si>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</si>
  <si>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</si>
  <si>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</si>
  <si>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</si>
  <si>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</si>
  <si>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</si>
  <si>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</si>
  <si>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</si>
  <si>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</si>
  <si>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</si>
  <si>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</si>
  <si>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</si>
  <si>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</si>
  <si>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</si>
  <si>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</si>
  <si>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</si>
  <si>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</si>
  <si>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</si>
  <si>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</si>
  <si>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</si>
  <si>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</si>
  <si>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</si>
  <si>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</si>
  <si>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</si>
  <si>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</si>
  <si>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</si>
  <si>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</si>
  <si>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</si>
  <si>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</si>
  <si>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</si>
  <si>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</si>
  <si>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</si>
  <si>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</si>
  <si>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</si>
  <si>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</si>
  <si>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</si>
  <si>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</si>
  <si>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</si>
  <si>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</si>
  <si>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</si>
  <si>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</si>
  <si>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</si>
  <si>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</si>
  <si>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</si>
  <si>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</si>
  <si>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</si>
  <si>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</si>
  <si>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</si>
  <si>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</si>
  <si>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</si>
  <si>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</si>
  <si>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</si>
  <si>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</si>
  <si>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</si>
  <si>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</si>
  <si>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</si>
  <si>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</si>
  <si>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</si>
  <si>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</si>
  <si>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</si>
  <si>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</si>
  <si>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</si>
  <si>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</si>
  <si>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</si>
  <si>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</si>
  <si>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</si>
  <si>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</si>
  <si>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</si>
  <si>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</si>
  <si>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</si>
  <si>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</si>
  <si>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</si>
  <si>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</si>
  <si>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</si>
  <si>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</si>
  <si>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</si>
  <si>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</si>
  <si>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</si>
  <si>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</si>
  <si>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</si>
  <si>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</si>
  <si>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</si>
  <si>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</si>
  <si>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</si>
  <si>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</si>
  <si>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</si>
  <si>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</si>
  <si>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</si>
  <si>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Karlsruhe – Rastatt (631)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</si>
  <si>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</si>
  <si>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</si>
  <si>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</si>
  <si>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</si>
  <si>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</si>
  <si>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</si>
  <si>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</si>
  <si>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</si>
  <si>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</si>
  <si>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</si>
  <si>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</si>
  <si>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</si>
  <si>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</si>
  <si>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</si>
  <si>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</si>
  <si>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</si>
  <si>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</si>
  <si>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</si>
  <si>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</si>
  <si>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</si>
  <si>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</si>
  <si>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</si>
  <si>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</si>
  <si>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</si>
  <si>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</si>
  <si>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</si>
  <si>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</si>
  <si>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</si>
  <si>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</si>
  <si>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</si>
  <si>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</si>
  <si>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</si>
  <si>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</si>
  <si>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</si>
  <si>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</si>
  <si>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</si>
  <si>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</si>
  <si>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</si>
  <si>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</si>
  <si>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</si>
  <si>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</si>
  <si>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</si>
  <si>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</si>
  <si>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</si>
  <si>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</si>
  <si>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</si>
  <si>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</si>
  <si>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</si>
  <si>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</si>
  <si>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</si>
  <si>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</si>
  <si>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</si>
  <si>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</si>
  <si>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</si>
  <si>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</si>
  <si>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</si>
  <si>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</si>
  <si>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</si>
  <si>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</si>
  <si>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</si>
  <si>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</si>
  <si>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</si>
  <si>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</si>
  <si>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</si>
  <si>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</si>
  <si>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</si>
  <si>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</si>
  <si>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</si>
  <si>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</si>
  <si>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</si>
  <si>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</si>
  <si>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</si>
  <si>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</si>
  <si>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</si>
  <si>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</si>
  <si>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</si>
  <si>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</si>
  <si>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</si>
  <si>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</si>
  <si>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</si>
  <si>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</si>
  <si>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</si>
  <si>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</si>
  <si>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</si>
  <si>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</si>
  <si>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</si>
  <si>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</si>
  <si>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</si>
  <si>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</si>
  <si>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</si>
  <si>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</si>
  <si>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</si>
  <si>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</si>
  <si>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</si>
  <si>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</si>
  <si>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</si>
  <si>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</si>
  <si>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</si>
  <si>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</si>
  <si>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</si>
  <si>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</si>
  <si>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</si>
  <si>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</si>
  <si>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</si>
  <si>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</si>
  <si>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</si>
  <si>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</si>
  <si>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</si>
  <si>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</si>
  <si>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</si>
  <si>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</si>
  <si>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</si>
  <si>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</si>
  <si>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</si>
  <si>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</si>
  <si>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</si>
  <si>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</si>
  <si>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</si>
  <si>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</si>
  <si>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</si>
  <si>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</si>
  <si>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</si>
  <si>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</si>
  <si>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</si>
  <si>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</si>
  <si>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</si>
  <si>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</si>
  <si>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</si>
  <si>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</si>
  <si>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</si>
  <si>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</si>
  <si>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</si>
  <si>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</si>
  <si>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</si>
  <si>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</si>
  <si>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</si>
  <si>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</si>
  <si>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</si>
  <si>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</si>
  <si>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</si>
  <si>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</si>
  <si>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</si>
  <si>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</si>
  <si>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Karlsruhe – Rastatt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</si>
  <si>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</si>
  <si>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</si>
  <si>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</si>
  <si>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</si>
  <si>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</si>
  <si>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</si>
  <si>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</si>
  <si>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</si>
  <si>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</si>
  <si>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</si>
  <si>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</si>
  <si>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</si>
  <si>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</si>
  <si>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</si>
  <si>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</si>
  <si>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</si>
  <si>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</si>
  <si>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</si>
  <si>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</si>
  <si>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</si>
  <si>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</si>
  <si>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</si>
  <si>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</si>
  <si>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</si>
  <si>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</si>
  <si>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</si>
  <si>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</si>
  <si>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</si>
  <si>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</si>
  <si>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</si>
  <si>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</si>
  <si>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</si>
  <si>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</si>
  <si>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</si>
  <si>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</si>
  <si>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</si>
  <si>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</si>
  <si>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</si>
  <si>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</si>
  <si>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</si>
  <si>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</si>
  <si>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</si>
  <si>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</si>
  <si>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</si>
  <si>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</si>
  <si>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</si>
  <si>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Karlsruhe – Rastatt (631);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</si>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</sst>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{831D04EB-CD2E-4D4D-81A5-1064B583E814}</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EA6B-43DE-AE0B-217E875EE5D6}"/>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{3682535D-0E51-4849-A5FA-8823ED6D3438}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EA6B-43DE-AE0B-217E875EE5D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{CF6051E4-9B93-4B93-98FC-CE400F2BC691}</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EA6B-43DE-AE0B-217E875EE5D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{29CB0A75-6FFC-4574-B138-6F39CA85AA5B}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A6B-43DE-AE0B-217E875EE5D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0.94892360742590665</c:v>
                </c:pt>
                <c:pt idx="1">
                  <c:v>0.77822269034374059</c:v>
                </c:pt>
                <c:pt idx="2">
                  <c:v>1.1186464311118853</c:v>
                </c:pt>
                <c:pt idx="3">
                  <c:v>1.0875687030768</c:v>
                </c:pt>
              </c:numCache>
            </c:numRef>
          </c:val>
          <c:extLst>
            <c:ext xmlns:c16="http://schemas.microsoft.com/office/drawing/2014/chart" uri="{C3380CC4-5D6E-409C-BE32-E72D297353CC}">
              <c16:uniqueId val="{00000004-EA6B-43DE-AE0B-217E875EE5D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{35812DF5-CEC7-4306-9E8F-5CFF4C5ECB5B}</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A6B-43DE-AE0B-217E875EE5D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{3100B2D5-A67F-4B82-A0D3-6D85649587A9}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A6B-43DE-AE0B-217E875EE5D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{22F77C7C-295E-4256-943F-DE6CC8E29DB6}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A6B-43DE-AE0B-217E875EE5D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{A9342F37-4C87-47ED-BDCB-F616C891986B}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A6B-43DE-AE0B-217E875EE5D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A6B-43DE-AE0B-217E875EE5D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A6B-43DE-AE0B-217E875EE5D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{CE0C6CC9-D746-4D50-BC45-EBA4DE01AF48}</c15:txfldGUID>
                      <c15:f>Daten_Diagramme!$E$6</c15:f>
                      <c15:dlblFieldTableCache>
                        <c:ptCount val="1"/>
                        <c:pt idx="0">
                          <c:v>-2.9</c:v>
                        </c:pt>
                      </c15:dlblFieldTableCache>
                    </c15:dlblFTEntry>
                  </c15:dlblFieldTable>
                  <c15:showDataLabelsRange val="0"/>
                </c:ext>
                <c:ext xmlns:c16="http://schemas.microsoft.com/office/drawing/2014/chart" uri="{C3380CC4-5D6E-409C-BE32-E72D297353CC}">
                  <c16:uniqueId val="{00000000-C30E-4637-989B-18384F1FF5A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{9EA46DA5-B0E2-49A3-9A7B-F0C1E8D41075}</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C30E-4637-989B-18384F1FF5A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{83ECA975-2D01-47AB-9496-2FF43DE9FFD3}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30E-4637-989B-18384F1FF5A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{BBA8D2CD-5854-4C73-BC58-68C067F4DE18}</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30E-4637-989B-18384F1FF5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-2.9175831284771641</c:v>
                </c:pt>
                <c:pt idx="1">
                  <c:v>-2.6975865719528453</c:v>
                </c:pt>
                <c:pt idx="2">
                  <c:v>-2.7637010795899166</c:v>
                </c:pt>
                <c:pt idx="3">
                  <c:v>-2.8655893304673015</c:v>
                </c:pt>
              </c:numCache>
            </c:numRef>
          </c:val>
          <c:extLst>
            <c:ext xmlns:c16="http://schemas.microsoft.com/office/drawing/2014/chart" uri="{C3380CC4-5D6E-409C-BE32-E72D297353CC}">
              <c16:uniqueId val="{00000004-C30E-4637-989B-18384F1FF5A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{4250D2E0-2C2E-45DE-8C64-EEDADC5DB41A}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30E-4637-989B-18384F1FF5A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{EDFF5220-EB79-4406-B2B2-16480D3D5D42}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30E-4637-989B-18384F1FF5A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{13F0E673-BA31-4A7F-85CD-A7E8886CE429}</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30E-4637-989B-18384F1FF5A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{8FC19C7A-D940-4241-BE9F-D264BA1EF19B}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30E-4637-989B-18384F1FF5A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30E-4637-989B-18384F1FF5A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30E-4637-989B-18384F1FF5A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{4FEB98AE-AF42-473A-8DCA-5A8DEFFC6947}</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A178-45E5-8221-795E2896C70C}"/>
                </c:ext>
              </c:extLst>
            </c:dLbl>
            <c:dLbl>
              <c:idx val="1"/>
              <c:tx>
                <c:strRef>
                  <c:f>Daten_Diagramme!$D$15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{1CD5399C-3FCB-4A79-9EC6-0FF389230882}</c15:txfldGUID>
                      <c15:f>Daten_Diagramme!$D$15</c15:f>
                      <c15:dlblFieldTableCache>
                        <c:ptCount val="1"/>
                        <c:pt idx="0">
                          <c:v>2.8</c:v>
                        </c:pt>
                      </c15:dlblFieldTableCache>
                    </c15:dlblFTEntry>
                  </c15:dlblFieldTable>
                  <c15:showDataLabelsRange val="0"/>
                </c:ext>
                <c:ext xmlns:c16="http://schemas.microsoft.com/office/drawing/2014/chart" uri="{C3380CC4-5D6E-409C-BE32-E72D297353CC}">
                  <c16:uniqueId val="{00000001-A178-45E5-8221-795E2896C70C}"/>
                </c:ext>
              </c:extLst>
            </c:dLbl>
            <c:dLbl>
              <c:idx val="2"/>
              <c:tx>
                <c:strRef>
                  <c:f>Daten_Diagramme!$D$16</c:f>
                  <c:strCache>
                    <c:ptCount val="1"/>
                    <c:pt idx="0">
                      <c:v>21.1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{0F4274DE-B6C5-40BC-93D0-E83B50D4F460}</c15:txfldGUID>
                      <c15:f>Daten_Diagramme!$D$16</c15:f>
                      <c15:dlblFieldTableCache>
                        <c:ptCount val="1"/>
                        <c:pt idx="0">
                          <c:v>21.1</c:v>
                        </c:pt>
                      </c15:dlblFieldTableCache>
                    </c15:dlblFTEntry>
                  </c15:dlblFieldTable>
                  <c15:showDataLabelsRange val="0"/>
                </c:ext>
                <c:ext xmlns:c16="http://schemas.microsoft.com/office/drawing/2014/chart" uri="{C3380CC4-5D6E-409C-BE32-E72D297353CC}">
                  <c16:uniqueId val="{00000002-A178-45E5-8221-795E2896C70C}"/>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{412763ED-BEED-4840-83AA-701262B246F6}</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A178-45E5-8221-795E2896C70C}"/>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{0E092BE6-6F2E-4656-9935-70FB139A96E4}</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A178-45E5-8221-795E2896C70C}"/>
                </c:ext>
              </c:extLst>
            </c:dLbl>
            <c:dLbl>
              <c:idx val="5"/>
              <c:tx>
                <c:strRef>
                  <c:f>Daten_Diagramme!$D$19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{2FDE69D0-8A9F-46EB-AB6B-254191B1354F}</c15:txfldGUID>
                      <c15:f>Daten_Diagramme!$D$19</c15:f>
                      <c15:dlblFieldTableCache>
                        <c:ptCount val="1"/>
                        <c:pt idx="0">
                          <c:v>-2.1</c:v>
                        </c:pt>
                      </c15:dlblFieldTableCache>
                    </c15:dlblFTEntry>
                  </c15:dlblFieldTable>
                  <c15:showDataLabelsRange val="0"/>
                </c:ext>
                <c:ext xmlns:c16="http://schemas.microsoft.com/office/drawing/2014/chart" uri="{C3380CC4-5D6E-409C-BE32-E72D297353CC}">
                  <c16:uniqueId val="{00000005-A178-45E5-8221-795E2896C70C}"/>
                </c:ext>
              </c:extLst>
            </c:dLbl>
            <c:dLbl>
              <c:idx val="6"/>
              <c:tx>
                <c:strRef>
                  <c:f>Daten_Diagramme!$D$20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{6D96AB69-7117-4A9B-ACCF-512E5DE9410F}</c15:txfldGUID>
                      <c15:f>Daten_Diagramme!$D$20</c15:f>
                      <c15:dlblFieldTableCache>
                        <c:ptCount val="1"/>
                        <c:pt idx="0">
                          <c:v>-3.1</c:v>
                        </c:pt>
                      </c15:dlblFieldTableCache>
                    </c15:dlblFTEntry>
                  </c15:dlblFieldTable>
                  <c15:showDataLabelsRange val="0"/>
                </c:ext>
                <c:ext xmlns:c16="http://schemas.microsoft.com/office/drawing/2014/chart" uri="{C3380CC4-5D6E-409C-BE32-E72D297353CC}">
                  <c16:uniqueId val="{00000006-A178-45E5-8221-795E2896C70C}"/>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{33020257-F4A5-4DA1-88A9-5693B0946255}</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A178-45E5-8221-795E2896C70C}"/>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{A29DBD98-B19C-43BE-850B-1426B8CFF879}</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A178-45E5-8221-795E2896C70C}"/>
                </c:ext>
              </c:extLst>
            </c:dLbl>
            <c:dLbl>
              <c:idx val="9"/>
              <c:tx>
                <c:strRef>
                  <c:f>Daten_Diagramme!$D$23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{6242E8FE-50E0-40E4-9898-57979DACB440}</c15:txfldGUID>
                      <c15:f>Daten_Diagramme!$D$23</c15:f>
                      <c15:dlblFieldTableCache>
                        <c:ptCount val="1"/>
                        <c:pt idx="0">
                          <c:v>1.4</c:v>
                        </c:pt>
                      </c15:dlblFieldTableCache>
                    </c15:dlblFTEntry>
                  </c15:dlblFieldTable>
                  <c15:showDataLabelsRange val="0"/>
                </c:ext>
                <c:ext xmlns:c16="http://schemas.microsoft.com/office/drawing/2014/chart" uri="{C3380CC4-5D6E-409C-BE32-E72D297353CC}">
                  <c16:uniqueId val="{00000009-A178-45E5-8221-795E2896C70C}"/>
                </c:ext>
              </c:extLst>
            </c:dLbl>
            <c:dLbl>
              <c:idx val="10"/>
              <c:tx>
                <c:strRef>
                  <c:f>Daten_Diagramme!$D$24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{DA47B4D2-4520-4F39-B690-4DD14EEE2D3D}</c15:txfldGUID>
                      <c15:f>Daten_Diagramme!$D$24</c15:f>
                      <c15:dlblFieldTableCache>
                        <c:ptCount val="1"/>
                        <c:pt idx="0">
                          <c:v>-1.4</c:v>
                        </c:pt>
                      </c15:dlblFieldTableCache>
                    </c15:dlblFTEntry>
                  </c15:dlblFieldTable>
                  <c15:showDataLabelsRange val="0"/>
                </c:ext>
                <c:ext xmlns:c16="http://schemas.microsoft.com/office/drawing/2014/chart" uri="{C3380CC4-5D6E-409C-BE32-E72D297353CC}">
                  <c16:uniqueId val="{0000000A-A178-45E5-8221-795E2896C70C}"/>
                </c:ext>
              </c:extLst>
            </c:dLbl>
            <c:dLbl>
              <c:idx val="11"/>
              <c:tx>
                <c:strRef>
                  <c:f>Daten_Diagramme!$D$25</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{88FB8768-849B-41E2-A1CA-26968024741F}</c15:txfldGUID>
                      <c15:f>Daten_Diagramme!$D$25</c15:f>
                      <c15:dlblFieldTableCache>
                        <c:ptCount val="1"/>
                        <c:pt idx="0">
                          <c:v>4.3</c:v>
                        </c:pt>
                      </c15:dlblFieldTableCache>
                    </c15:dlblFTEntry>
                  </c15:dlblFieldTable>
                  <c15:showDataLabelsRange val="0"/>
                </c:ext>
                <c:ext xmlns:c16="http://schemas.microsoft.com/office/drawing/2014/chart" uri="{C3380CC4-5D6E-409C-BE32-E72D297353CC}">
                  <c16:uniqueId val="{0000000B-A178-45E5-8221-795E2896C70C}"/>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{1E969B01-2C92-4747-AB1D-0D88B977433D}</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A178-45E5-8221-795E2896C70C}"/>
                </c:ext>
              </c:extLst>
            </c:dLbl>
            <c:dLbl>
              <c:idx val="13"/>
              <c:tx>
                <c:strRef>
                  <c:f>Daten_Diagramme!$D$27</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{F3B67F29-60D4-4BDA-8D4D-ADB799865169}</c15:txfldGUID>
                      <c15:f>Daten_Diagramme!$D$27</c15:f>
                      <c15:dlblFieldTableCache>
                        <c:ptCount val="1"/>
                        <c:pt idx="0">
                          <c:v>2.5</c:v>
                        </c:pt>
                      </c15:dlblFieldTableCache>
                    </c15:dlblFTEntry>
                  </c15:dlblFieldTable>
                  <c15:showDataLabelsRange val="0"/>
                </c:ext>
                <c:ext xmlns:c16="http://schemas.microsoft.com/office/drawing/2014/chart" uri="{C3380CC4-5D6E-409C-BE32-E72D297353CC}">
                  <c16:uniqueId val="{0000000D-A178-45E5-8221-795E2896C70C}"/>
                </c:ext>
              </c:extLst>
            </c:dLbl>
            <c:dLbl>
              <c:idx val="14"/>
              <c:tx>
                <c:strRef>
                  <c:f>Daten_Diagramme!$D$28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{B651FAAB-9AFE-4A65-823C-BC08B6B83A32}</c15:txfldGUID>
                      <c15:f>Daten_Diagramme!$D$28</c15:f>
                      <c15:dlblFieldTableCache>
                        <c:ptCount val="1"/>
                        <c:pt idx="0">
                          <c:v>0.5</c:v>
                        </c:pt>
                      </c15:dlblFieldTableCache>
                    </c15:dlblFTEntry>
                  </c15:dlblFieldTable>
                  <c15:showDataLabelsRange val="0"/>
                </c:ext>
                <c:ext xmlns:c16="http://schemas.microsoft.com/office/drawing/2014/chart" uri="{C3380CC4-5D6E-409C-BE32-E72D297353CC}">
                  <c16:uniqueId val="{0000000E-A178-45E5-8221-795E2896C70C}"/>
                </c:ext>
              </c:extLst>
            </c:dLbl>
            <c:dLbl>
              <c:idx val="15"/>
              <c:tx>
                <c:strRef>
                  <c:f>Daten_Diagramme!$D$29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{437913F2-77EE-44AF-89D1-BD1194C4E944}</c15:txfldGUID>
                      <c15:f>Daten_Diagramme!$D$29</c15:f>
                      <c15:dlblFieldTableCache>
                        <c:ptCount val="1"/>
                        <c:pt idx="0">
                          <c:v>-4.0</c:v>
                        </c:pt>
                      </c15:dlblFieldTableCache>
                    </c15:dlblFTEntry>
                  </c15:dlblFieldTable>
                  <c15:showDataLabelsRange val="0"/>
                </c:ext>
                <c:ext xmlns:c16="http://schemas.microsoft.com/office/drawing/2014/chart" uri="{C3380CC4-5D6E-409C-BE32-E72D297353CC}">
                  <c16:uniqueId val="{0000000F-A178-45E5-8221-795E2896C70C}"/>
                </c:ext>
              </c:extLst>
            </c:dLbl>
            <c:dLbl>
              <c:idx val="16"/>
              <c:tx>
                <c:strRef>
                  <c:f>Daten_Diagramme!$D$30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{6A95D17E-F476-45F5-9DA0-18651CBB9836}</c15:txfldGUID>
                      <c15:f>Daten_Diagramme!$D$30</c15:f>
                      <c15:dlblFieldTableCache>
                        <c:ptCount val="1"/>
                        <c:pt idx="0">
                          <c:v>2.1</c:v>
                        </c:pt>
                      </c15:dlblFieldTableCache>
                    </c15:dlblFTEntry>
                  </c15:dlblFieldTable>
                  <c15:showDataLabelsRange val="0"/>
                </c:ext>
                <c:ext xmlns:c16="http://schemas.microsoft.com/office/drawing/2014/chart" uri="{C3380CC4-5D6E-409C-BE32-E72D297353CC}">
                  <c16:uniqueId val="{00000010-A178-45E5-8221-795E2896C70C}"/>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{FB7BF324-623E-483A-8D82-EB811ACCD0BB}</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A178-45E5-8221-795E2896C70C}"/>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{F2AB048D-C518-4167-83F5-BFC611D1E46F}</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A178-45E5-8221-795E2896C70C}"/>
                </c:ext>
              </c:extLst>
            </c:dLbl>
            <c:dLbl>
              <c:idx val="19"/>
              <c:tx>
                <c:strRef>
                  <c:f>Daten_Diagramme!$D$33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{EF064405-A553-44F6-AAF1-13A1BE5AAB05}</c15:txfldGUID>
                      <c15:f>Daten_Diagramme!$D$33</c15:f>
                      <c15:dlblFieldTableCache>
                        <c:ptCount val="1"/>
                        <c:pt idx="0">
                          <c:v>3.6</c:v>
                        </c:pt>
                      </c15:dlblFieldTableCache>
                    </c15:dlblFTEntry>
                  </c15:dlblFieldTable>
                  <c15:showDataLabelsRange val="0"/>
                </c:ext>
                <c:ext xmlns:c16="http://schemas.microsoft.com/office/drawing/2014/chart" uri="{C3380CC4-5D6E-409C-BE32-E72D297353CC}">
                  <c16:uniqueId val="{00000013-A178-45E5-8221-795E2896C70C}"/>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{D80C8262-A8FC-41AD-9A88-69CB56541A68}</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A178-45E5-8221-795E2896C70C}"/>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{B05B3F2D-9672-4ABA-AB5A-C654D5D47F27}</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A178-45E5-8221-795E2896C70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{3673404F-8A40-4976-AC8A-DDC134B26625}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178-45E5-8221-795E2896C70C}"/>
                </c:ext>
              </c:extLst>
            </c:dLbl>
            <c:dLbl>
              <c:idx val="23"/>
              <c:tx>
                <c:strRef>
                  <c:f>Daten_Diagramme!$D$37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{6BDCD79C-687D-4E55-95B5-BB0BDFE7ADAC}</c15:txfldGUID>
                      <c15:f>Daten_Diagramme!$D$37</c15:f>
                      <c15:dlblFieldTableCache>
                        <c:ptCount val="1"/>
                        <c:pt idx="0">
                          <c:v>2.8</c:v>
                        </c:pt>
                      </c15:dlblFieldTableCache>
                    </c15:dlblFTEntry>
                  </c15:dlblFieldTable>
                  <c15:showDataLabelsRange val="0"/>
                </c:ext>
                <c:ext xmlns:c16="http://schemas.microsoft.com/office/drawing/2014/chart" uri="{C3380CC4-5D6E-409C-BE32-E72D297353CC}">
                  <c16:uniqueId val="{00000017-A178-45E5-8221-795E2896C70C}"/>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{78204406-D0F6-449B-ABA5-68C1FF1A728B}</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A178-45E5-8221-795E2896C70C}"/>
                </c:ext>
              </c:extLst>
            </c:dLbl>
            <c:dLbl>
              <c:idx val="25"/>
              <c:tx>
                <c:strRef>
                  <c:f>Daten_Diagramme!$D$39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{2AEBE155-9336-45F8-BEB8-137927AA702F}</c15:txfldGUID>
                      <c15:f>Daten_Diagramme!$D$39</c15:f>
                      <c15:dlblFieldTableCache>
                        <c:ptCount val="1"/>
                        <c:pt idx="0">
                          <c:v>1.5</c:v>
                        </c:pt>
                      </c15:dlblFieldTableCache>
                    </c15:dlblFTEntry>
                  </c15:dlblFieldTable>
                  <c15:showDataLabelsRange val="0"/>
                </c:ext>
                <c:ext xmlns:c16="http://schemas.microsoft.com/office/drawing/2014/chart" uri="{C3380CC4-5D6E-409C-BE32-E72D297353CC}">
                  <c16:uniqueId val="{00000019-A178-45E5-8221-795E2896C70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{040D19A2-6587-4B29-B7EC-B615EC0E0216}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178-45E5-8221-795E2896C70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{790BDA6C-83D9-4CCD-81C4-8D96A20F41C1}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178-45E5-8221-795E2896C70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{9E05CB7B-0DDD-49D5-89BB-F6AA3F5E617A}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178-45E5-8221-795E2896C70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{2B002C55-D2E2-4B7E-B57F-701A28A1D9D6}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178-45E5-8221-795E2896C70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{65593988-184E-42ED-988C-48900D894750}</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178-45E5-8221-795E2896C70C}"/>
                </c:ext>
              </c:extLst>
            </c:dLbl>
            <c:dLbl>
              <c:idx val="31"/>
              <c:tx>
                <c:strRef>
                  <c:f>Daten_Diagramme!$D$45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{DA9EDC1D-43FD-46C1-B224-282E1272C2AC}</c15:txfldGUID>
                      <c15:f>Daten_Diagramme!$D$45</c15:f>
                      <c15:dlblFieldTableCache>
                        <c:ptCount val="1"/>
                        <c:pt idx="0">
                          <c:v>1.5</c:v>
                        </c:pt>
                      </c15:dlblFieldTableCache>
                    </c15:dlblFTEntry>
                  </c15:dlblFieldTable>
                  <c15:showDataLabelsRange val="0"/>
                </c:ext>
                <c:ext xmlns:c16="http://schemas.microsoft.com/office/drawing/2014/chart" uri="{C3380CC4-5D6E-409C-BE32-E72D297353CC}">
                  <c16:uniqueId val="{0000001F-A178-45E5-8221-795E2896C7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0.94892360742590665</c:v>
                </c:pt>
                <c:pt idx="1">
                  <c:v>2.827521206409048</c:v>
                </c:pt>
                <c:pt idx="2">
                  <c:v>21.118221623442235</c:v>
                </c:pt>
                <c:pt idx="3">
                  <c:v>-2.1019995506627724</c:v>
                </c:pt>
                <c:pt idx="4">
                  <c:v>-0.40846639435573712</c:v>
                </c:pt>
                <c:pt idx="5">
                  <c:v>-2.1476526974769805</c:v>
                </c:pt>
                <c:pt idx="6">
                  <c:v>-3.1431518375766787</c:v>
                </c:pt>
                <c:pt idx="7">
                  <c:v>3.1394072447859496</c:v>
                </c:pt>
                <c:pt idx="8">
                  <c:v>0.5781140102585216</c:v>
                </c:pt>
                <c:pt idx="9">
                  <c:v>1.3589618021547503</c:v>
                </c:pt>
                <c:pt idx="10">
                  <c:v>-1.3510253317249699</c:v>
                </c:pt>
                <c:pt idx="11">
                  <c:v>4.30641072075335</c:v>
                </c:pt>
                <c:pt idx="12">
                  <c:v>-0.32575455391570268</c:v>
                </c:pt>
                <c:pt idx="13">
                  <c:v>2.5020678246484698</c:v>
                </c:pt>
                <c:pt idx="14">
                  <c:v>0.46929605591612583</c:v>
                </c:pt>
                <c:pt idx="15">
                  <c:v>-4.0114613180515759</c:v>
                </c:pt>
                <c:pt idx="16">
                  <c:v>2.0669714375024419</c:v>
                </c:pt>
                <c:pt idx="17">
                  <c:v>2.8475199020208204</c:v>
                </c:pt>
                <c:pt idx="18">
                  <c:v>1.9159686662823425</c:v>
                </c:pt>
                <c:pt idx="19">
                  <c:v>3.5901770620161937</c:v>
                </c:pt>
                <c:pt idx="20">
                  <c:v>1.2527382256297919</c:v>
                </c:pt>
                <c:pt idx="21">
                  <c:v>0</c:v>
                </c:pt>
                <c:pt idx="23">
                  <c:v>2.827521206409048</c:v>
                </c:pt>
                <c:pt idx="24">
                  <c:v>-0.2643083692887962</c:v>
                </c:pt>
                <c:pt idx="25">
                  <c:v>1.4724136855565606</c:v>
                </c:pt>
              </c:numCache>
            </c:numRef>
          </c:val>
          <c:extLst>
            <c:ext xmlns:c16="http://schemas.microsoft.com/office/drawing/2014/chart" uri="{C3380CC4-5D6E-409C-BE32-E72D297353CC}">
              <c16:uniqueId val="{00000020-A178-45E5-8221-795E2896C70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{BA462419-D36E-40B8-A129-455904A69CD4}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178-45E5-8221-795E2896C70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{436E00FE-3948-4C78-AEC0-DBEA3FEAA99F}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178-45E5-8221-795E2896C70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{61607E62-E6C8-4BC7-A997-156E9E7CDFC7}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178-45E5-8221-795E2896C70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{94CD8313-F7F2-4451-8078-5E9C719AC027}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178-45E5-8221-795E2896C70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{D5FEBF56-1666-4819-9BB3-A7DD752272D7}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178-45E5-8221-795E2896C70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{E1F509D4-8ABD-43B5-AC2C-FDFA79DF4A9A}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178-45E5-8221-795E2896C70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{07E020EB-CE12-437B-A84A-C04B1D8E93C7}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178-45E5-8221-795E2896C70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{000ECA12-AA0D-46E9-917D-675692079EDF}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178-45E5-8221-795E2896C70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{C57D5296-F08A-41EF-B6DD-5297981C7580}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178-45E5-8221-795E2896C70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{72991C62-FD8D-4708-896E-A035703603D6}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178-45E5-8221-795E2896C70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{991E7380-F2F5-408D-90D2-0DF4E867A22D}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178-45E5-8221-795E2896C70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{DB016637-F801-4FA6-AF77-832ED760E3E7}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178-45E5-8221-795E2896C70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{B7DC44FD-5A1F-4ACC-BD15-982799C7CF86}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178-45E5-8221-795E2896C70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{CE6B557E-BF79-499A-9A3B-0836BAAF0177}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178-45E5-8221-795E2896C70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{6CCC9DA4-9788-4F0C-9B1A-CECE0F02AD35}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178-45E5-8221-795E2896C70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{494F2948-3CE0-4D8D-B84D-88A5BAFDB3C0}</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178-45E5-8221-795E2896C70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{F1771BBB-D46D-47A9-A7EF-31A3433C54F0}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178-45E5-8221-795E2896C70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{590D246E-166D-480C-A9A9-C001361CD02C}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178-45E5-8221-795E2896C70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{29ACDCCD-33AD-48DC-A6FE-04F2557816C6}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178-45E5-8221-795E2896C70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{AAA4CB66-FEC3-4EEE-BB74-463978E36067}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178-45E5-8221-795E2896C70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{A02FA0E1-F023-4454-9969-92682C11D92B}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178-45E5-8221-795E2896C70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{E3FD16D3-64A3-47A9-B697-2DDFED52A868}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178-45E5-8221-795E2896C70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{941FC0FC-A171-4E2E-9831-45F68FFFC191}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178-45E5-8221-795E2896C70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{30DA10CF-26DA-4BF5-A6D1-657B977E3082}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178-45E5-8221-795E2896C70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{E0A6CC24-C2F3-4AAB-A5D2-17F803245551}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178-45E5-8221-795E2896C70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{01625EA4-EF6C-4EFA-A134-645AFC78C7EF}</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178-45E5-8221-795E2896C70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{CFAEDBBC-FC60-4F26-9E48-10303D4B66EE}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178-45E5-8221-795E2896C70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{6DB3C2AA-A65D-4266-AB60-3DCA7C002E89}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178-45E5-8221-795E2896C70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{BAEC6049-2F8B-4F52-8284-9DE91BC802F5}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178-45E5-8221-795E2896C70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{FC50567E-1882-45C3-947B-E03815EDD6E5}</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178-45E5-8221-795E2896C70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{84D317C7-5EC1-4587-A1E2-E083867167CF}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178-45E5-8221-795E2896C70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{78A19508-5C01-45A6-809C-14482E98A123}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178-45E5-8221-795E2896C70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A178-45E5-8221-795E2896C70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A178-45E5-8221-795E2896C70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{B1118E1D-AEFA-40AE-BF8A-4829B41C4149}</c15:txfldGUID>
                      <c15:f>Daten_Diagramme!$E$14</c15:f>
                      <c15:dlblFieldTableCache>
                        <c:ptCount val="1"/>
                        <c:pt idx="0">
                          <c:v>-2.9</c:v>
                        </c:pt>
                      </c15:dlblFieldTableCache>
                    </c15:dlblFTEntry>
                  </c15:dlblFieldTable>
                  <c15:showDataLabelsRange val="0"/>
                </c:ext>
                <c:ext xmlns:c16="http://schemas.microsoft.com/office/drawing/2014/chart" uri="{C3380CC4-5D6E-409C-BE32-E72D297353CC}">
                  <c16:uniqueId val="{00000000-B163-4258-93EE-76240B500C36}"/>
                </c:ext>
              </c:extLst>
            </c:dLbl>
            <c:dLbl>
              <c:idx val="1"/>
              <c:tx>
                <c:strRef>
                  <c:f>Daten_Diagramme!$E$15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{7E2FAF6C-6543-4040-9C07-A3373DBFDA85}</c15:txfldGUID>
                      <c15:f>Daten_Diagramme!$E$15</c15:f>
                      <c15:dlblFieldTableCache>
                        <c:ptCount val="1"/>
                        <c:pt idx="0">
                          <c:v>4.9</c:v>
                        </c:pt>
                      </c15:dlblFieldTableCache>
                    </c15:dlblFTEntry>
                  </c15:dlblFieldTable>
                  <c15:showDataLabelsRange val="0"/>
                </c:ext>
                <c:ext xmlns:c16="http://schemas.microsoft.com/office/drawing/2014/chart" uri="{C3380CC4-5D6E-409C-BE32-E72D297353CC}">
                  <c16:uniqueId val="{00000001-B163-4258-93EE-76240B500C36}"/>
                </c:ext>
              </c:extLst>
            </c:dLbl>
            <c:dLbl>
              <c:idx val="2"/>
              <c:tx>
                <c:strRef>
                  <c:f>Daten_Diagramme!$E$16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{AB676681-9415-41AB-A676-E30DBC8F7DDE}</c15:txfldGUID>
                      <c15:f>Daten_Diagramme!$E$16</c15:f>
                      <c15:dlblFieldTableCache>
                        <c:ptCount val="1"/>
                        <c:pt idx="0">
                          <c:v>-0.2</c:v>
                        </c:pt>
                      </c15:dlblFieldTableCache>
                    </c15:dlblFTEntry>
                  </c15:dlblFieldTable>
                  <c15:showDataLabelsRange val="0"/>
                </c:ext>
                <c:ext xmlns:c16="http://schemas.microsoft.com/office/drawing/2014/chart" uri="{C3380CC4-5D6E-409C-BE32-E72D297353CC}">
                  <c16:uniqueId val="{00000002-B163-4258-93EE-76240B500C36}"/>
                </c:ext>
              </c:extLst>
            </c:dLbl>
            <c:dLbl>
              <c:idx val="3"/>
              <c:tx>
                <c:strRef>
                  <c:f>Daten_Diagramme!$E$17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{712B9891-9132-4950-BCB8-96464D5D29D3}</c15:txfldGUID>
                      <c15:f>Daten_Diagramme!$E$17</c15:f>
                      <c15:dlblFieldTableCache>
                        <c:ptCount val="1"/>
                        <c:pt idx="0">
                          <c:v>-4.0</c:v>
                        </c:pt>
                      </c15:dlblFieldTableCache>
                    </c15:dlblFTEntry>
                  </c15:dlblFieldTable>
                  <c15:showDataLabelsRange val="0"/>
                </c:ext>
                <c:ext xmlns:c16="http://schemas.microsoft.com/office/drawing/2014/chart" uri="{C3380CC4-5D6E-409C-BE32-E72D297353CC}">
                  <c16:uniqueId val="{00000003-B163-4258-93EE-76240B500C36}"/>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{C4239FE8-7FD1-4AE7-BD00-73E14C2C612A}</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B163-4258-93EE-76240B500C36}"/>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{311EBB0C-B1E8-4C32-A3E2-14BA97433BF2}</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B163-4258-93EE-76240B500C36}"/>
                </c:ext>
              </c:extLst>
            </c:dLbl>
            <c:dLbl>
              <c:idx val="6"/>
              <c:tx>
                <c:strRef>
                  <c:f>Daten_Diagramme!$E$20</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{6B9734A5-41F8-4D62-8A60-A1946EB2A961}</c15:txfldGUID>
                      <c15:f>Daten_Diagramme!$E$20</c15:f>
                      <c15:dlblFieldTableCache>
                        <c:ptCount val="1"/>
                        <c:pt idx="0">
                          <c:v>-5.8</c:v>
                        </c:pt>
                      </c15:dlblFieldTableCache>
                    </c15:dlblFTEntry>
                  </c15:dlblFieldTable>
                  <c15:showDataLabelsRange val="0"/>
                </c:ext>
                <c:ext xmlns:c16="http://schemas.microsoft.com/office/drawing/2014/chart" uri="{C3380CC4-5D6E-409C-BE32-E72D297353CC}">
                  <c16:uniqueId val="{00000006-B163-4258-93EE-76240B500C36}"/>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{DE1B9AA4-49D7-48BE-A037-FE74F353FF66}</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B163-4258-93EE-76240B500C36}"/>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{153FF206-C215-4EA3-8AFF-F44E25684236}</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B163-4258-93EE-76240B500C36}"/>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{4BE435C3-1EA9-4A0C-A518-6C3B6B969E09}</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B163-4258-93EE-76240B500C36}"/>
                </c:ext>
              </c:extLst>
            </c:dLbl>
            <c:dLbl>
              <c:idx val="10"/>
              <c:tx>
                <c:strRef>
                  <c:f>Daten_Diagramme!$E$24</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{80AD6AD1-D079-4DA2-978B-BFE2EB14FACF}</c15:txfldGUID>
                      <c15:f>Daten_Diagramme!$E$24</c15:f>
                      <c15:dlblFieldTableCache>
                        <c:ptCount val="1"/>
                        <c:pt idx="0">
                          <c:v>-10.0</c:v>
                        </c:pt>
                      </c15:dlblFieldTableCache>
                    </c15:dlblFTEntry>
                  </c15:dlblFieldTable>
                  <c15:showDataLabelsRange val="0"/>
                </c:ext>
                <c:ext xmlns:c16="http://schemas.microsoft.com/office/drawing/2014/chart" uri="{C3380CC4-5D6E-409C-BE32-E72D297353CC}">
                  <c16:uniqueId val="{0000000A-B163-4258-93EE-76240B500C36}"/>
                </c:ext>
              </c:extLst>
            </c:dLbl>
            <c:dLbl>
              <c:idx val="11"/>
              <c:tx>
                <c:strRef>
                  <c:f>Daten_Diagramme!$E$25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{DFF77F51-1B91-4B16-8BD0-1357A3CA159A}</c15:txfldGUID>
                      <c15:f>Daten_Diagramme!$E$25</c15:f>
                      <c15:dlblFieldTableCache>
                        <c:ptCount val="1"/>
                        <c:pt idx="0">
                          <c:v>-4.7</c:v>
                        </c:pt>
                      </c15:dlblFieldTableCache>
                    </c15:dlblFTEntry>
                  </c15:dlblFieldTable>
                  <c15:showDataLabelsRange val="0"/>
                </c:ext>
                <c:ext xmlns:c16="http://schemas.microsoft.com/office/drawing/2014/chart" uri="{C3380CC4-5D6E-409C-BE32-E72D297353CC}">
                  <c16:uniqueId val="{0000000B-B163-4258-93EE-76240B500C36}"/>
                </c:ext>
              </c:extLst>
            </c:dLbl>
            <c:dLbl>
              <c:idx val="12"/>
              <c:tx>
                <c:strRef>
                  <c:f>Daten_Diagramme!$E$26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{E0003A6C-36D5-41FE-87A0-E0E9B046D811}</c15:txfldGUID>
                      <c15:f>Daten_Diagramme!$E$26</c15:f>
                      <c15:dlblFieldTableCache>
                        <c:ptCount val="1"/>
                        <c:pt idx="0">
                          <c:v>-2.5</c:v>
                        </c:pt>
                      </c15:dlblFieldTableCache>
                    </c15:dlblFTEntry>
                  </c15:dlblFieldTable>
                  <c15:showDataLabelsRange val="0"/>
                </c:ext>
                <c:ext xmlns:c16="http://schemas.microsoft.com/office/drawing/2014/chart" uri="{C3380CC4-5D6E-409C-BE32-E72D297353CC}">
                  <c16:uniqueId val="{0000000C-B163-4258-93EE-76240B500C36}"/>
                </c:ext>
              </c:extLst>
            </c:dLbl>
            <c:dLbl>
              <c:idx val="13"/>
              <c:tx>
                <c:strRef>
                  <c:f>Daten_Diagramme!$E$27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{D868C149-DE0B-4E84-920A-C120560FDD1E}</c15:txfldGUID>
                      <c15:f>Daten_Diagramme!$E$27</c15:f>
                      <c15:dlblFieldTableCache>
                        <c:ptCount val="1"/>
                        <c:pt idx="0">
                          <c:v>1.4</c:v>
                        </c:pt>
                      </c15:dlblFieldTableCache>
                    </c15:dlblFTEntry>
                  </c15:dlblFieldTable>
                  <c15:showDataLabelsRange val="0"/>
                </c:ext>
                <c:ext xmlns:c16="http://schemas.microsoft.com/office/drawing/2014/chart" uri="{C3380CC4-5D6E-409C-BE32-E72D297353CC}">
                  <c16:uniqueId val="{0000000D-B163-4258-93EE-76240B500C36}"/>
                </c:ext>
              </c:extLst>
            </c:dLbl>
            <c:dLbl>
              <c:idx val="14"/>
              <c:tx>
                <c:strRef>
                  <c:f>Daten_Diagramme!$E$28</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{AC7717B6-F3DB-4E41-A242-BC58CBA6B32E}</c15:txfldGUID>
                      <c15:f>Daten_Diagramme!$E$28</c15:f>
                      <c15:dlblFieldTableCache>
                        <c:ptCount val="1"/>
                        <c:pt idx="0">
                          <c:v>-9.0</c:v>
                        </c:pt>
                      </c15:dlblFieldTableCache>
                    </c15:dlblFTEntry>
                  </c15:dlblFieldTable>
                  <c15:showDataLabelsRange val="0"/>
                </c:ext>
                <c:ext xmlns:c16="http://schemas.microsoft.com/office/drawing/2014/chart" uri="{C3380CC4-5D6E-409C-BE32-E72D297353CC}">
                  <c16:uniqueId val="{0000000E-B163-4258-93EE-76240B500C36}"/>
                </c:ext>
              </c:extLst>
            </c:dLbl>
            <c:dLbl>
              <c:idx val="15"/>
              <c:tx>
                <c:strRef>
                  <c:f>Daten_Diagramme!$E$29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{CFA3DAB5-F461-41BF-A097-9CCE9B0383A5}</c15:txfldGUID>
                      <c15:f>Daten_Diagramme!$E$29</c15:f>
                      <c15:dlblFieldTableCache>
                        <c:ptCount val="1"/>
                      </c15:dlblFieldTableCache>
                    </c15:dlblFTEntry>
                  </c15:dlblFieldTable>
                  <c15:showDataLabelsRange val="0"/>
                </c:ext>
                <c:ext xmlns:c16="http://schemas.microsoft.com/office/drawing/2014/chart" uri="{C3380CC4-5D6E-409C-BE32-E72D297353CC}">
                  <c16:uniqueId val="{0000000F-B163-4258-93EE-76240B500C36}"/>
                </c:ext>
              </c:extLst>
            </c:dLbl>
            <c:dLbl>
              <c:idx val="16"/>
              <c:tx>
                <c:strRef>
                  <c:f>Daten_Diagramme!$E$30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{6DE001E8-D68A-452D-8475-721D0E60BEBA}</c15:txfldGUID>
                      <c15:f>Daten_Diagramme!$E$30</c15:f>
                      <c15:dlblFieldTableCache>
                        <c:ptCount val="1"/>
                        <c:pt idx="0">
                          <c:v>-3.1</c:v>
                        </c:pt>
                      </c15:dlblFieldTableCache>
                    </c15:dlblFTEntry>
                  </c15:dlblFieldTable>
                  <c15:showDataLabelsRange val="0"/>
                </c:ext>
                <c:ext xmlns:c16="http://schemas.microsoft.com/office/drawing/2014/chart" uri="{C3380CC4-5D6E-409C-BE32-E72D297353CC}">
                  <c16:uniqueId val="{00000010-B163-4258-93EE-76240B500C36}"/>
                </c:ext>
              </c:extLst>
            </c:dLbl>
            <c:dLbl>
              <c:idx val="17"/>
              <c:tx>
                <c:strRef>
                  <c:f>Daten_Diagramme!$E$31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{1A1C261B-E622-4647-84D4-10F25DDEB352}</c15:txfldGUID>
                      <c15:f>Daten_Diagramme!$E$31</c15:f>
                      <c15:dlblFieldTableCache>
                        <c:ptCount val="1"/>
                        <c:pt idx="0">
                          <c:v>-4.9</c:v>
                        </c:pt>
                      </c15:dlblFieldTableCache>
                    </c15:dlblFTEntry>
                  </c15:dlblFieldTable>
                  <c15:showDataLabelsRange val="0"/>
                </c:ext>
                <c:ext xmlns:c16="http://schemas.microsoft.com/office/drawing/2014/chart" uri="{C3380CC4-5D6E-409C-BE32-E72D297353CC}">
                  <c16:uniqueId val="{00000011-B163-4258-93EE-76240B500C36}"/>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{643F856E-51F2-4CB1-949C-7C656F20742F}</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B163-4258-93EE-76240B500C36}"/>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{BD6701A8-AC5C-4340-B91F-BC38C7C987F2}</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B163-4258-93EE-76240B500C36}"/>
                </c:ext>
              </c:extLst>
            </c:dLbl>
            <c:dLbl>
              <c:idx val="20"/>
              <c:tx>
                <c:strRef>
                  <c:f>Daten_Diagramme!$E$34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{DDE972F2-D347-414D-9AA7-1E1555091A7B}</c15:txfldGUID>
                      <c15:f>Daten_Diagramme!$E$34</c15:f>
                      <c15:dlblFieldTableCache>
                        <c:ptCount val="1"/>
                        <c:pt idx="0">
                          <c:v>-4.0</c:v>
                        </c:pt>
                      </c15:dlblFieldTableCache>
                    </c15:dlblFTEntry>
                  </c15:dlblFieldTable>
                  <c15:showDataLabelsRange val="0"/>
                </c:ext>
                <c:ext xmlns:c16="http://schemas.microsoft.com/office/drawing/2014/chart" uri="{C3380CC4-5D6E-409C-BE32-E72D297353CC}">
                  <c16:uniqueId val="{00000014-B163-4258-93EE-76240B500C36}"/>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{525C0AFE-6DFD-485A-9496-662843602150}</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B163-4258-93EE-76240B500C36}"/>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{F7807C68-2442-4698-82A4-1CB404CDD797}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163-4258-93EE-76240B500C36}"/>
                </c:ext>
              </c:extLst>
            </c:dLbl>
            <c:dLbl>
              <c:idx val="23"/>
              <c:tx>
                <c:strRef>
                  <c:f>Daten_Diagramme!$E$37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{542118B6-6DC4-48FD-8930-220F4DB9325C}</c15:txfldGUID>
                      <c15:f>Daten_Diagramme!$E$37</c15:f>
                      <c15:dlblFieldTableCache>
                        <c:ptCount val="1"/>
                        <c:pt idx="0">
                          <c:v>4.9</c:v>
                        </c:pt>
                      </c15:dlblFieldTableCache>
                    </c15:dlblFTEntry>
                  </c15:dlblFieldTable>
                  <c15:showDataLabelsRange val="0"/>
                </c:ext>
                <c:ext xmlns:c16="http://schemas.microsoft.com/office/drawing/2014/chart" uri="{C3380CC4-5D6E-409C-BE32-E72D297353CC}">
                  <c16:uniqueId val="{00000017-B163-4258-93EE-76240B500C36}"/>
                </c:ext>
              </c:extLst>
            </c:dLbl>
            <c:dLbl>
              <c:idx val="24"/>
              <c:tx>
                <c:strRef>
                  <c:f>Daten_Diagramme!$E$38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{803E4C09-C8EF-4EE6-BEC8-DAE196972018}</c15:txfldGUID>
                      <c15:f>Daten_Diagramme!$E$38</c15:f>
                      <c15:dlblFieldTableCache>
                        <c:ptCount val="1"/>
                        <c:pt idx="0">
                          <c:v>-2.5</c:v>
                        </c:pt>
                      </c15:dlblFieldTableCache>
                    </c15:dlblFTEntry>
                  </c15:dlblFieldTable>
                  <c15:showDataLabelsRange val="0"/>
                </c:ext>
                <c:ext xmlns:c16="http://schemas.microsoft.com/office/drawing/2014/chart" uri="{C3380CC4-5D6E-409C-BE32-E72D297353CC}">
                  <c16:uniqueId val="{00000018-B163-4258-93EE-76240B500C36}"/>
                </c:ext>
              </c:extLst>
            </c:dLbl>
            <c:dLbl>
              <c:idx val="25"/>
              <c:tx>
                <c:strRef>
                  <c:f>Daten_Diagramme!$E$39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{95D25DF5-0002-4BC1-9C1C-28FF1BBDD6BF}</c15:txfldGUID>
                      <c15:f>Daten_Diagramme!$E$39</c15:f>
                      <c15:dlblFieldTableCache>
                        <c:ptCount val="1"/>
                        <c:pt idx="0">
                          <c:v>-3.0</c:v>
                        </c:pt>
                      </c15:dlblFieldTableCache>
                    </c15:dlblFTEntry>
                  </c15:dlblFieldTable>
                  <c15:showDataLabelsRange val="0"/>
                </c:ext>
                <c:ext xmlns:c16="http://schemas.microsoft.com/office/drawing/2014/chart" uri="{C3380CC4-5D6E-409C-BE32-E72D297353CC}">
                  <c16:uniqueId val="{00000019-B163-4258-93EE-76240B500C36}"/>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{EA24335B-950C-4CBD-B8BF-E16CBA26A133}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163-4258-93EE-76240B500C36}"/>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{E524F108-C5B8-4375-911D-719A2FF3A225}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163-4258-93EE-76240B500C36}"/>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{826755F0-4E6F-4E4D-9FDA-CAD84386B62A}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163-4258-93EE-76240B500C36}"/>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{9ACFCC10-E919-4A61-A973-03751E33677B}</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163-4258-93EE-76240B500C36}"/>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{D651232D-DD81-44F2-9A04-5E4359DDBECC}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163-4258-93EE-76240B500C36}"/>
                </c:ext>
              </c:extLst>
            </c:dLbl>
            <c:dLbl>
              <c:idx val="31"/>
              <c:tx>
                <c:strRef>
                  <c:f>Daten_Diagramme!$E$45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{8F2E7FCC-8870-4FFE-9761-61D2F3A33158}</c15:txfldGUID>
                      <c15:f>Daten_Diagramme!$E$45</c15:f>
                      <c15:dlblFieldTableCache>
                        <c:ptCount val="1"/>
                        <c:pt idx="0">
                          <c:v>-3.0</c:v>
                        </c:pt>
                      </c15:dlblFieldTableCache>
                    </c15:dlblFTEntry>
                  </c15:dlblFieldTable>
                  <c15:showDataLabelsRange val="0"/>
                </c:ext>
                <c:ext xmlns:c16="http://schemas.microsoft.com/office/drawing/2014/chart" uri="{C3380CC4-5D6E-409C-BE32-E72D297353CC}">
                  <c16:uniqueId val="{0000001F-B163-4258-93EE-76240B500C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-2.9175831284771641</c:v>
                </c:pt>
                <c:pt idx="1">
                  <c:v>4.8895899053627758</c:v>
                </c:pt>
                <c:pt idx="2">
                  <c:v>-0.21645021645021645</c:v>
                </c:pt>
                <c:pt idx="3">
                  <c:v>-4.0110192837465561</c:v>
                </c:pt>
                <c:pt idx="4">
                  <c:v>-0.92932257275617514</c:v>
                </c:pt>
                <c:pt idx="5">
                  <c:v>-6.7881669307976757</c:v>
                </c:pt>
                <c:pt idx="6">
                  <c:v>-5.75</c:v>
                </c:pt>
                <c:pt idx="7">
                  <c:v>0.40255742363248875</c:v>
                </c:pt>
                <c:pt idx="8">
                  <c:v>-0.36167554415729597</c:v>
                </c:pt>
                <c:pt idx="9">
                  <c:v>2.634315424610052</c:v>
                </c:pt>
                <c:pt idx="10">
                  <c:v>-9.9923488905891347</c:v>
                </c:pt>
                <c:pt idx="11">
                  <c:v>-4.6635813456746176</c:v>
                </c:pt>
                <c:pt idx="12">
                  <c:v>-2.5385312783318223</c:v>
                </c:pt>
                <c:pt idx="13">
                  <c:v>1.4033349843156677</c:v>
                </c:pt>
                <c:pt idx="14">
                  <c:v>-8.9779326364692214</c:v>
                </c:pt>
                <c:pt idx="15">
                  <c:v>65.632458233890219</c:v>
                </c:pt>
                <c:pt idx="16">
                  <c:v>-3.0595813204508855</c:v>
                </c:pt>
                <c:pt idx="17">
                  <c:v>-4.918032786885246</c:v>
                </c:pt>
                <c:pt idx="18">
                  <c:v>-0.92592592592592593</c:v>
                </c:pt>
                <c:pt idx="19">
                  <c:v>1.0401548137397194</c:v>
                </c:pt>
                <c:pt idx="20">
                  <c:v>-4.0350145894122553</c:v>
                </c:pt>
                <c:pt idx="21">
                  <c:v>0</c:v>
                </c:pt>
                <c:pt idx="23">
                  <c:v>4.8895899053627758</c:v>
                </c:pt>
                <c:pt idx="24">
                  <c:v>-2.5290697674418605</c:v>
                </c:pt>
                <c:pt idx="25">
                  <c:v>-3.0274926178216979</c:v>
                </c:pt>
              </c:numCache>
            </c:numRef>
          </c:val>
          <c:extLst>
            <c:ext xmlns:c16="http://schemas.microsoft.com/office/drawing/2014/chart" uri="{C3380CC4-5D6E-409C-BE32-E72D297353CC}">
              <c16:uniqueId val="{00000020-B163-4258-93EE-76240B500C36}"/>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{E4C3C748-C149-449A-927D-003DF0FC56C8}</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163-4258-93EE-76240B500C36}"/>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{B85987B5-9AE1-42A4-90FC-5AE99D5B6B05}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163-4258-93EE-76240B500C36}"/>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{13F3189C-994E-428F-909C-465F9477A6E5}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163-4258-93EE-76240B500C36}"/>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{F08C7CD3-12BA-49DE-BEAE-05E1CEB1BE55}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163-4258-93EE-76240B500C36}"/>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{329CE863-6AE3-4677-AD2A-38D8C65FA8B2}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163-4258-93EE-76240B500C36}"/>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{094AF61C-C7B0-4F20-B8CB-18342E66DA53}</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163-4258-93EE-76240B500C36}"/>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{7D705153-87EC-40F7-85F5-E95F1EA36086}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163-4258-93EE-76240B500C36}"/>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{2A87A05C-224D-441A-8A13-F5573879ACD6}</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163-4258-93EE-76240B500C36}"/>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{2A424A58-9E7C-4F73-B527-12C0EEEC6CCF}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163-4258-93EE-76240B500C36}"/>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{E78A079E-031F-42CC-B8A8-77C7D259D7DE}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163-4258-93EE-76240B500C36}"/>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{92C1B4EF-F50A-46AD-A7A2-72D651C1E1A4}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163-4258-93EE-76240B500C36}"/>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{95841F30-E9EA-41EF-997F-2B0FA46CCEE7}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163-4258-93EE-76240B500C36}"/>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{9B2054CF-0B40-4D63-86E8-2D314CF14A54}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163-4258-93EE-76240B500C36}"/>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{70E6B376-7012-4769-875F-B1A95C01DF0C}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163-4258-93EE-76240B500C36}"/>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{19010735-E26D-497F-9A21-FDCC1CE9CBBF}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163-4258-93EE-76240B500C36}"/>
                </c:ext>
              </c:extLst>
            </c:dLbl>
            <c:dLbl>
              <c:idx val="15"/>
              <c:tx>
                <c:strRef>
                  <c:f>Daten_Diagramme!$G$29</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{DD996B6B-2E26-48FF-8035-D3B61EED3B29}</c15:txfldGUID>
                      <c15:f>Daten_Diagramme!$G$29</c15:f>
                      <c15:dlblFieldTableCache>
                        <c:ptCount val="1"/>
                        <c:pt idx="0">
                          <c:v>&gt; 50</c:v>
                        </c:pt>
                      </c15:dlblFieldTableCache>
                    </c15:dlblFTEntry>
                  </c15:dlblFieldTable>
                  <c15:showDataLabelsRange val="0"/>
                </c:ext>
                <c:ext xmlns:c16="http://schemas.microsoft.com/office/drawing/2014/chart" uri="{C3380CC4-5D6E-409C-BE32-E72D297353CC}">
                  <c16:uniqueId val="{00000030-B163-4258-93EE-76240B500C36}"/>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{DBA3F0A1-CC63-4A9F-9BE4-79CCD5973B7B}</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163-4258-93EE-76240B500C36}"/>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{B4C4371B-151E-43B5-B375-C4D85AECD6EF}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163-4258-93EE-76240B500C36}"/>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{FE86405B-A8A7-465A-B31C-A53B40CCBAC0}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163-4258-93EE-76240B500C36}"/>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{92804CFD-AD66-4464-B739-49648BF05115}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163-4258-93EE-76240B500C36}"/>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{2534B1EF-BD8A-4485-942F-A608D92F4D74}</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163-4258-93EE-76240B500C36}"/>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{B9A7837D-C167-4CCC-9566-338FD26B97EC}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163-4258-93EE-76240B500C36}"/>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{FDF158E4-5DE4-4CDA-ACA4-9EE1F2E70F71}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163-4258-93EE-76240B500C36}"/>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{A22D5005-3C2C-4847-BE8D-8F9BADBFC48E}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163-4258-93EE-76240B500C36}"/>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{446BAED9-FD53-406A-B635-1E6FB47525B3}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163-4258-93EE-76240B500C36}"/>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{FD707D1D-0D57-44E4-B758-64440F05903A}</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163-4258-93EE-76240B500C36}"/>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{A04584BF-BA37-4A57-A311-F54C4FCBC910}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163-4258-93EE-76240B500C36}"/>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{8BCB6E6F-9201-4F25-BC42-60AD3BCC0927}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163-4258-93EE-76240B500C36}"/>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{FA4F402A-5430-44EC-AA3B-FFC33C67E011}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163-4258-93EE-76240B500C36}"/>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{AAD1D057-E2CB-4C74-AD80-6F734605B2A7}</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163-4258-93EE-76240B500C36}"/>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{A905C68A-81A2-4E08-B3FC-AF72FF3E54A9}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163-4258-93EE-76240B500C36}"/>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{710F96FA-4A68-4D94-B1F3-034D8EA57B50}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163-4258-93EE-76240B500C3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-0.75</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163-4258-93EE-76240B500C36}"/>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45</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160</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163-4258-93EE-76240B500C36}"/>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{59BA6718-F9B1-4A06-BD7B-ADD8009CA0AC}</c15:txfldGUID>
                      <c15:f>Diagramm!$I$46</c15:f>
                      <c15:dlblFieldTableCache>
                        <c:ptCount val="1"/>
                      </c15:dlblFieldTableCache>
                    </c15:dlblFTEntry>
                  </c15:dlblFieldTable>
                  <c15:showDataLabelsRange val="0"/>
                </c:ext>
                <c:ext xmlns:c16="http://schemas.microsoft.com/office/drawing/2014/chart" uri="{C3380CC4-5D6E-409C-BE32-E72D297353CC}">
                  <c16:uniqueId val="{00000000-4853-4C42-A8F2-762DCBF97B5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{6086C3B8-2305-4E33-B314-17106E0CFF83}</c15:txfldGUID>
                      <c15:f>Diagramm!$I$47</c15:f>
                      <c15:dlblFieldTableCache>
                        <c:ptCount val="1"/>
                      </c15:dlblFieldTableCache>
                    </c15:dlblFTEntry>
                  </c15:dlblFieldTable>
                  <c15:showDataLabelsRange val="0"/>
                </c:ext>
                <c:ext xmlns:c16="http://schemas.microsoft.com/office/drawing/2014/chart" uri="{C3380CC4-5D6E-409C-BE32-E72D297353CC}">
                  <c16:uniqueId val="{00000001-4853-4C42-A8F2-762DCBF97B5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{C66395C9-C0FB-4574-8FB8-944A32965965}</c15:txfldGUID>
                      <c15:f>Diagramm!$I$48</c15:f>
                      <c15:dlblFieldTableCache>
                        <c:ptCount val="1"/>
                      </c15:dlblFieldTableCache>
                    </c15:dlblFTEntry>
                  </c15:dlblFieldTable>
                  <c15:showDataLabelsRange val="0"/>
                </c:ext>
                <c:ext xmlns:c16="http://schemas.microsoft.com/office/drawing/2014/chart" uri="{C3380CC4-5D6E-409C-BE32-E72D297353CC}">
                  <c16:uniqueId val="{00000002-4853-4C42-A8F2-762DCBF97B5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{6AFF028C-456F-403F-B3E1-758C3BD2BE3B}</c15:txfldGUID>
                      <c15:f>Diagramm!$I$49</c15:f>
                      <c15:dlblFieldTableCache>
                        <c:ptCount val="1"/>
                      </c15:dlblFieldTableCache>
                    </c15:dlblFTEntry>
                  </c15:dlblFieldTable>
                  <c15:showDataLabelsRange val="0"/>
                </c:ext>
                <c:ext xmlns:c16="http://schemas.microsoft.com/office/drawing/2014/chart" uri="{C3380CC4-5D6E-409C-BE32-E72D297353CC}">
                  <c16:uniqueId val="{00000003-4853-4C42-A8F2-762DCBF97B5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{6129D34C-C10F-4DE2-8D7A-57164AD55E16}</c15:txfldGUID>
                      <c15:f>Diagramm!$I$50</c15:f>
                      <c15:dlblFieldTableCache>
                        <c:ptCount val="1"/>
                      </c15:dlblFieldTableCache>
                    </c15:dlblFTEntry>
                  </c15:dlblFieldTable>
                  <c15:showDataLabelsRange val="0"/>
                </c:ext>
                <c:ext xmlns:c16="http://schemas.microsoft.com/office/drawing/2014/chart" uri="{C3380CC4-5D6E-409C-BE32-E72D297353CC}">
                  <c16:uniqueId val="{00000004-4853-4C42-A8F2-762DCBF97B5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{F8172C61-2255-46D8-A834-141B9381C580}</c15:txfldGUID>
                      <c15:f>Diagramm!$I$51</c15:f>
                      <c15:dlblFieldTableCache>
                        <c:ptCount val="1"/>
                      </c15:dlblFieldTableCache>
                    </c15:dlblFTEntry>
                  </c15:dlblFieldTable>
                  <c15:showDataLabelsRange val="0"/>
                </c:ext>
                <c:ext xmlns:c16="http://schemas.microsoft.com/office/drawing/2014/chart" uri="{C3380CC4-5D6E-409C-BE32-E72D297353CC}">
                  <c16:uniqueId val="{00000005-4853-4C42-A8F2-762DCBF97B5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{0628C184-14C0-4834-BA35-D602610D34C8}</c15:txfldGUID>
                      <c15:f>Diagramm!$I$52</c15:f>
                      <c15:dlblFieldTableCache>
                        <c:ptCount val="1"/>
                      </c15:dlblFieldTableCache>
                    </c15:dlblFTEntry>
                  </c15:dlblFieldTable>
                  <c15:showDataLabelsRange val="0"/>
                </c:ext>
                <c:ext xmlns:c16="http://schemas.microsoft.com/office/drawing/2014/chart" uri="{C3380CC4-5D6E-409C-BE32-E72D297353CC}">
                  <c16:uniqueId val="{00000006-4853-4C42-A8F2-762DCBF97B5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{19C7E14E-0347-4CF0-BF92-6CE8654162E9}</c15:txfldGUID>
                      <c15:f>Diagramm!$I$53</c15:f>
                      <c15:dlblFieldTableCache>
                        <c:ptCount val="1"/>
                      </c15:dlblFieldTableCache>
                    </c15:dlblFTEntry>
                  </c15:dlblFieldTable>
                  <c15:showDataLabelsRange val="0"/>
                </c:ext>
                <c:ext xmlns:c16="http://schemas.microsoft.com/office/drawing/2014/chart" uri="{C3380CC4-5D6E-409C-BE32-E72D297353CC}">
                  <c16:uniqueId val="{00000007-4853-4C42-A8F2-762DCBF97B5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{F55A689F-98E4-4454-9AF1-323B67EBC2BD}</c15:txfldGUID>
                      <c15:f>Diagramm!$I$54</c15:f>
                      <c15:dlblFieldTableCache>
                        <c:ptCount val="1"/>
                      </c15:dlblFieldTableCache>
                    </c15:dlblFTEntry>
                  </c15:dlblFieldTable>
                  <c15:showDataLabelsRange val="0"/>
                </c:ext>
                <c:ext xmlns:c16="http://schemas.microsoft.com/office/drawing/2014/chart" uri="{C3380CC4-5D6E-409C-BE32-E72D297353CC}">
                  <c16:uniqueId val="{00000008-4853-4C42-A8F2-762DCBF97B5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{F5E5406F-FA19-4699-B73E-C4AE295B680F}</c15:txfldGUID>
                      <c15:f>Diagramm!$I$55</c15:f>
                      <c15:dlblFieldTableCache>
                        <c:ptCount val="1"/>
                      </c15:dlblFieldTableCache>
                    </c15:dlblFTEntry>
                  </c15:dlblFieldTable>
                  <c15:showDataLabelsRange val="0"/>
                </c:ext>
                <c:ext xmlns:c16="http://schemas.microsoft.com/office/drawing/2014/chart" uri="{C3380CC4-5D6E-409C-BE32-E72D297353CC}">
                  <c16:uniqueId val="{00000009-4853-4C42-A8F2-762DCBF97B5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{5FB6CD10-E78B-4417-B109-E358E5AC9DAE}</c15:txfldGUID>
                      <c15:f>Diagramm!$I$56</c15:f>
                      <c15:dlblFieldTableCache>
                        <c:ptCount val="1"/>
                      </c15:dlblFieldTableCache>
                    </c15:dlblFTEntry>
                  </c15:dlblFieldTable>
                  <c15:showDataLabelsRange val="0"/>
                </c:ext>
                <c:ext xmlns:c16="http://schemas.microsoft.com/office/drawing/2014/chart" uri="{C3380CC4-5D6E-409C-BE32-E72D297353CC}">
                  <c16:uniqueId val="{0000000A-4853-4C42-A8F2-762DCBF97B5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{723B66F6-D497-4089-AA45-4DEBAA7163CD}</c15:txfldGUID>
                      <c15:f>Diagramm!$I$57</c15:f>
                      <c15:dlblFieldTableCache>
                        <c:ptCount val="1"/>
                      </c15:dlblFieldTableCache>
                    </c15:dlblFTEntry>
                  </c15:dlblFieldTable>
                  <c15:showDataLabelsRange val="0"/>
                </c:ext>
                <c:ext xmlns:c16="http://schemas.microsoft.com/office/drawing/2014/chart" uri="{C3380CC4-5D6E-409C-BE32-E72D297353CC}">
                  <c16:uniqueId val="{0000000B-4853-4C42-A8F2-762DCBF97B5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{E081715E-99D0-4F12-B676-221366B67AC0}</c15:txfldGUID>
                      <c15:f>Diagramm!$I$58</c15:f>
                      <c15:dlblFieldTableCache>
                        <c:ptCount val="1"/>
                      </c15:dlblFieldTableCache>
                    </c15:dlblFTEntry>
                  </c15:dlblFieldTable>
                  <c15:showDataLabelsRange val="0"/>
                </c:ext>
                <c:ext xmlns:c16="http://schemas.microsoft.com/office/drawing/2014/chart" uri="{C3380CC4-5D6E-409C-BE32-E72D297353CC}">
                  <c16:uniqueId val="{0000000C-4853-4C42-A8F2-762DCBF97B5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{9101742A-1BE5-43B8-A297-C7E871C5823B}</c15:txfldGUID>
                      <c15:f>Diagramm!$I$59</c15:f>
                      <c15:dlblFieldTableCache>
                        <c:ptCount val="1"/>
                      </c15:dlblFieldTableCache>
                    </c15:dlblFTEntry>
                  </c15:dlblFieldTable>
                  <c15:showDataLabelsRange val="0"/>
                </c:ext>
                <c:ext xmlns:c16="http://schemas.microsoft.com/office/drawing/2014/chart" uri="{C3380CC4-5D6E-409C-BE32-E72D297353CC}">
                  <c16:uniqueId val="{0000000D-4853-4C42-A8F2-762DCBF97B5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{66A7207D-0A2D-4483-9265-350ADA4152CF}</c15:txfldGUID>
                      <c15:f>Diagramm!$I$60</c15:f>
                      <c15:dlblFieldTableCache>
                        <c:ptCount val="1"/>
                      </c15:dlblFieldTableCache>
                    </c15:dlblFTEntry>
                  </c15:dlblFieldTable>
                  <c15:showDataLabelsRange val="0"/>
                </c:ext>
                <c:ext xmlns:c16="http://schemas.microsoft.com/office/drawing/2014/chart" uri="{C3380CC4-5D6E-409C-BE32-E72D297353CC}">
                  <c16:uniqueId val="{0000000E-4853-4C42-A8F2-762DCBF97B5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{26BB12AF-5F0E-40BC-A44F-4E97DBFA325A}</c15:txfldGUID>
                      <c15:f>Diagramm!$I$61</c15:f>
                      <c15:dlblFieldTableCache>
                        <c:ptCount val="1"/>
                      </c15:dlblFieldTableCache>
                    </c15:dlblFTEntry>
                  </c15:dlblFieldTable>
                  <c15:showDataLabelsRange val="0"/>
                </c:ext>
                <c:ext xmlns:c16="http://schemas.microsoft.com/office/drawing/2014/chart" uri="{C3380CC4-5D6E-409C-BE32-E72D297353CC}">
                  <c16:uniqueId val="{0000000F-4853-4C42-A8F2-762DCBF97B5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{8DE84391-A2DC-4116-A474-5CBABB16F031}</c15:txfldGUID>
                      <c15:f>Diagramm!$I$62</c15:f>
                      <c15:dlblFieldTableCache>
                        <c:ptCount val="1"/>
                      </c15:dlblFieldTableCache>
                    </c15:dlblFTEntry>
                  </c15:dlblFieldTable>
                  <c15:showDataLabelsRange val="0"/>
                </c:ext>
                <c:ext xmlns:c16="http://schemas.microsoft.com/office/drawing/2014/chart" uri="{C3380CC4-5D6E-409C-BE32-E72D297353CC}">
                  <c16:uniqueId val="{00000010-4853-4C42-A8F2-762DCBF97B5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{4DE09915-EE16-4296-AA76-CD8C359F122C}</c15:txfldGUID>
                      <c15:f>Diagramm!$I$63</c15:f>
                      <c15:dlblFieldTableCache>
                        <c:ptCount val="1"/>
                      </c15:dlblFieldTableCache>
                    </c15:dlblFTEntry>
                  </c15:dlblFieldTable>
                  <c15:showDataLabelsRange val="0"/>
                </c:ext>
                <c:ext xmlns:c16="http://schemas.microsoft.com/office/drawing/2014/chart" uri="{C3380CC4-5D6E-409C-BE32-E72D297353CC}">
                  <c16:uniqueId val="{00000011-4853-4C42-A8F2-762DCBF97B5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{55CDDF35-ED42-497C-9F6B-CDE92DF651A3}</c15:txfldGUID>
                      <c15:f>Diagramm!$I$64</c15:f>
                      <c15:dlblFieldTableCache>
                        <c:ptCount val="1"/>
                      </c15:dlblFieldTableCache>
                    </c15:dlblFTEntry>
                  </c15:dlblFieldTable>
                  <c15:showDataLabelsRange val="0"/>
                </c:ext>
                <c:ext xmlns:c16="http://schemas.microsoft.com/office/drawing/2014/chart" uri="{C3380CC4-5D6E-409C-BE32-E72D297353CC}">
                  <c16:uniqueId val="{00000012-4853-4C42-A8F2-762DCBF97B5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{C3A1A30F-A14F-49AB-BE7F-C706489D5CCE}</c15:txfldGUID>
                      <c15:f>Diagramm!$I$65</c15:f>
                      <c15:dlblFieldTableCache>
                        <c:ptCount val="1"/>
                      </c15:dlblFieldTableCache>
                    </c15:dlblFTEntry>
                  </c15:dlblFieldTable>
                  <c15:showDataLabelsRange val="0"/>
                </c:ext>
                <c:ext xmlns:c16="http://schemas.microsoft.com/office/drawing/2014/chart" uri="{C3380CC4-5D6E-409C-BE32-E72D297353CC}">
                  <c16:uniqueId val="{00000013-4853-4C42-A8F2-762DCBF97B5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{0E0F375C-AED5-4B4B-A4AD-ED3EF039A5EF}</c15:txfldGUID>
                      <c15:f>Diagramm!$I$66</c15:f>
                      <c15:dlblFieldTableCache>
                        <c:ptCount val="1"/>
                      </c15:dlblFieldTableCache>
                    </c15:dlblFTEntry>
                  </c15:dlblFieldTable>
                  <c15:showDataLabelsRange val="0"/>
                </c:ext>
                <c:ext xmlns:c16="http://schemas.microsoft.com/office/drawing/2014/chart" uri="{C3380CC4-5D6E-409C-BE32-E72D297353CC}">
                  <c16:uniqueId val="{00000014-4853-4C42-A8F2-762DCBF97B5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{998F86A6-2C9C-4B4C-A74D-0DCF97D6968E}</c15:txfldGUID>
                      <c15:f>Diagramm!$I$67</c15:f>
                      <c15:dlblFieldTableCache>
                        <c:ptCount val="1"/>
                      </c15:dlblFieldTableCache>
                    </c15:dlblFTEntry>
                  </c15:dlblFieldTable>
                  <c15:showDataLabelsRange val="0"/>
                </c:ext>
                <c:ext xmlns:c16="http://schemas.microsoft.com/office/drawing/2014/chart" uri="{C3380CC4-5D6E-409C-BE32-E72D297353CC}">
                  <c16:uniqueId val="{00000015-4853-4C42-A8F2-762DCBF97B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853-4C42-A8F2-762DCBF97B5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{A9E24022-9717-45D3-992F-5AF99E8EBEE7}</c15:txfldGUID>
                      <c15:f>Diagramm!$K$46</c15:f>
                      <c15:dlblFieldTableCache>
                        <c:ptCount val="1"/>
                      </c15:dlblFieldTableCache>
                    </c15:dlblFTEntry>
                  </c15:dlblFieldTable>
                  <c15:showDataLabelsRange val="0"/>
                </c:ext>
                <c:ext xmlns:c16="http://schemas.microsoft.com/office/drawing/2014/chart" uri="{C3380CC4-5D6E-409C-BE32-E72D297353CC}">
                  <c16:uniqueId val="{00000017-4853-4C42-A8F2-762DCBF97B5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{F36799EC-D731-4DAA-9381-BC59A0EAD041}</c15:txfldGUID>
                      <c15:f>Diagramm!$K$47</c15:f>
                      <c15:dlblFieldTableCache>
                        <c:ptCount val="1"/>
                      </c15:dlblFieldTableCache>
                    </c15:dlblFTEntry>
                  </c15:dlblFieldTable>
                  <c15:showDataLabelsRange val="0"/>
                </c:ext>
                <c:ext xmlns:c16="http://schemas.microsoft.com/office/drawing/2014/chart" uri="{C3380CC4-5D6E-409C-BE32-E72D297353CC}">
                  <c16:uniqueId val="{00000018-4853-4C42-A8F2-762DCBF97B5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{768048EE-3A77-49E0-AAC7-E17C8F595F81}</c15:txfldGUID>
                      <c15:f>Diagramm!$K$48</c15:f>
                      <c15:dlblFieldTableCache>
                        <c:ptCount val="1"/>
                      </c15:dlblFieldTableCache>
                    </c15:dlblFTEntry>
                  </c15:dlblFieldTable>
                  <c15:showDataLabelsRange val="0"/>
                </c:ext>
                <c:ext xmlns:c16="http://schemas.microsoft.com/office/drawing/2014/chart" uri="{C3380CC4-5D6E-409C-BE32-E72D297353CC}">
                  <c16:uniqueId val="{00000019-4853-4C42-A8F2-762DCBF97B5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{B1FCB2D1-8697-414F-BDA7-03B4B897B956}</c15:txfldGUID>
                      <c15:f>Diagramm!$K$49</c15:f>
                      <c15:dlblFieldTableCache>
                        <c:ptCount val="1"/>
                      </c15:dlblFieldTableCache>
                    </c15:dlblFTEntry>
                  </c15:dlblFieldTable>
                  <c15:showDataLabelsRange val="0"/>
                </c:ext>
                <c:ext xmlns:c16="http://schemas.microsoft.com/office/drawing/2014/chart" uri="{C3380CC4-5D6E-409C-BE32-E72D297353CC}">
                  <c16:uniqueId val="{0000001A-4853-4C42-A8F2-762DCBF97B5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{518E6788-F387-454C-AD4D-CE9D553C9EB8}</c15:txfldGUID>
                      <c15:f>Diagramm!$K$50</c15:f>
                      <c15:dlblFieldTableCache>
                        <c:ptCount val="1"/>
                      </c15:dlblFieldTableCache>
                    </c15:dlblFTEntry>
                  </c15:dlblFieldTable>
                  <c15:showDataLabelsRange val="0"/>
                </c:ext>
                <c:ext xmlns:c16="http://schemas.microsoft.com/office/drawing/2014/chart" uri="{C3380CC4-5D6E-409C-BE32-E72D297353CC}">
                  <c16:uniqueId val="{0000001B-4853-4C42-A8F2-762DCBF97B5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{84366513-9117-4C63-8705-5AC51315F8C7}</c15:txfldGUID>
                      <c15:f>Diagramm!$K$51</c15:f>
                      <c15:dlblFieldTableCache>
                        <c:ptCount val="1"/>
                      </c15:dlblFieldTableCache>
                    </c15:dlblFTEntry>
                  </c15:dlblFieldTable>
                  <c15:showDataLabelsRange val="0"/>
                </c:ext>
                <c:ext xmlns:c16="http://schemas.microsoft.com/office/drawing/2014/chart" uri="{C3380CC4-5D6E-409C-BE32-E72D297353CC}">
                  <c16:uniqueId val="{0000001C-4853-4C42-A8F2-762DCBF97B5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{EADB2AC3-8D50-4F3D-B750-C113E1B56C79}</c15:txfldGUID>
                      <c15:f>Diagramm!$K$52</c15:f>
                      <c15:dlblFieldTableCache>
                        <c:ptCount val="1"/>
                      </c15:dlblFieldTableCache>
                    </c15:dlblFTEntry>
                  </c15:dlblFieldTable>
                  <c15:showDataLabelsRange val="0"/>
                </c:ext>
                <c:ext xmlns:c16="http://schemas.microsoft.com/office/drawing/2014/chart" uri="{C3380CC4-5D6E-409C-BE32-E72D297353CC}">
                  <c16:uniqueId val="{0000001D-4853-4C42-A8F2-762DCBF97B5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{BCFC2F1E-01E9-4D8D-8494-D0583FEAC632}</c15:txfldGUID>
                      <c15:f>Diagramm!$K$53</c15:f>
                      <c15:dlblFieldTableCache>
                        <c:ptCount val="1"/>
                      </c15:dlblFieldTableCache>
                    </c15:dlblFTEntry>
                  </c15:dlblFieldTable>
                  <c15:showDataLabelsRange val="0"/>
                </c:ext>
                <c:ext xmlns:c16="http://schemas.microsoft.com/office/drawing/2014/chart" uri="{C3380CC4-5D6E-409C-BE32-E72D297353CC}">
                  <c16:uniqueId val="{0000001E-4853-4C42-A8F2-762DCBF97B5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{0DE3717C-9C26-46F7-8096-6D80A7070F0E}</c15:txfldGUID>
                      <c15:f>Diagramm!$K$54</c15:f>
                      <c15:dlblFieldTableCache>
                        <c:ptCount val="1"/>
                      </c15:dlblFieldTableCache>
                    </c15:dlblFTEntry>
                  </c15:dlblFieldTable>
                  <c15:showDataLabelsRange val="0"/>
                </c:ext>
                <c:ext xmlns:c16="http://schemas.microsoft.com/office/drawing/2014/chart" uri="{C3380CC4-5D6E-409C-BE32-E72D297353CC}">
                  <c16:uniqueId val="{0000001F-4853-4C42-A8F2-762DCBF97B5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{340F3940-A43E-47CE-AE18-BAF3C26335B6}</c15:txfldGUID>
                      <c15:f>Diagramm!$K$55</c15:f>
                      <c15:dlblFieldTableCache>
                        <c:ptCount val="1"/>
                      </c15:dlblFieldTableCache>
                    </c15:dlblFTEntry>
                  </c15:dlblFieldTable>
                  <c15:showDataLabelsRange val="0"/>
                </c:ext>
                <c:ext xmlns:c16="http://schemas.microsoft.com/office/drawing/2014/chart" uri="{C3380CC4-5D6E-409C-BE32-E72D297353CC}">
                  <c16:uniqueId val="{00000020-4853-4C42-A8F2-762DCBF97B5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{A48989C0-3D07-462C-B2F6-CFA16C14B730}</c15:txfldGUID>
                      <c15:f>Diagramm!$K$56</c15:f>
                      <c15:dlblFieldTableCache>
                        <c:ptCount val="1"/>
                      </c15:dlblFieldTableCache>
                    </c15:dlblFTEntry>
                  </c15:dlblFieldTable>
                  <c15:showDataLabelsRange val="0"/>
                </c:ext>
                <c:ext xmlns:c16="http://schemas.microsoft.com/office/drawing/2014/chart" uri="{C3380CC4-5D6E-409C-BE32-E72D297353CC}">
                  <c16:uniqueId val="{00000021-4853-4C42-A8F2-762DCBF97B5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{70852D22-C63A-4C05-8BCB-293D115F4B8E}</c15:txfldGUID>
                      <c15:f>Diagramm!$K$57</c15:f>
                      <c15:dlblFieldTableCache>
                        <c:ptCount val="1"/>
                      </c15:dlblFieldTableCache>
                    </c15:dlblFTEntry>
                  </c15:dlblFieldTable>
                  <c15:showDataLabelsRange val="0"/>
                </c:ext>
                <c:ext xmlns:c16="http://schemas.microsoft.com/office/drawing/2014/chart" uri="{C3380CC4-5D6E-409C-BE32-E72D297353CC}">
                  <c16:uniqueId val="{00000022-4853-4C42-A8F2-762DCBF97B5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{9F0E0451-3446-430E-B1B4-585BB5B2FA0A}</c15:txfldGUID>
                      <c15:f>Diagramm!$K$58</c15:f>
                      <c15:dlblFieldTableCache>
                        <c:ptCount val="1"/>
                      </c15:dlblFieldTableCache>
                    </c15:dlblFTEntry>
                  </c15:dlblFieldTable>
                  <c15:showDataLabelsRange val="0"/>
                </c:ext>
                <c:ext xmlns:c16="http://schemas.microsoft.com/office/drawing/2014/chart" uri="{C3380CC4-5D6E-409C-BE32-E72D297353CC}">
                  <c16:uniqueId val="{00000023-4853-4C42-A8F2-762DCBF97B5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{5F052532-F1CF-4091-8DE9-04927C2239AF}</c15:txfldGUID>
                      <c15:f>Diagramm!$K$59</c15:f>
                      <c15:dlblFieldTableCache>
                        <c:ptCount val="1"/>
                      </c15:dlblFieldTableCache>
                    </c15:dlblFTEntry>
                  </c15:dlblFieldTable>
                  <c15:showDataLabelsRange val="0"/>
                </c:ext>
                <c:ext xmlns:c16="http://schemas.microsoft.com/office/drawing/2014/chart" uri="{C3380CC4-5D6E-409C-BE32-E72D297353CC}">
                  <c16:uniqueId val="{00000024-4853-4C42-A8F2-762DCBF97B5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{48FF83B3-37C0-49D2-A1D6-23A2E6472C18}</c15:txfldGUID>
                      <c15:f>Diagramm!$K$60</c15:f>
                      <c15:dlblFieldTableCache>
                        <c:ptCount val="1"/>
                      </c15:dlblFieldTableCache>
                    </c15:dlblFTEntry>
                  </c15:dlblFieldTable>
                  <c15:showDataLabelsRange val="0"/>
                </c:ext>
                <c:ext xmlns:c16="http://schemas.microsoft.com/office/drawing/2014/chart" uri="{C3380CC4-5D6E-409C-BE32-E72D297353CC}">
                  <c16:uniqueId val="{00000025-4853-4C42-A8F2-762DCBF97B5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{AE50523C-148C-4520-9F97-8F36031FCF18}</c15:txfldGUID>
                      <c15:f>Diagramm!$K$61</c15:f>
                      <c15:dlblFieldTableCache>
                        <c:ptCount val="1"/>
                      </c15:dlblFieldTableCache>
                    </c15:dlblFTEntry>
                  </c15:dlblFieldTable>
                  <c15:showDataLabelsRange val="0"/>
                </c:ext>
                <c:ext xmlns:c16="http://schemas.microsoft.com/office/drawing/2014/chart" uri="{C3380CC4-5D6E-409C-BE32-E72D297353CC}">
                  <c16:uniqueId val="{00000026-4853-4C42-A8F2-762DCBF97B5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{14C5281E-5481-482C-BFFD-ECB3E7585AFA}</c15:txfldGUID>
                      <c15:f>Diagramm!$K$62</c15:f>
                      <c15:dlblFieldTableCache>
                        <c:ptCount val="1"/>
                      </c15:dlblFieldTableCache>
                    </c15:dlblFTEntry>
                  </c15:dlblFieldTable>
                  <c15:showDataLabelsRange val="0"/>
                </c:ext>
                <c:ext xmlns:c16="http://schemas.microsoft.com/office/drawing/2014/chart" uri="{C3380CC4-5D6E-409C-BE32-E72D297353CC}">
                  <c16:uniqueId val="{00000027-4853-4C42-A8F2-762DCBF97B5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{BBF00F36-E2E0-49D1-96CA-3F48A2A0624C}</c15:txfldGUID>
                      <c15:f>Diagramm!$K$63</c15:f>
                      <c15:dlblFieldTableCache>
                        <c:ptCount val="1"/>
                      </c15:dlblFieldTableCache>
                    </c15:dlblFTEntry>
                  </c15:dlblFieldTable>
                  <c15:showDataLabelsRange val="0"/>
                </c:ext>
                <c:ext xmlns:c16="http://schemas.microsoft.com/office/drawing/2014/chart" uri="{C3380CC4-5D6E-409C-BE32-E72D297353CC}">
                  <c16:uniqueId val="{00000028-4853-4C42-A8F2-762DCBF97B5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{CE3F6CBE-EE6E-4FDD-A635-CE04EFBCB3B2}</c15:txfldGUID>
                      <c15:f>Diagramm!$K$64</c15:f>
                      <c15:dlblFieldTableCache>
                        <c:ptCount val="1"/>
                      </c15:dlblFieldTableCache>
                    </c15:dlblFTEntry>
                  </c15:dlblFieldTable>
                  <c15:showDataLabelsRange val="0"/>
                </c:ext>
                <c:ext xmlns:c16="http://schemas.microsoft.com/office/drawing/2014/chart" uri="{C3380CC4-5D6E-409C-BE32-E72D297353CC}">
                  <c16:uniqueId val="{00000029-4853-4C42-A8F2-762DCBF97B5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{7E6B7623-06F8-4A8E-852C-A52A34939682}</c15:txfldGUID>
                      <c15:f>Diagramm!$K$65</c15:f>
                      <c15:dlblFieldTableCache>
                        <c:ptCount val="1"/>
                      </c15:dlblFieldTableCache>
                    </c15:dlblFTEntry>
                  </c15:dlblFieldTable>
                  <c15:showDataLabelsRange val="0"/>
                </c:ext>
                <c:ext xmlns:c16="http://schemas.microsoft.com/office/drawing/2014/chart" uri="{C3380CC4-5D6E-409C-BE32-E72D297353CC}">
                  <c16:uniqueId val="{0000002A-4853-4C42-A8F2-762DCBF97B5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{0B5E540D-65C0-44D4-AC86-09C91249146A}</c15:txfldGUID>
                      <c15:f>Diagramm!$K$66</c15:f>
                      <c15:dlblFieldTableCache>
                        <c:ptCount val="1"/>
                      </c15:dlblFieldTableCache>
                    </c15:dlblFTEntry>
                  </c15:dlblFieldTable>
                  <c15:showDataLabelsRange val="0"/>
                </c:ext>
                <c:ext xmlns:c16="http://schemas.microsoft.com/office/drawing/2014/chart" uri="{C3380CC4-5D6E-409C-BE32-E72D297353CC}">
                  <c16:uniqueId val="{0000002B-4853-4C42-A8F2-762DCBF97B5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{0EB37E41-F103-4A9A-8D0E-F60A56A4E495}</c15:txfldGUID>
                      <c15:f>Diagramm!$K$67</c15:f>
                      <c15:dlblFieldTableCache>
                        <c:ptCount val="1"/>
                      </c15:dlblFieldTableCache>
                    </c15:dlblFTEntry>
                  </c15:dlblFieldTable>
                  <c15:showDataLabelsRange val="0"/>
                </c:ext>
                <c:ext xmlns:c16="http://schemas.microsoft.com/office/drawing/2014/chart" uri="{C3380CC4-5D6E-409C-BE32-E72D297353CC}">
                  <c16:uniqueId val="{0000002C-4853-4C42-A8F2-762DCBF97B5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853-4C42-A8F2-762DCBF97B5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{6F759534-D70F-4CAF-8715-21177FAD8AE0}</c15:txfldGUID>
                      <c15:f>Diagramm!$J$46</c15:f>
                      <c15:dlblFieldTableCache>
                        <c:ptCount val="1"/>
                      </c15:dlblFieldTableCache>
                    </c15:dlblFTEntry>
                  </c15:dlblFieldTable>
                  <c15:showDataLabelsRange val="0"/>
                </c:ext>
                <c:ext xmlns:c16="http://schemas.microsoft.com/office/drawing/2014/chart" uri="{C3380CC4-5D6E-409C-BE32-E72D297353CC}">
                  <c16:uniqueId val="{0000002E-4853-4C42-A8F2-762DCBF97B5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{0F714C04-5177-48DD-B989-AABE3ED331B4}</c15:txfldGUID>
                      <c15:f>Diagramm!$J$47</c15:f>
                      <c15:dlblFieldTableCache>
                        <c:ptCount val="1"/>
                      </c15:dlblFieldTableCache>
                    </c15:dlblFTEntry>
                  </c15:dlblFieldTable>
                  <c15:showDataLabelsRange val="0"/>
                </c:ext>
                <c:ext xmlns:c16="http://schemas.microsoft.com/office/drawing/2014/chart" uri="{C3380CC4-5D6E-409C-BE32-E72D297353CC}">
                  <c16:uniqueId val="{0000002F-4853-4C42-A8F2-762DCBF97B5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{BAA717D2-8FDC-438C-9008-C0F1CEEC17D6}</c15:txfldGUID>
                      <c15:f>Diagramm!$J$48</c15:f>
                      <c15:dlblFieldTableCache>
                        <c:ptCount val="1"/>
                      </c15:dlblFieldTableCache>
                    </c15:dlblFTEntry>
                  </c15:dlblFieldTable>
                  <c15:showDataLabelsRange val="0"/>
                </c:ext>
                <c:ext xmlns:c16="http://schemas.microsoft.com/office/drawing/2014/chart" uri="{C3380CC4-5D6E-409C-BE32-E72D297353CC}">
                  <c16:uniqueId val="{00000030-4853-4C42-A8F2-762DCBF97B5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{CB19721F-902B-4827-8A46-210A9E325462}</c15:txfldGUID>
                      <c15:f>Diagramm!$J$49</c15:f>
                      <c15:dlblFieldTableCache>
                        <c:ptCount val="1"/>
                      </c15:dlblFieldTableCache>
                    </c15:dlblFTEntry>
                  </c15:dlblFieldTable>
                  <c15:showDataLabelsRange val="0"/>
                </c:ext>
                <c:ext xmlns:c16="http://schemas.microsoft.com/office/drawing/2014/chart" uri="{C3380CC4-5D6E-409C-BE32-E72D297353CC}">
                  <c16:uniqueId val="{00000031-4853-4C42-A8F2-762DCBF97B5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{171B0641-720A-4E17-8011-05A23E3D0FED}</c15:txfldGUID>
                      <c15:f>Diagramm!$J$50</c15:f>
                      <c15:dlblFieldTableCache>
                        <c:ptCount val="1"/>
                      </c15:dlblFieldTableCache>
                    </c15:dlblFTEntry>
                  </c15:dlblFieldTable>
                  <c15:showDataLabelsRange val="0"/>
                </c:ext>
                <c:ext xmlns:c16="http://schemas.microsoft.com/office/drawing/2014/chart" uri="{C3380CC4-5D6E-409C-BE32-E72D297353CC}">
                  <c16:uniqueId val="{00000032-4853-4C42-A8F2-762DCBF97B5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{59F4927F-42A2-4922-8FF6-B18028EACECC}</c15:txfldGUID>
                      <c15:f>Diagramm!$J$51</c15:f>
                      <c15:dlblFieldTableCache>
                        <c:ptCount val="1"/>
                      </c15:dlblFieldTableCache>
                    </c15:dlblFTEntry>
                  </c15:dlblFieldTable>
                  <c15:showDataLabelsRange val="0"/>
                </c:ext>
                <c:ext xmlns:c16="http://schemas.microsoft.com/office/drawing/2014/chart" uri="{C3380CC4-5D6E-409C-BE32-E72D297353CC}">
                  <c16:uniqueId val="{00000033-4853-4C42-A8F2-762DCBF97B5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{575BE34E-1C21-43B4-B8E4-8DF821343C27}</c15:txfldGUID>
                      <c15:f>Diagramm!$J$52</c15:f>
                      <c15:dlblFieldTableCache>
                        <c:ptCount val="1"/>
                      </c15:dlblFieldTableCache>
                    </c15:dlblFTEntry>
                  </c15:dlblFieldTable>
                  <c15:showDataLabelsRange val="0"/>
                </c:ext>
                <c:ext xmlns:c16="http://schemas.microsoft.com/office/drawing/2014/chart" uri="{C3380CC4-5D6E-409C-BE32-E72D297353CC}">
                  <c16:uniqueId val="{00000034-4853-4C42-A8F2-762DCBF97B5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{2053646B-87E5-4A7D-977A-7B87C76E36FB}</c15:txfldGUID>
                      <c15:f>Diagramm!$J$53</c15:f>
                      <c15:dlblFieldTableCache>
                        <c:ptCount val="1"/>
                      </c15:dlblFieldTableCache>
                    </c15:dlblFTEntry>
                  </c15:dlblFieldTable>
                  <c15:showDataLabelsRange val="0"/>
                </c:ext>
                <c:ext xmlns:c16="http://schemas.microsoft.com/office/drawing/2014/chart" uri="{C3380CC4-5D6E-409C-BE32-E72D297353CC}">
                  <c16:uniqueId val="{00000035-4853-4C42-A8F2-762DCBF97B5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{EE2B3009-7AD8-44F6-A216-4A5E42A8DA77}</c15:txfldGUID>
                      <c15:f>Diagramm!$J$54</c15:f>
                      <c15:dlblFieldTableCache>
                        <c:ptCount val="1"/>
                      </c15:dlblFieldTableCache>
                    </c15:dlblFTEntry>
                  </c15:dlblFieldTable>
                  <c15:showDataLabelsRange val="0"/>
                </c:ext>
                <c:ext xmlns:c16="http://schemas.microsoft.com/office/drawing/2014/chart" uri="{C3380CC4-5D6E-409C-BE32-E72D297353CC}">
                  <c16:uniqueId val="{00000036-4853-4C42-A8F2-762DCBF97B5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{8B3D4AC6-6050-423D-8834-824D800F0C65}</c15:txfldGUID>
                      <c15:f>Diagramm!$J$55</c15:f>
                      <c15:dlblFieldTableCache>
                        <c:ptCount val="1"/>
                      </c15:dlblFieldTableCache>
                    </c15:dlblFTEntry>
                  </c15:dlblFieldTable>
                  <c15:showDataLabelsRange val="0"/>
                </c:ext>
                <c:ext xmlns:c16="http://schemas.microsoft.com/office/drawing/2014/chart" uri="{C3380CC4-5D6E-409C-BE32-E72D297353CC}">
                  <c16:uniqueId val="{00000037-4853-4C42-A8F2-762DCBF97B5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{964E629A-5042-441F-8D13-C3A411515002}</c15:txfldGUID>
                      <c15:f>Diagramm!$J$56</c15:f>
                      <c15:dlblFieldTableCache>
                        <c:ptCount val="1"/>
                      </c15:dlblFieldTableCache>
                    </c15:dlblFTEntry>
                  </c15:dlblFieldTable>
                  <c15:showDataLabelsRange val="0"/>
                </c:ext>
                <c:ext xmlns:c16="http://schemas.microsoft.com/office/drawing/2014/chart" uri="{C3380CC4-5D6E-409C-BE32-E72D297353CC}">
                  <c16:uniqueId val="{00000038-4853-4C42-A8F2-762DCBF97B5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{2E7D9A4A-168E-43A8-A10D-D1F35959781E}</c15:txfldGUID>
                      <c15:f>Diagramm!$J$57</c15:f>
                      <c15:dlblFieldTableCache>
                        <c:ptCount val="1"/>
                      </c15:dlblFieldTableCache>
                    </c15:dlblFTEntry>
                  </c15:dlblFieldTable>
                  <c15:showDataLabelsRange val="0"/>
                </c:ext>
                <c:ext xmlns:c16="http://schemas.microsoft.com/office/drawing/2014/chart" uri="{C3380CC4-5D6E-409C-BE32-E72D297353CC}">
                  <c16:uniqueId val="{00000039-4853-4C42-A8F2-762DCBF97B5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{727ECDA8-257E-4F2F-A834-C9C9C1CFF447}</c15:txfldGUID>
                      <c15:f>Diagramm!$J$58</c15:f>
                      <c15:dlblFieldTableCache>
                        <c:ptCount val="1"/>
                      </c15:dlblFieldTableCache>
                    </c15:dlblFTEntry>
                  </c15:dlblFieldTable>
                  <c15:showDataLabelsRange val="0"/>
                </c:ext>
                <c:ext xmlns:c16="http://schemas.microsoft.com/office/drawing/2014/chart" uri="{C3380CC4-5D6E-409C-BE32-E72D297353CC}">
                  <c16:uniqueId val="{0000003A-4853-4C42-A8F2-762DCBF97B5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{443918AD-7889-4B5C-B5CB-EED85EE3CE86}</c15:txfldGUID>
                      <c15:f>Diagramm!$J$59</c15:f>
                      <c15:dlblFieldTableCache>
                        <c:ptCount val="1"/>
                      </c15:dlblFieldTableCache>
                    </c15:dlblFTEntry>
                  </c15:dlblFieldTable>
                  <c15:showDataLabelsRange val="0"/>
                </c:ext>
                <c:ext xmlns:c16="http://schemas.microsoft.com/office/drawing/2014/chart" uri="{C3380CC4-5D6E-409C-BE32-E72D297353CC}">
                  <c16:uniqueId val="{0000003B-4853-4C42-A8F2-762DCBF97B5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{B1D72637-F6A9-48B6-8231-980375564903}</c15:txfldGUID>
                      <c15:f>Diagramm!$J$60</c15:f>
                      <c15:dlblFieldTableCache>
                        <c:ptCount val="1"/>
                      </c15:dlblFieldTableCache>
                    </c15:dlblFTEntry>
                  </c15:dlblFieldTable>
                  <c15:showDataLabelsRange val="0"/>
                </c:ext>
                <c:ext xmlns:c16="http://schemas.microsoft.com/office/drawing/2014/chart" uri="{C3380CC4-5D6E-409C-BE32-E72D297353CC}">
                  <c16:uniqueId val="{0000003C-4853-4C42-A8F2-762DCBF97B5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{1F2EDC47-FA95-4A28-983F-63250AE235C9}</c15:txfldGUID>
                      <c15:f>Diagramm!$J$61</c15:f>
                      <c15:dlblFieldTableCache>
                        <c:ptCount val="1"/>
                      </c15:dlblFieldTableCache>
                    </c15:dlblFTEntry>
                  </c15:dlblFieldTable>
                  <c15:showDataLabelsRange val="0"/>
                </c:ext>
                <c:ext xmlns:c16="http://schemas.microsoft.com/office/drawing/2014/chart" uri="{C3380CC4-5D6E-409C-BE32-E72D297353CC}">
                  <c16:uniqueId val="{0000003D-4853-4C42-A8F2-762DCBF97B5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{AD0F08C2-8D8F-4537-82CD-9EB88C309DAD}</c15:txfldGUID>
                      <c15:f>Diagramm!$J$62</c15:f>
                      <c15:dlblFieldTableCache>
                        <c:ptCount val="1"/>
                      </c15:dlblFieldTableCache>
                    </c15:dlblFTEntry>
                  </c15:dlblFieldTable>
                  <c15:showDataLabelsRange val="0"/>
                </c:ext>
                <c:ext xmlns:c16="http://schemas.microsoft.com/office/drawing/2014/chart" uri="{C3380CC4-5D6E-409C-BE32-E72D297353CC}">
                  <c16:uniqueId val="{0000003E-4853-4C42-A8F2-762DCBF97B5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{E655839C-512B-4C97-BF18-FC1678EDE4B3}</c15:txfldGUID>
                      <c15:f>Diagramm!$J$63</c15:f>
                      <c15:dlblFieldTableCache>
                        <c:ptCount val="1"/>
                      </c15:dlblFieldTableCache>
                    </c15:dlblFTEntry>
                  </c15:dlblFieldTable>
                  <c15:showDataLabelsRange val="0"/>
                </c:ext>
                <c:ext xmlns:c16="http://schemas.microsoft.com/office/drawing/2014/chart" uri="{C3380CC4-5D6E-409C-BE32-E72D297353CC}">
                  <c16:uniqueId val="{0000003F-4853-4C42-A8F2-762DCBF97B5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{CBC7B459-F0E8-48CC-9496-A66D1BB9DD70}</c15:txfldGUID>
                      <c15:f>Diagramm!$J$64</c15:f>
                      <c15:dlblFieldTableCache>
                        <c:ptCount val="1"/>
                      </c15:dlblFieldTableCache>
                    </c15:dlblFTEntry>
                  </c15:dlblFieldTable>
                  <c15:showDataLabelsRange val="0"/>
                </c:ext>
                <c:ext xmlns:c16="http://schemas.microsoft.com/office/drawing/2014/chart" uri="{C3380CC4-5D6E-409C-BE32-E72D297353CC}">
                  <c16:uniqueId val="{00000040-4853-4C42-A8F2-762DCBF97B5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{83C739C2-BE74-460B-ABDD-9248284BC79D}</c15:txfldGUID>
                      <c15:f>Diagramm!$J$65</c15:f>
                      <c15:dlblFieldTableCache>
                        <c:ptCount val="1"/>
                      </c15:dlblFieldTableCache>
                    </c15:dlblFTEntry>
                  </c15:dlblFieldTable>
                  <c15:showDataLabelsRange val="0"/>
                </c:ext>
                <c:ext xmlns:c16="http://schemas.microsoft.com/office/drawing/2014/chart" uri="{C3380CC4-5D6E-409C-BE32-E72D297353CC}">
                  <c16:uniqueId val="{00000041-4853-4C42-A8F2-762DCBF97B5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{5FB662FF-0E6B-49DA-B825-BA8F35AC97C4}</c15:txfldGUID>
                      <c15:f>Diagramm!$J$66</c15:f>
                      <c15:dlblFieldTableCache>
                        <c:ptCount val="1"/>
                      </c15:dlblFieldTableCache>
                    </c15:dlblFTEntry>
                  </c15:dlblFieldTable>
                  <c15:showDataLabelsRange val="0"/>
                </c:ext>
                <c:ext xmlns:c16="http://schemas.microsoft.com/office/drawing/2014/chart" uri="{C3380CC4-5D6E-409C-BE32-E72D297353CC}">
                  <c16:uniqueId val="{00000042-4853-4C42-A8F2-762DCBF97B5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{3D677516-8980-4BDF-8928-9E35918E81A4}</c15:txfldGUID>
                      <c15:f>Diagramm!$J$67</c15:f>
                      <c15:dlblFieldTableCache>
                        <c:ptCount val="1"/>
                      </c15:dlblFieldTableCache>
                    </c15:dlblFTEntry>
                  </c15:dlblFieldTable>
                  <c15:showDataLabelsRange val="0"/>
                </c:ext>
                <c:ext xmlns:c16="http://schemas.microsoft.com/office/drawing/2014/chart" uri="{C3380CC4-5D6E-409C-BE32-E72D297353CC}">
                  <c16:uniqueId val="{00000043-4853-4C42-A8F2-762DCBF97B5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853-4C42-A8F2-762DCBF97B5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BB4-4DA7-9550-55B0026B62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BB4-4DA7-9550-55B0026B62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BB4-4DA7-9550-55B0026B62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BB4-4DA7-9550-55B0026B62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BB4-4DA7-9550-55B0026B62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BB4-4DA7-9550-55B0026B62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BB4-4DA7-9550-55B0026B62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BB4-4DA7-9550-55B0026B62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B4-4DA7-9550-55B0026B62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BB4-4DA7-9550-55B0026B62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BB4-4DA7-9550-55B0026B62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BB4-4DA7-9550-55B0026B62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BB4-4DA7-9550-55B0026B62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BB4-4DA7-9550-55B0026B62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BB4-4DA7-9550-55B0026B62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BB4-4DA7-9550-55B0026B62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BB4-4DA7-9550-55B0026B62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BB4-4DA7-9550-55B0026B62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BB4-4DA7-9550-55B0026B62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BB4-4DA7-9550-55B0026B62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BB4-4DA7-9550-55B0026B62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BB4-4DA7-9550-55B0026B62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BB4-4DA7-9550-55B0026B62B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BB4-4DA7-9550-55B0026B62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BB4-4DA7-9550-55B0026B62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BB4-4DA7-9550-55B0026B62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BB4-4DA7-9550-55B0026B62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BB4-4DA7-9550-55B0026B62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BB4-4DA7-9550-55B0026B62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BB4-4DA7-9550-55B0026B62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BB4-4DA7-9550-55B0026B62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BB4-4DA7-9550-55B0026B62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BB4-4DA7-9550-55B0026B62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BB4-4DA7-9550-55B0026B62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BB4-4DA7-9550-55B0026B62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BB4-4DA7-9550-55B0026B62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BB4-4DA7-9550-55B0026B62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BB4-4DA7-9550-55B0026B62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BB4-4DA7-9550-55B0026B62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BB4-4DA7-9550-55B0026B62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BB4-4DA7-9550-55B0026B62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BB4-4DA7-9550-55B0026B62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BB4-4DA7-9550-55B0026B62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BB4-4DA7-9550-55B0026B62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BB4-4DA7-9550-55B0026B62B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BB4-4DA7-9550-55B0026B62B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BB4-4DA7-9550-55B0026B62B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BB4-4DA7-9550-55B0026B62B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BB4-4DA7-9550-55B0026B62B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BB4-4DA7-9550-55B0026B62B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BB4-4DA7-9550-55B0026B62B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BB4-4DA7-9550-55B0026B62B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BB4-4DA7-9550-55B0026B62B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BB4-4DA7-9550-55B0026B62B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BB4-4DA7-9550-55B0026B62B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BB4-4DA7-9550-55B0026B62B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BB4-4DA7-9550-55B0026B62B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BB4-4DA7-9550-55B0026B62B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BB4-4DA7-9550-55B0026B62B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BB4-4DA7-9550-55B0026B62B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BB4-4DA7-9550-55B0026B62B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BB4-4DA7-9550-55B0026B62B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BB4-4DA7-9550-55B0026B62B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BB4-4DA7-9550-55B0026B62B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BB4-4DA7-9550-55B0026B62B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BB4-4DA7-9550-55B0026B62B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BB4-4DA7-9550-55B0026B62B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BB4-4DA7-9550-55B0026B62B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BB4-4DA7-9550-55B0026B62B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100.74276741530264</c:v>
                </c:pt>
                <c:pt idx="2">
                  <c:v>102.30300723258469</c:v>
                </c:pt>
                <c:pt idx="3">
                  <c:v>102.13313665778455</c:v>
                </c:pt>
                <c:pt idx="4">
                  <c:v>102.45027598020555</c:v>
                </c:pt>
                <c:pt idx="5">
                  <c:v>102.78192805481538</c:v>
                </c:pt>
                <c:pt idx="6">
                  <c:v>104.29054054054055</c:v>
                </c:pt>
                <c:pt idx="7">
                  <c:v>103.97363913208983</c:v>
                </c:pt>
                <c:pt idx="8">
                  <c:v>104.06594975256947</c:v>
                </c:pt>
                <c:pt idx="9">
                  <c:v>104.62147887323943</c:v>
                </c:pt>
                <c:pt idx="10">
                  <c:v>106.14341454130187</c:v>
                </c:pt>
                <c:pt idx="11">
                  <c:v>105.93809478492577</c:v>
                </c:pt>
                <c:pt idx="12">
                  <c:v>106.39132089836316</c:v>
                </c:pt>
                <c:pt idx="13">
                  <c:v>106.98063380281691</c:v>
                </c:pt>
                <c:pt idx="14">
                  <c:v>108.38694328130948</c:v>
                </c:pt>
                <c:pt idx="15">
                  <c:v>108.34150171298059</c:v>
                </c:pt>
                <c:pt idx="16">
                  <c:v>108.20708031975637</c:v>
                </c:pt>
                <c:pt idx="17">
                  <c:v>108.64246288542063</c:v>
                </c:pt>
                <c:pt idx="18">
                  <c:v>110.01118195660449</c:v>
                </c:pt>
                <c:pt idx="19">
                  <c:v>110.07660829843928</c:v>
                </c:pt>
                <c:pt idx="20">
                  <c:v>109.84035972592309</c:v>
                </c:pt>
                <c:pt idx="21">
                  <c:v>110.09135896459841</c:v>
                </c:pt>
                <c:pt idx="22">
                  <c:v>111.59997145032357</c:v>
                </c:pt>
                <c:pt idx="23">
                  <c:v>111.09059763989342</c:v>
                </c:pt>
                <c:pt idx="24">
                  <c:v>110.88266082984393</c:v>
                </c:pt>
              </c:numCache>
            </c:numRef>
          </c:val>
          <c:smooth val="0"/>
          <c:extLst>
            <c:ext xmlns:c16="http://schemas.microsoft.com/office/drawing/2014/chart" uri="{C3380CC4-5D6E-409C-BE32-E72D297353CC}">
              <c16:uniqueId val="{00000000-F4A4-4589-A650-16D1663D38E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101.8345834177985</c:v>
                </c:pt>
                <c:pt idx="2">
                  <c:v>103.99604703020475</c:v>
                </c:pt>
                <c:pt idx="3">
                  <c:v>105.2807622136631</c:v>
                </c:pt>
                <c:pt idx="4">
                  <c:v>104.4217514696939</c:v>
                </c:pt>
                <c:pt idx="5">
                  <c:v>105.79515507804582</c:v>
                </c:pt>
                <c:pt idx="6">
                  <c:v>108.25055747009932</c:v>
                </c:pt>
                <c:pt idx="7">
                  <c:v>107.78177579566186</c:v>
                </c:pt>
                <c:pt idx="8">
                  <c:v>107.02158929657408</c:v>
                </c:pt>
                <c:pt idx="9">
                  <c:v>110.04713156294343</c:v>
                </c:pt>
                <c:pt idx="10">
                  <c:v>112.63936752483276</c:v>
                </c:pt>
                <c:pt idx="11">
                  <c:v>112.15031421041964</c:v>
                </c:pt>
                <c:pt idx="12">
                  <c:v>111.29383742144741</c:v>
                </c:pt>
                <c:pt idx="13">
                  <c:v>113.65801743361037</c:v>
                </c:pt>
                <c:pt idx="14">
                  <c:v>116.1818366105818</c:v>
                </c:pt>
                <c:pt idx="15">
                  <c:v>116.33894182039326</c:v>
                </c:pt>
                <c:pt idx="16">
                  <c:v>115.58889114129333</c:v>
                </c:pt>
                <c:pt idx="17">
                  <c:v>117.72501520372998</c:v>
                </c:pt>
                <c:pt idx="18">
                  <c:v>119.87380904115143</c:v>
                </c:pt>
                <c:pt idx="19">
                  <c:v>119.50385161159538</c:v>
                </c:pt>
                <c:pt idx="20">
                  <c:v>118.61443340766269</c:v>
                </c:pt>
                <c:pt idx="21">
                  <c:v>120.01064261098723</c:v>
                </c:pt>
                <c:pt idx="22">
                  <c:v>123.3579971619704</c:v>
                </c:pt>
                <c:pt idx="23">
                  <c:v>122.5192580579769</c:v>
                </c:pt>
                <c:pt idx="24">
                  <c:v>118.00121629839855</c:v>
                </c:pt>
              </c:numCache>
            </c:numRef>
          </c:val>
          <c:smooth val="0"/>
          <c:extLst>
            <c:ext xmlns:c16="http://schemas.microsoft.com/office/drawing/2014/chart" uri="{C3380CC4-5D6E-409C-BE32-E72D297353CC}">
              <c16:uniqueId val="{00000001-F4A4-4589-A650-16D1663D38E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103.55680070648781</c:v>
                </c:pt>
                <c:pt idx="2">
                  <c:v>100.31974663885379</c:v>
                </c:pt>
                <c:pt idx="3">
                  <c:v>101.85300790230978</c:v>
                </c:pt>
                <c:pt idx="4">
                  <c:v>99.327009455364887</c:v>
                </c:pt>
                <c:pt idx="5">
                  <c:v>100.96076251960351</c:v>
                </c:pt>
                <c:pt idx="6">
                  <c:v>98.565707934284447</c:v>
                </c:pt>
                <c:pt idx="7">
                  <c:v>99.773132146718027</c:v>
                </c:pt>
                <c:pt idx="8">
                  <c:v>98.4119250270262</c:v>
                </c:pt>
                <c:pt idx="9">
                  <c:v>101.08104815993421</c:v>
                </c:pt>
                <c:pt idx="10">
                  <c:v>98.253574310641469</c:v>
                </c:pt>
                <c:pt idx="11">
                  <c:v>100.03806507605401</c:v>
                </c:pt>
                <c:pt idx="12">
                  <c:v>97.953621511335768</c:v>
                </c:pt>
                <c:pt idx="13">
                  <c:v>100.1674863346377</c:v>
                </c:pt>
                <c:pt idx="14">
                  <c:v>96.98067816739497</c:v>
                </c:pt>
                <c:pt idx="15">
                  <c:v>97.673462551578183</c:v>
                </c:pt>
                <c:pt idx="16">
                  <c:v>95.296679202765048</c:v>
                </c:pt>
                <c:pt idx="17">
                  <c:v>97.519679644319936</c:v>
                </c:pt>
                <c:pt idx="18">
                  <c:v>94.013124838223433</c:v>
                </c:pt>
                <c:pt idx="19">
                  <c:v>95.325608660566104</c:v>
                </c:pt>
                <c:pt idx="20">
                  <c:v>93.481736376509289</c:v>
                </c:pt>
                <c:pt idx="21">
                  <c:v>95.555521719932401</c:v>
                </c:pt>
                <c:pt idx="22">
                  <c:v>92.006334028655388</c:v>
                </c:pt>
                <c:pt idx="23">
                  <c:v>92.629078672899183</c:v>
                </c:pt>
                <c:pt idx="24">
                  <c:v>89.043348508610322</c:v>
                </c:pt>
              </c:numCache>
            </c:numRef>
          </c:val>
          <c:smooth val="0"/>
          <c:extLst>
            <c:ext xmlns:c16="http://schemas.microsoft.com/office/drawing/2014/chart" uri="{C3380CC4-5D6E-409C-BE32-E72D297353CC}">
              <c16:uniqueId val="{00000002-F4A4-4589-A650-16D1663D38E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4A4-4589-A650-16D1663D38E1}"/>
                </c:ext>
              </c:extLst>
            </c:dLbl>
            <c:dLbl>
              <c:idx val="1"/>
              <c:delete val="1"/>
              <c:extLst>
                <c:ext xmlns:c15="http://schemas.microsoft.com/office/drawing/2012/chart" uri="{CE6537A1-D6FC-4f65-9D91-7224C49458BB}"/>
                <c:ext xmlns:c16="http://schemas.microsoft.com/office/drawing/2014/chart" uri="{C3380CC4-5D6E-409C-BE32-E72D297353CC}">
                  <c16:uniqueId val="{00000004-F4A4-4589-A650-16D1663D38E1}"/>
                </c:ext>
              </c:extLst>
            </c:dLbl>
            <c:dLbl>
              <c:idx val="2"/>
              <c:delete val="1"/>
              <c:extLst>
                <c:ext xmlns:c15="http://schemas.microsoft.com/office/drawing/2012/chart" uri="{CE6537A1-D6FC-4f65-9D91-7224C49458BB}"/>
                <c:ext xmlns:c16="http://schemas.microsoft.com/office/drawing/2014/chart" uri="{C3380CC4-5D6E-409C-BE32-E72D297353CC}">
                  <c16:uniqueId val="{00000005-F4A4-4589-A650-16D1663D38E1}"/>
                </c:ext>
              </c:extLst>
            </c:dLbl>
            <c:dLbl>
              <c:idx val="3"/>
              <c:delete val="1"/>
              <c:extLst>
                <c:ext xmlns:c15="http://schemas.microsoft.com/office/drawing/2012/chart" uri="{CE6537A1-D6FC-4f65-9D91-7224C49458BB}"/>
                <c:ext xmlns:c16="http://schemas.microsoft.com/office/drawing/2014/chart" uri="{C3380CC4-5D6E-409C-BE32-E72D297353CC}">
                  <c16:uniqueId val="{00000006-F4A4-4589-A650-16D1663D38E1}"/>
                </c:ext>
              </c:extLst>
            </c:dLbl>
            <c:dLbl>
              <c:idx val="4"/>
              <c:delete val="1"/>
              <c:extLst>
                <c:ext xmlns:c15="http://schemas.microsoft.com/office/drawing/2012/chart" uri="{CE6537A1-D6FC-4f65-9D91-7224C49458BB}"/>
                <c:ext xmlns:c16="http://schemas.microsoft.com/office/drawing/2014/chart" uri="{C3380CC4-5D6E-409C-BE32-E72D297353CC}">
                  <c16:uniqueId val="{00000007-F4A4-4589-A650-16D1663D38E1}"/>
                </c:ext>
              </c:extLst>
            </c:dLbl>
            <c:dLbl>
              <c:idx val="5"/>
              <c:delete val="1"/>
              <c:extLst>
                <c:ext xmlns:c15="http://schemas.microsoft.com/office/drawing/2012/chart" uri="{CE6537A1-D6FC-4f65-9D91-7224C49458BB}"/>
                <c:ext xmlns:c16="http://schemas.microsoft.com/office/drawing/2014/chart" uri="{C3380CC4-5D6E-409C-BE32-E72D297353CC}">
                  <c16:uniqueId val="{00000008-F4A4-4589-A650-16D1663D38E1}"/>
                </c:ext>
              </c:extLst>
            </c:dLbl>
            <c:dLbl>
              <c:idx val="6"/>
              <c:delete val="1"/>
              <c:extLst>
                <c:ext xmlns:c15="http://schemas.microsoft.com/office/drawing/2012/chart" uri="{CE6537A1-D6FC-4f65-9D91-7224C49458BB}"/>
                <c:ext xmlns:c16="http://schemas.microsoft.com/office/drawing/2014/chart" uri="{C3380CC4-5D6E-409C-BE32-E72D297353CC}">
                  <c16:uniqueId val="{00000009-F4A4-4589-A650-16D1663D38E1}"/>
                </c:ext>
              </c:extLst>
            </c:dLbl>
            <c:dLbl>
              <c:idx val="7"/>
              <c:delete val="1"/>
              <c:extLst>
                <c:ext xmlns:c15="http://schemas.microsoft.com/office/drawing/2012/chart" uri="{CE6537A1-D6FC-4f65-9D91-7224C49458BB}"/>
                <c:ext xmlns:c16="http://schemas.microsoft.com/office/drawing/2014/chart" uri="{C3380CC4-5D6E-409C-BE32-E72D297353CC}">
                  <c16:uniqueId val="{0000000A-F4A4-4589-A650-16D1663D38E1}"/>
                </c:ext>
              </c:extLst>
            </c:dLbl>
            <c:dLbl>
              <c:idx val="8"/>
              <c:delete val="1"/>
              <c:extLst>
                <c:ext xmlns:c15="http://schemas.microsoft.com/office/drawing/2012/chart" uri="{CE6537A1-D6FC-4f65-9D91-7224C49458BB}"/>
                <c:ext xmlns:c16="http://schemas.microsoft.com/office/drawing/2014/chart" uri="{C3380CC4-5D6E-409C-BE32-E72D297353CC}">
                  <c16:uniqueId val="{0000000B-F4A4-4589-A650-16D1663D38E1}"/>
                </c:ext>
              </c:extLst>
            </c:dLbl>
            <c:dLbl>
              <c:idx val="9"/>
              <c:delete val="1"/>
              <c:extLst>
                <c:ext xmlns:c15="http://schemas.microsoft.com/office/drawing/2012/chart" uri="{CE6537A1-D6FC-4f65-9D91-7224C49458BB}"/>
                <c:ext xmlns:c16="http://schemas.microsoft.com/office/drawing/2014/chart" uri="{C3380CC4-5D6E-409C-BE32-E72D297353CC}">
                  <c16:uniqueId val="{0000000C-F4A4-4589-A650-16D1663D38E1}"/>
                </c:ext>
              </c:extLst>
            </c:dLbl>
            <c:dLbl>
              <c:idx val="10"/>
              <c:delete val="1"/>
              <c:extLst>
                <c:ext xmlns:c15="http://schemas.microsoft.com/office/drawing/2012/chart" uri="{CE6537A1-D6FC-4f65-9D91-7224C49458BB}"/>
                <c:ext xmlns:c16="http://schemas.microsoft.com/office/drawing/2014/chart" uri="{C3380CC4-5D6E-409C-BE32-E72D297353CC}">
                  <c16:uniqueId val="{0000000D-F4A4-4589-A650-16D1663D38E1}"/>
                </c:ext>
              </c:extLst>
            </c:dLbl>
            <c:dLbl>
              <c:idx val="11"/>
              <c:delete val="1"/>
              <c:extLst>
                <c:ext xmlns:c15="http://schemas.microsoft.com/office/drawing/2012/chart" uri="{CE6537A1-D6FC-4f65-9D91-7224C49458BB}"/>
                <c:ext xmlns:c16="http://schemas.microsoft.com/office/drawing/2014/chart" uri="{C3380CC4-5D6E-409C-BE32-E72D297353CC}">
                  <c16:uniqueId val="{0000000E-F4A4-4589-A650-16D1663D38E1}"/>
                </c:ext>
              </c:extLst>
            </c:dLbl>
            <c:dLbl>
              <c:idx val="12"/>
              <c:delete val="1"/>
              <c:extLst>
                <c:ext xmlns:c15="http://schemas.microsoft.com/office/drawing/2012/chart" uri="{CE6537A1-D6FC-4f65-9D91-7224C49458BB}"/>
                <c:ext xmlns:c16="http://schemas.microsoft.com/office/drawing/2014/chart" uri="{C3380CC4-5D6E-409C-BE32-E72D297353CC}">
                  <c16:uniqueId val="{0000000F-F4A4-4589-A650-16D1663D38E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4A4-4589-A650-16D1663D38E1}"/>
                </c:ext>
              </c:extLst>
            </c:dLbl>
            <c:dLbl>
              <c:idx val="14"/>
              <c:delete val="1"/>
              <c:extLst>
                <c:ext xmlns:c15="http://schemas.microsoft.com/office/drawing/2012/chart" uri="{CE6537A1-D6FC-4f65-9D91-7224C49458BB}"/>
                <c:ext xmlns:c16="http://schemas.microsoft.com/office/drawing/2014/chart" uri="{C3380CC4-5D6E-409C-BE32-E72D297353CC}">
                  <c16:uniqueId val="{00000011-F4A4-4589-A650-16D1663D38E1}"/>
                </c:ext>
              </c:extLst>
            </c:dLbl>
            <c:dLbl>
              <c:idx val="15"/>
              <c:delete val="1"/>
              <c:extLst>
                <c:ext xmlns:c15="http://schemas.microsoft.com/office/drawing/2012/chart" uri="{CE6537A1-D6FC-4f65-9D91-7224C49458BB}"/>
                <c:ext xmlns:c16="http://schemas.microsoft.com/office/drawing/2014/chart" uri="{C3380CC4-5D6E-409C-BE32-E72D297353CC}">
                  <c16:uniqueId val="{00000012-F4A4-4589-A650-16D1663D38E1}"/>
                </c:ext>
              </c:extLst>
            </c:dLbl>
            <c:dLbl>
              <c:idx val="16"/>
              <c:delete val="1"/>
              <c:extLst>
                <c:ext xmlns:c15="http://schemas.microsoft.com/office/drawing/2012/chart" uri="{CE6537A1-D6FC-4f65-9D91-7224C49458BB}"/>
                <c:ext xmlns:c16="http://schemas.microsoft.com/office/drawing/2014/chart" uri="{C3380CC4-5D6E-409C-BE32-E72D297353CC}">
                  <c16:uniqueId val="{00000013-F4A4-4589-A650-16D1663D38E1}"/>
                </c:ext>
              </c:extLst>
            </c:dLbl>
            <c:dLbl>
              <c:idx val="17"/>
              <c:delete val="1"/>
              <c:extLst>
                <c:ext xmlns:c15="http://schemas.microsoft.com/office/drawing/2012/chart" uri="{CE6537A1-D6FC-4f65-9D91-7224C49458BB}"/>
                <c:ext xmlns:c16="http://schemas.microsoft.com/office/drawing/2014/chart" uri="{C3380CC4-5D6E-409C-BE32-E72D297353CC}">
                  <c16:uniqueId val="{00000014-F4A4-4589-A650-16D1663D38E1}"/>
                </c:ext>
              </c:extLst>
            </c:dLbl>
            <c:dLbl>
              <c:idx val="18"/>
              <c:delete val="1"/>
              <c:extLst>
                <c:ext xmlns:c15="http://schemas.microsoft.com/office/drawing/2012/chart" uri="{CE6537A1-D6FC-4f65-9D91-7224C49458BB}"/>
                <c:ext xmlns:c16="http://schemas.microsoft.com/office/drawing/2014/chart" uri="{C3380CC4-5D6E-409C-BE32-E72D297353CC}">
                  <c16:uniqueId val="{00000015-F4A4-4589-A650-16D1663D38E1}"/>
                </c:ext>
              </c:extLst>
            </c:dLbl>
            <c:dLbl>
              <c:idx val="19"/>
              <c:delete val="1"/>
              <c:extLst>
                <c:ext xmlns:c15="http://schemas.microsoft.com/office/drawing/2012/chart" uri="{CE6537A1-D6FC-4f65-9D91-7224C49458BB}"/>
                <c:ext xmlns:c16="http://schemas.microsoft.com/office/drawing/2014/chart" uri="{C3380CC4-5D6E-409C-BE32-E72D297353CC}">
                  <c16:uniqueId val="{00000016-F4A4-4589-A650-16D1663D38E1}"/>
                </c:ext>
              </c:extLst>
            </c:dLbl>
            <c:dLbl>
              <c:idx val="20"/>
              <c:delete val="1"/>
              <c:extLst>
                <c:ext xmlns:c15="http://schemas.microsoft.com/office/drawing/2012/chart" uri="{CE6537A1-D6FC-4f65-9D91-7224C49458BB}"/>
                <c:ext xmlns:c16="http://schemas.microsoft.com/office/drawing/2014/chart" uri="{C3380CC4-5D6E-409C-BE32-E72D297353CC}">
                  <c16:uniqueId val="{00000017-F4A4-4589-A650-16D1663D38E1}"/>
                </c:ext>
              </c:extLst>
            </c:dLbl>
            <c:dLbl>
              <c:idx val="21"/>
              <c:delete val="1"/>
              <c:extLst>
                <c:ext xmlns:c15="http://schemas.microsoft.com/office/drawing/2012/chart" uri="{CE6537A1-D6FC-4f65-9D91-7224C49458BB}"/>
                <c:ext xmlns:c16="http://schemas.microsoft.com/office/drawing/2014/chart" uri="{C3380CC4-5D6E-409C-BE32-E72D297353CC}">
                  <c16:uniqueId val="{00000018-F4A4-4589-A650-16D1663D38E1}"/>
                </c:ext>
              </c:extLst>
            </c:dLbl>
            <c:dLbl>
              <c:idx val="22"/>
              <c:delete val="1"/>
              <c:extLst>
                <c:ext xmlns:c15="http://schemas.microsoft.com/office/drawing/2012/chart" uri="{CE6537A1-D6FC-4f65-9D91-7224C49458BB}"/>
                <c:ext xmlns:c16="http://schemas.microsoft.com/office/drawing/2014/chart" uri="{C3380CC4-5D6E-409C-BE32-E72D297353CC}">
                  <c16:uniqueId val="{00000019-F4A4-4589-A650-16D1663D38E1}"/>
                </c:ext>
              </c:extLst>
            </c:dLbl>
            <c:dLbl>
              <c:idx val="23"/>
              <c:delete val="1"/>
              <c:extLst>
                <c:ext xmlns:c15="http://schemas.microsoft.com/office/drawing/2012/chart" uri="{CE6537A1-D6FC-4f65-9D91-7224C49458BB}"/>
                <c:ext xmlns:c16="http://schemas.microsoft.com/office/drawing/2014/chart" uri="{C3380CC4-5D6E-409C-BE32-E72D297353CC}">
                  <c16:uniqueId val="{0000001A-F4A4-4589-A650-16D1663D38E1}"/>
                </c:ext>
              </c:extLst>
            </c:dLbl>
            <c:dLbl>
              <c:idx val="24"/>
              <c:delete val="1"/>
              <c:extLst>
                <c:ext xmlns:c15="http://schemas.microsoft.com/office/drawing/2012/chart" uri="{CE6537A1-D6FC-4f65-9D91-7224C49458BB}"/>
                <c:ext xmlns:c16="http://schemas.microsoft.com/office/drawing/2014/chart" uri="{C3380CC4-5D6E-409C-BE32-E72D297353CC}">
                  <c16:uniqueId val="{0000001B-F4A4-4589-A650-16D1663D38E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4A4-4589-A650-16D1663D38E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Karlsruhe – Rastatt (631)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466062</v>
      </c>
      <c r="F11" s="238">
        <v>466936</v>
      </c>
      <c r="G11" s="238">
        <v>469077</v>
      </c>
      <c r="H11" s="238">
        <v>462736</v>
      </c>
      <c r="I11" s="265">
        <v>461681</v>
      </c>
      <c r="J11" s="263">
        <v>4381</v>
      </c>
      <c r="K11" s="266">
        <v>0.94892360742590665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15.721728010436379</v>
      </c>
      <c r="E13" s="115">
        <v>73273</v>
      </c>
      <c r="F13" s="114">
        <v>72542</v>
      </c>
      <c r="G13" s="114">
        <v>74095</v>
      </c>
      <c r="H13" s="114">
        <v>73497</v>
      </c>
      <c r="I13" s="140">
        <v>72728</v>
      </c>
      <c r="J13" s="115">
        <v>545</v>
      </c>
      <c r="K13" s="116">
        <v>0.74936750632493676</v>
      </c>
    </row>
    <row r="14" spans="1:255" ht="14.1" customHeight="1" x14ac:dyDescent="0.2">
      <c r="A14" s="306" t="s">
        <v>230</v>
      </c>
      <c r="B14" s="307"/>
      <c r="C14" s="308"/>
      <c r="D14" s="113">
        <v>55.28019877183722</v>
      </c>
      <c r="E14" s="115">
        <v>257640</v>
      </c>
      <c r="F14" s="114">
        <v>259339</v>
      </c>
      <c r="G14" s="114">
        <v>260398</v>
      </c>
      <c r="H14" s="114">
        <v>255860</v>
      </c>
      <c r="I14" s="140">
        <v>256328</v>
      </c>
      <c r="J14" s="115">
        <v>1312</v>
      </c>
      <c r="K14" s="116">
        <v>0.51184419961923788</v>
      </c>
    </row>
    <row r="15" spans="1:255" ht="14.1" customHeight="1" x14ac:dyDescent="0.2">
      <c r="A15" s="306" t="s">
        <v>231</v>
      </c>
      <c r="B15" s="307"/>
      <c r="C15" s="308"/>
      <c r="D15" s="113">
        <v>13.690453201505379</v>
      </c>
      <c r="E15" s="115">
        <v>63806</v>
      </c>
      <c r="F15" s="114">
        <v>63881</v>
      </c>
      <c r="G15" s="114">
        <v>64044</v>
      </c>
      <c r="H15" s="114">
        <v>63355</v>
      </c>
      <c r="I15" s="140">
        <v>63131</v>
      </c>
      <c r="J15" s="115">
        <v>675</v>
      </c>
      <c r="K15" s="116">
        <v>1.0692053032583042</v>
      </c>
    </row>
    <row r="16" spans="1:255" ht="14.1" customHeight="1" x14ac:dyDescent="0.2">
      <c r="A16" s="306" t="s">
        <v>232</v>
      </c>
      <c r="B16" s="307"/>
      <c r="C16" s="308"/>
      <c r="D16" s="113">
        <v>14.958310267732619</v>
      </c>
      <c r="E16" s="115">
        <v>69715</v>
      </c>
      <c r="F16" s="114">
        <v>69532</v>
      </c>
      <c r="G16" s="114">
        <v>68900</v>
      </c>
      <c r="H16" s="114">
        <v>68412</v>
      </c>
      <c r="I16" s="140">
        <v>67889</v>
      </c>
      <c r="J16" s="115">
        <v>1826</v>
      </c>
      <c r="K16" s="116">
        <v>2.6896846322673778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0.3651874643287803</v>
      </c>
      <c r="E18" s="115">
        <v>1702</v>
      </c>
      <c r="F18" s="114">
        <v>1601</v>
      </c>
      <c r="G18" s="114">
        <v>1891</v>
      </c>
      <c r="H18" s="114">
        <v>1860</v>
      </c>
      <c r="I18" s="140">
        <v>1671</v>
      </c>
      <c r="J18" s="115">
        <v>31</v>
      </c>
      <c r="K18" s="116">
        <v>1.8551765409934171</v>
      </c>
    </row>
    <row r="19" spans="1:255" ht="14.1" customHeight="1" x14ac:dyDescent="0.2">
      <c r="A19" s="306" t="s">
        <v>235</v>
      </c>
      <c r="B19" s="307" t="s">
        <v>236</v>
      </c>
      <c r="C19" s="308"/>
      <c r="D19" s="113">
        <v>0.18881608026399921</v>
      </c>
      <c r="E19" s="115">
        <v>880</v>
      </c>
      <c r="F19" s="114">
        <v>721</v>
      </c>
      <c r="G19" s="114">
        <v>989</v>
      </c>
      <c r="H19" s="114">
        <v>997</v>
      </c>
      <c r="I19" s="140">
        <v>810</v>
      </c>
      <c r="J19" s="115">
        <v>70</v>
      </c>
      <c r="K19" s="116">
        <v>8.6419753086419746</v>
      </c>
    </row>
    <row r="20" spans="1:255" ht="14.1" customHeight="1" x14ac:dyDescent="0.2">
      <c r="A20" s="306">
        <v>12</v>
      </c>
      <c r="B20" s="307" t="s">
        <v>237</v>
      </c>
      <c r="C20" s="308"/>
      <c r="D20" s="113">
        <v>0.66772232020632449</v>
      </c>
      <c r="E20" s="115">
        <v>3112</v>
      </c>
      <c r="F20" s="114">
        <v>3014</v>
      </c>
      <c r="G20" s="114">
        <v>3168</v>
      </c>
      <c r="H20" s="114">
        <v>3155</v>
      </c>
      <c r="I20" s="140">
        <v>3051</v>
      </c>
      <c r="J20" s="115">
        <v>61</v>
      </c>
      <c r="K20" s="116">
        <v>1.9993444772205835</v>
      </c>
    </row>
    <row r="21" spans="1:255" ht="14.1" customHeight="1" x14ac:dyDescent="0.2">
      <c r="A21" s="306">
        <v>21</v>
      </c>
      <c r="B21" s="307" t="s">
        <v>238</v>
      </c>
      <c r="C21" s="308"/>
      <c r="D21" s="113">
        <v>0.26005123781814438</v>
      </c>
      <c r="E21" s="115">
        <v>1212</v>
      </c>
      <c r="F21" s="114">
        <v>1237</v>
      </c>
      <c r="G21" s="114">
        <v>1262</v>
      </c>
      <c r="H21" s="114">
        <v>1281</v>
      </c>
      <c r="I21" s="140">
        <v>1252</v>
      </c>
      <c r="J21" s="115">
        <v>-40</v>
      </c>
      <c r="K21" s="116">
        <v>-3.1948881789137382</v>
      </c>
    </row>
    <row r="22" spans="1:255" ht="14.1" customHeight="1" x14ac:dyDescent="0.2">
      <c r="A22" s="306">
        <v>22</v>
      </c>
      <c r="B22" s="307" t="s">
        <v>239</v>
      </c>
      <c r="C22" s="308"/>
      <c r="D22" s="113">
        <v>1.4525964356673575</v>
      </c>
      <c r="E22" s="115">
        <v>6770</v>
      </c>
      <c r="F22" s="114">
        <v>6825</v>
      </c>
      <c r="G22" s="114">
        <v>6968</v>
      </c>
      <c r="H22" s="114">
        <v>6968</v>
      </c>
      <c r="I22" s="140">
        <v>7098</v>
      </c>
      <c r="J22" s="115">
        <v>-328</v>
      </c>
      <c r="K22" s="116">
        <v>-4.6210200056353905</v>
      </c>
    </row>
    <row r="23" spans="1:255" ht="14.1" customHeight="1" x14ac:dyDescent="0.2">
      <c r="A23" s="306">
        <v>23</v>
      </c>
      <c r="B23" s="307" t="s">
        <v>240</v>
      </c>
      <c r="C23" s="308"/>
      <c r="D23" s="113">
        <v>0.9758358330007596</v>
      </c>
      <c r="E23" s="115">
        <v>4548</v>
      </c>
      <c r="F23" s="114">
        <v>4539</v>
      </c>
      <c r="G23" s="114">
        <v>4574</v>
      </c>
      <c r="H23" s="114">
        <v>4503</v>
      </c>
      <c r="I23" s="140">
        <v>4545</v>
      </c>
      <c r="J23" s="115">
        <v>3</v>
      </c>
      <c r="K23" s="116">
        <v>6.6006600660066E-2</v>
      </c>
    </row>
    <row r="24" spans="1:255" ht="14.1" customHeight="1" x14ac:dyDescent="0.2">
      <c r="A24" s="306">
        <v>24</v>
      </c>
      <c r="B24" s="307" t="s">
        <v>241</v>
      </c>
      <c r="C24" s="308"/>
      <c r="D24" s="113">
        <v>3.4898790289703947</v>
      </c>
      <c r="E24" s="115">
        <v>16265</v>
      </c>
      <c r="F24" s="114">
        <v>16518</v>
      </c>
      <c r="G24" s="114">
        <v>16926</v>
      </c>
      <c r="H24" s="114">
        <v>16855</v>
      </c>
      <c r="I24" s="140">
        <v>16892</v>
      </c>
      <c r="J24" s="115">
        <v>-627</v>
      </c>
      <c r="K24" s="116">
        <v>-3.7118162443760361</v>
      </c>
    </row>
    <row r="25" spans="1:255" ht="14.1" customHeight="1" x14ac:dyDescent="0.2">
      <c r="A25" s="306">
        <v>25</v>
      </c>
      <c r="B25" s="307" t="s">
        <v>242</v>
      </c>
      <c r="C25" s="308"/>
      <c r="D25" s="113">
        <v>7.6262385691174135</v>
      </c>
      <c r="E25" s="115">
        <v>35543</v>
      </c>
      <c r="F25" s="114">
        <v>35818</v>
      </c>
      <c r="G25" s="114">
        <v>36323</v>
      </c>
      <c r="H25" s="114">
        <v>36104</v>
      </c>
      <c r="I25" s="140">
        <v>35858</v>
      </c>
      <c r="J25" s="115">
        <v>-315</v>
      </c>
      <c r="K25" s="116">
        <v>-0.87846505661219254</v>
      </c>
    </row>
    <row r="26" spans="1:255" ht="14.1" customHeight="1" x14ac:dyDescent="0.2">
      <c r="A26" s="306">
        <v>26</v>
      </c>
      <c r="B26" s="307" t="s">
        <v>243</v>
      </c>
      <c r="C26" s="308"/>
      <c r="D26" s="113">
        <v>3.4373109157150767</v>
      </c>
      <c r="E26" s="115">
        <v>16020</v>
      </c>
      <c r="F26" s="114">
        <v>16220</v>
      </c>
      <c r="G26" s="114">
        <v>16396</v>
      </c>
      <c r="H26" s="114">
        <v>16037</v>
      </c>
      <c r="I26" s="140">
        <v>16098</v>
      </c>
      <c r="J26" s="115">
        <v>-78</v>
      </c>
      <c r="K26" s="116">
        <v>-0.48453224002981737</v>
      </c>
    </row>
    <row r="27" spans="1:255" ht="14.1" customHeight="1" x14ac:dyDescent="0.2">
      <c r="A27" s="306">
        <v>27</v>
      </c>
      <c r="B27" s="307" t="s">
        <v>244</v>
      </c>
      <c r="C27" s="308"/>
      <c r="D27" s="113">
        <v>4.0217825096231836</v>
      </c>
      <c r="E27" s="115">
        <v>18744</v>
      </c>
      <c r="F27" s="114">
        <v>18816</v>
      </c>
      <c r="G27" s="114">
        <v>18882</v>
      </c>
      <c r="H27" s="114">
        <v>18754</v>
      </c>
      <c r="I27" s="140">
        <v>18601</v>
      </c>
      <c r="J27" s="115">
        <v>143</v>
      </c>
      <c r="K27" s="116">
        <v>0.76877587226493205</v>
      </c>
    </row>
    <row r="28" spans="1:255" ht="14.1" customHeight="1" x14ac:dyDescent="0.2">
      <c r="A28" s="306">
        <v>28</v>
      </c>
      <c r="B28" s="307" t="s">
        <v>245</v>
      </c>
      <c r="C28" s="308"/>
      <c r="D28" s="113">
        <v>0.21992782076204453</v>
      </c>
      <c r="E28" s="115">
        <v>1025</v>
      </c>
      <c r="F28" s="114">
        <v>1030</v>
      </c>
      <c r="G28" s="114">
        <v>1062</v>
      </c>
      <c r="H28" s="114">
        <v>1080</v>
      </c>
      <c r="I28" s="140">
        <v>1066</v>
      </c>
      <c r="J28" s="115">
        <v>-41</v>
      </c>
      <c r="K28" s="116">
        <v>-3.8461538461538463</v>
      </c>
    </row>
    <row r="29" spans="1:255" ht="14.1" customHeight="1" x14ac:dyDescent="0.2">
      <c r="A29" s="306">
        <v>29</v>
      </c>
      <c r="B29" s="307" t="s">
        <v>246</v>
      </c>
      <c r="C29" s="308"/>
      <c r="D29" s="113">
        <v>1.9840707888650009</v>
      </c>
      <c r="E29" s="115">
        <v>9247</v>
      </c>
      <c r="F29" s="114">
        <v>9372</v>
      </c>
      <c r="G29" s="114">
        <v>9349</v>
      </c>
      <c r="H29" s="114">
        <v>9328</v>
      </c>
      <c r="I29" s="140">
        <v>9332</v>
      </c>
      <c r="J29" s="115">
        <v>-85</v>
      </c>
      <c r="K29" s="116">
        <v>-0.9108444063437634</v>
      </c>
    </row>
    <row r="30" spans="1:255" ht="14.1" customHeight="1" x14ac:dyDescent="0.2">
      <c r="A30" s="306" t="s">
        <v>247</v>
      </c>
      <c r="B30" s="307" t="s">
        <v>248</v>
      </c>
      <c r="C30" s="308"/>
      <c r="D30" s="113">
        <v>0.6110774961271247</v>
      </c>
      <c r="E30" s="115">
        <v>2848</v>
      </c>
      <c r="F30" s="114">
        <v>2829</v>
      </c>
      <c r="G30" s="114">
        <v>2881</v>
      </c>
      <c r="H30" s="114">
        <v>2857</v>
      </c>
      <c r="I30" s="140">
        <v>2886</v>
      </c>
      <c r="J30" s="115">
        <v>-38</v>
      </c>
      <c r="K30" s="116">
        <v>-1.3167013167013166</v>
      </c>
    </row>
    <row r="31" spans="1:255" ht="14.1" customHeight="1" x14ac:dyDescent="0.2">
      <c r="A31" s="306" t="s">
        <v>249</v>
      </c>
      <c r="B31" s="307" t="s">
        <v>250</v>
      </c>
      <c r="C31" s="308"/>
      <c r="D31" s="113">
        <v>1.3343718217747853</v>
      </c>
      <c r="E31" s="115">
        <v>6219</v>
      </c>
      <c r="F31" s="114">
        <v>6361</v>
      </c>
      <c r="G31" s="114">
        <v>6287</v>
      </c>
      <c r="H31" s="114">
        <v>6293</v>
      </c>
      <c r="I31" s="140">
        <v>6263</v>
      </c>
      <c r="J31" s="115">
        <v>-44</v>
      </c>
      <c r="K31" s="116">
        <v>-0.70253871946351587</v>
      </c>
    </row>
    <row r="32" spans="1:255" ht="14.1" customHeight="1" x14ac:dyDescent="0.2">
      <c r="A32" s="306">
        <v>31</v>
      </c>
      <c r="B32" s="307" t="s">
        <v>251</v>
      </c>
      <c r="C32" s="308"/>
      <c r="D32" s="113">
        <v>1.2090666048723131</v>
      </c>
      <c r="E32" s="115">
        <v>5635</v>
      </c>
      <c r="F32" s="114">
        <v>5586</v>
      </c>
      <c r="G32" s="114">
        <v>5507</v>
      </c>
      <c r="H32" s="114">
        <v>5502</v>
      </c>
      <c r="I32" s="140">
        <v>5437</v>
      </c>
      <c r="J32" s="115">
        <v>198</v>
      </c>
      <c r="K32" s="116">
        <v>3.6417141806143092</v>
      </c>
    </row>
    <row r="33" spans="1:11" ht="14.1" customHeight="1" x14ac:dyDescent="0.2">
      <c r="A33" s="306">
        <v>32</v>
      </c>
      <c r="B33" s="307" t="s">
        <v>252</v>
      </c>
      <c r="C33" s="308"/>
      <c r="D33" s="113">
        <v>1.3983118125914578</v>
      </c>
      <c r="E33" s="115">
        <v>6517</v>
      </c>
      <c r="F33" s="114">
        <v>6168</v>
      </c>
      <c r="G33" s="114">
        <v>6358</v>
      </c>
      <c r="H33" s="114">
        <v>6252</v>
      </c>
      <c r="I33" s="140">
        <v>6209</v>
      </c>
      <c r="J33" s="115">
        <v>308</v>
      </c>
      <c r="K33" s="116">
        <v>4.96054114994363</v>
      </c>
    </row>
    <row r="34" spans="1:11" ht="14.1" customHeight="1" x14ac:dyDescent="0.2">
      <c r="A34" s="306">
        <v>33</v>
      </c>
      <c r="B34" s="307" t="s">
        <v>253</v>
      </c>
      <c r="C34" s="308"/>
      <c r="D34" s="113">
        <v>1.1118692362818681</v>
      </c>
      <c r="E34" s="115">
        <v>5182</v>
      </c>
      <c r="F34" s="114">
        <v>5037</v>
      </c>
      <c r="G34" s="114">
        <v>5321</v>
      </c>
      <c r="H34" s="114">
        <v>5211</v>
      </c>
      <c r="I34" s="140">
        <v>5158</v>
      </c>
      <c r="J34" s="115">
        <v>24</v>
      </c>
      <c r="K34" s="116">
        <v>0.46529662659945714</v>
      </c>
    </row>
    <row r="35" spans="1:11" ht="14.1" customHeight="1" x14ac:dyDescent="0.2">
      <c r="A35" s="306">
        <v>34</v>
      </c>
      <c r="B35" s="307" t="s">
        <v>254</v>
      </c>
      <c r="C35" s="308"/>
      <c r="D35" s="113">
        <v>1.9731280387587917</v>
      </c>
      <c r="E35" s="115">
        <v>9196</v>
      </c>
      <c r="F35" s="114">
        <v>9208</v>
      </c>
      <c r="G35" s="114">
        <v>9236</v>
      </c>
      <c r="H35" s="114">
        <v>9075</v>
      </c>
      <c r="I35" s="140">
        <v>9057</v>
      </c>
      <c r="J35" s="115">
        <v>139</v>
      </c>
      <c r="K35" s="116">
        <v>1.5347245224688086</v>
      </c>
    </row>
    <row r="36" spans="1:11" ht="14.1" customHeight="1" x14ac:dyDescent="0.2">
      <c r="A36" s="306">
        <v>41</v>
      </c>
      <c r="B36" s="307" t="s">
        <v>255</v>
      </c>
      <c r="C36" s="308"/>
      <c r="D36" s="113">
        <v>1.6448455355725204</v>
      </c>
      <c r="E36" s="115">
        <v>7666</v>
      </c>
      <c r="F36" s="114">
        <v>7669</v>
      </c>
      <c r="G36" s="114">
        <v>7687</v>
      </c>
      <c r="H36" s="114">
        <v>7631</v>
      </c>
      <c r="I36" s="140">
        <v>7619</v>
      </c>
      <c r="J36" s="115">
        <v>47</v>
      </c>
      <c r="K36" s="116">
        <v>0.61687885549284682</v>
      </c>
    </row>
    <row r="37" spans="1:11" ht="14.1" customHeight="1" x14ac:dyDescent="0.2">
      <c r="A37" s="306">
        <v>42</v>
      </c>
      <c r="B37" s="307" t="s">
        <v>256</v>
      </c>
      <c r="C37" s="308"/>
      <c r="D37" s="113">
        <v>0.29953096369152604</v>
      </c>
      <c r="E37" s="115">
        <v>1396</v>
      </c>
      <c r="F37" s="114">
        <v>1372</v>
      </c>
      <c r="G37" s="114">
        <v>1350</v>
      </c>
      <c r="H37" s="114">
        <v>1315</v>
      </c>
      <c r="I37" s="140">
        <v>1292</v>
      </c>
      <c r="J37" s="115">
        <v>104</v>
      </c>
      <c r="K37" s="116">
        <v>8.0495356037151709</v>
      </c>
    </row>
    <row r="38" spans="1:11" ht="14.1" customHeight="1" x14ac:dyDescent="0.2">
      <c r="A38" s="306">
        <v>43</v>
      </c>
      <c r="B38" s="307" t="s">
        <v>257</v>
      </c>
      <c r="C38" s="308"/>
      <c r="D38" s="113">
        <v>4.5045508966618177</v>
      </c>
      <c r="E38" s="115">
        <v>20994</v>
      </c>
      <c r="F38" s="114">
        <v>20865</v>
      </c>
      <c r="G38" s="114">
        <v>20711</v>
      </c>
      <c r="H38" s="114">
        <v>20315</v>
      </c>
      <c r="I38" s="140">
        <v>20197</v>
      </c>
      <c r="J38" s="115">
        <v>797</v>
      </c>
      <c r="K38" s="116">
        <v>3.9461306134574441</v>
      </c>
    </row>
    <row r="39" spans="1:11" ht="14.1" customHeight="1" x14ac:dyDescent="0.2">
      <c r="A39" s="306">
        <v>51</v>
      </c>
      <c r="B39" s="307" t="s">
        <v>258</v>
      </c>
      <c r="C39" s="308"/>
      <c r="D39" s="113">
        <v>7.1876703099587607</v>
      </c>
      <c r="E39" s="115">
        <v>33499</v>
      </c>
      <c r="F39" s="114">
        <v>33389</v>
      </c>
      <c r="G39" s="114">
        <v>33340</v>
      </c>
      <c r="H39" s="114">
        <v>32525</v>
      </c>
      <c r="I39" s="140">
        <v>32669</v>
      </c>
      <c r="J39" s="115">
        <v>830</v>
      </c>
      <c r="K39" s="116">
        <v>2.5406348526125684</v>
      </c>
    </row>
    <row r="40" spans="1:11" ht="14.1" customHeight="1" x14ac:dyDescent="0.2">
      <c r="A40" s="306" t="s">
        <v>259</v>
      </c>
      <c r="B40" s="307" t="s">
        <v>260</v>
      </c>
      <c r="C40" s="308"/>
      <c r="D40" s="113">
        <v>6.1191429466465834</v>
      </c>
      <c r="E40" s="115">
        <v>28519</v>
      </c>
      <c r="F40" s="114">
        <v>28398</v>
      </c>
      <c r="G40" s="114">
        <v>28344</v>
      </c>
      <c r="H40" s="114">
        <v>27685</v>
      </c>
      <c r="I40" s="140">
        <v>27826</v>
      </c>
      <c r="J40" s="115">
        <v>693</v>
      </c>
      <c r="K40" s="116">
        <v>2.4904765327391649</v>
      </c>
    </row>
    <row r="41" spans="1:11" ht="14.1" customHeight="1" x14ac:dyDescent="0.2">
      <c r="A41" s="306"/>
      <c r="B41" s="307" t="s">
        <v>261</v>
      </c>
      <c r="C41" s="308"/>
      <c r="D41" s="113">
        <v>5.2887813209401324</v>
      </c>
      <c r="E41" s="115">
        <v>24649</v>
      </c>
      <c r="F41" s="114">
        <v>24561</v>
      </c>
      <c r="G41" s="114">
        <v>24621</v>
      </c>
      <c r="H41" s="114">
        <v>24106</v>
      </c>
      <c r="I41" s="140">
        <v>24173</v>
      </c>
      <c r="J41" s="115">
        <v>476</v>
      </c>
      <c r="K41" s="116">
        <v>1.9691391221610888</v>
      </c>
    </row>
    <row r="42" spans="1:11" ht="14.1" customHeight="1" x14ac:dyDescent="0.2">
      <c r="A42" s="306">
        <v>52</v>
      </c>
      <c r="B42" s="307" t="s">
        <v>262</v>
      </c>
      <c r="C42" s="308"/>
      <c r="D42" s="113">
        <v>2.961837695413915</v>
      </c>
      <c r="E42" s="115">
        <v>13804</v>
      </c>
      <c r="F42" s="114">
        <v>13821</v>
      </c>
      <c r="G42" s="114">
        <v>14087</v>
      </c>
      <c r="H42" s="114">
        <v>13897</v>
      </c>
      <c r="I42" s="140">
        <v>13891</v>
      </c>
      <c r="J42" s="115">
        <v>-87</v>
      </c>
      <c r="K42" s="116">
        <v>-0.62630480167014613</v>
      </c>
    </row>
    <row r="43" spans="1:11" ht="14.1" customHeight="1" x14ac:dyDescent="0.2">
      <c r="A43" s="306" t="s">
        <v>263</v>
      </c>
      <c r="B43" s="307" t="s">
        <v>264</v>
      </c>
      <c r="C43" s="308"/>
      <c r="D43" s="113">
        <v>2.418347773472199</v>
      </c>
      <c r="E43" s="115">
        <v>11271</v>
      </c>
      <c r="F43" s="114">
        <v>11289</v>
      </c>
      <c r="G43" s="114">
        <v>11453</v>
      </c>
      <c r="H43" s="114">
        <v>11355</v>
      </c>
      <c r="I43" s="140">
        <v>11369</v>
      </c>
      <c r="J43" s="115">
        <v>-98</v>
      </c>
      <c r="K43" s="116">
        <v>-0.86199313923827958</v>
      </c>
    </row>
    <row r="44" spans="1:11" ht="14.1" customHeight="1" x14ac:dyDescent="0.2">
      <c r="A44" s="306">
        <v>53</v>
      </c>
      <c r="B44" s="307" t="s">
        <v>265</v>
      </c>
      <c r="C44" s="308"/>
      <c r="D44" s="113">
        <v>1.0777536035978046</v>
      </c>
      <c r="E44" s="115">
        <v>5023</v>
      </c>
      <c r="F44" s="114">
        <v>5000</v>
      </c>
      <c r="G44" s="114">
        <v>5017</v>
      </c>
      <c r="H44" s="114">
        <v>4902</v>
      </c>
      <c r="I44" s="140">
        <v>4885</v>
      </c>
      <c r="J44" s="115">
        <v>138</v>
      </c>
      <c r="K44" s="116">
        <v>2.8249744114636641</v>
      </c>
    </row>
    <row r="45" spans="1:11" ht="14.1" customHeight="1" x14ac:dyDescent="0.2">
      <c r="A45" s="306" t="s">
        <v>266</v>
      </c>
      <c r="B45" s="307" t="s">
        <v>267</v>
      </c>
      <c r="C45" s="308"/>
      <c r="D45" s="113">
        <v>1.0335534757178229</v>
      </c>
      <c r="E45" s="115">
        <v>4817</v>
      </c>
      <c r="F45" s="114">
        <v>4793</v>
      </c>
      <c r="G45" s="114">
        <v>4800</v>
      </c>
      <c r="H45" s="114">
        <v>4697</v>
      </c>
      <c r="I45" s="140">
        <v>4678</v>
      </c>
      <c r="J45" s="115">
        <v>139</v>
      </c>
      <c r="K45" s="116">
        <v>2.9713552800342025</v>
      </c>
    </row>
    <row r="46" spans="1:11" ht="14.1" customHeight="1" x14ac:dyDescent="0.2">
      <c r="A46" s="306">
        <v>54</v>
      </c>
      <c r="B46" s="307" t="s">
        <v>268</v>
      </c>
      <c r="C46" s="308"/>
      <c r="D46" s="113">
        <v>2.3906690526153174</v>
      </c>
      <c r="E46" s="115">
        <v>11142</v>
      </c>
      <c r="F46" s="114">
        <v>11116</v>
      </c>
      <c r="G46" s="114">
        <v>11125</v>
      </c>
      <c r="H46" s="114">
        <v>10922</v>
      </c>
      <c r="I46" s="140">
        <v>10796</v>
      </c>
      <c r="J46" s="115">
        <v>346</v>
      </c>
      <c r="K46" s="116">
        <v>3.2048907002593552</v>
      </c>
    </row>
    <row r="47" spans="1:11" ht="14.1" customHeight="1" x14ac:dyDescent="0.2">
      <c r="A47" s="306">
        <v>61</v>
      </c>
      <c r="B47" s="307" t="s">
        <v>269</v>
      </c>
      <c r="C47" s="308"/>
      <c r="D47" s="113">
        <v>3.218885041046041</v>
      </c>
      <c r="E47" s="115">
        <v>15002</v>
      </c>
      <c r="F47" s="114">
        <v>15030</v>
      </c>
      <c r="G47" s="114">
        <v>15062</v>
      </c>
      <c r="H47" s="114">
        <v>14956</v>
      </c>
      <c r="I47" s="140">
        <v>14984</v>
      </c>
      <c r="J47" s="115">
        <v>18</v>
      </c>
      <c r="K47" s="116">
        <v>0.12012813667912441</v>
      </c>
    </row>
    <row r="48" spans="1:11" ht="14.1" customHeight="1" x14ac:dyDescent="0.2">
      <c r="A48" s="306">
        <v>62</v>
      </c>
      <c r="B48" s="307" t="s">
        <v>270</v>
      </c>
      <c r="C48" s="308"/>
      <c r="D48" s="113">
        <v>5.7910750071878851</v>
      </c>
      <c r="E48" s="115">
        <v>26990</v>
      </c>
      <c r="F48" s="114">
        <v>27150</v>
      </c>
      <c r="G48" s="114">
        <v>27057</v>
      </c>
      <c r="H48" s="114">
        <v>26690</v>
      </c>
      <c r="I48" s="140">
        <v>26791</v>
      </c>
      <c r="J48" s="115">
        <v>199</v>
      </c>
      <c r="K48" s="116">
        <v>0.74278675674666861</v>
      </c>
    </row>
    <row r="49" spans="1:11" ht="14.1" customHeight="1" x14ac:dyDescent="0.2">
      <c r="A49" s="306">
        <v>63</v>
      </c>
      <c r="B49" s="307" t="s">
        <v>271</v>
      </c>
      <c r="C49" s="308"/>
      <c r="D49" s="113">
        <v>1.984714480047719</v>
      </c>
      <c r="E49" s="115">
        <v>9250</v>
      </c>
      <c r="F49" s="114">
        <v>9450</v>
      </c>
      <c r="G49" s="114">
        <v>9781</v>
      </c>
      <c r="H49" s="114">
        <v>9840</v>
      </c>
      <c r="I49" s="140">
        <v>9534</v>
      </c>
      <c r="J49" s="115">
        <v>-284</v>
      </c>
      <c r="K49" s="116">
        <v>-2.9788126704426263</v>
      </c>
    </row>
    <row r="50" spans="1:11" ht="14.1" customHeight="1" x14ac:dyDescent="0.2">
      <c r="A50" s="306" t="s">
        <v>272</v>
      </c>
      <c r="B50" s="307" t="s">
        <v>273</v>
      </c>
      <c r="C50" s="308"/>
      <c r="D50" s="113">
        <v>0.41003128339148009</v>
      </c>
      <c r="E50" s="115">
        <v>1911</v>
      </c>
      <c r="F50" s="114">
        <v>1903</v>
      </c>
      <c r="G50" s="114">
        <v>1959</v>
      </c>
      <c r="H50" s="114">
        <v>1898</v>
      </c>
      <c r="I50" s="140">
        <v>1896</v>
      </c>
      <c r="J50" s="115">
        <v>15</v>
      </c>
      <c r="K50" s="116">
        <v>0.79113924050632911</v>
      </c>
    </row>
    <row r="51" spans="1:11" ht="14.1" customHeight="1" x14ac:dyDescent="0.2">
      <c r="A51" s="306" t="s">
        <v>274</v>
      </c>
      <c r="B51" s="307" t="s">
        <v>275</v>
      </c>
      <c r="C51" s="308"/>
      <c r="D51" s="113">
        <v>1.2856658556157765</v>
      </c>
      <c r="E51" s="115">
        <v>5992</v>
      </c>
      <c r="F51" s="114">
        <v>6176</v>
      </c>
      <c r="G51" s="114">
        <v>6226</v>
      </c>
      <c r="H51" s="114">
        <v>6280</v>
      </c>
      <c r="I51" s="140">
        <v>6153</v>
      </c>
      <c r="J51" s="115">
        <v>-161</v>
      </c>
      <c r="K51" s="116">
        <v>-2.6166097838452789</v>
      </c>
    </row>
    <row r="52" spans="1:11" ht="14.1" customHeight="1" x14ac:dyDescent="0.2">
      <c r="A52" s="306">
        <v>71</v>
      </c>
      <c r="B52" s="307" t="s">
        <v>276</v>
      </c>
      <c r="C52" s="308"/>
      <c r="D52" s="113">
        <v>13.492840008410898</v>
      </c>
      <c r="E52" s="115">
        <v>62885</v>
      </c>
      <c r="F52" s="114">
        <v>62999</v>
      </c>
      <c r="G52" s="114">
        <v>63011</v>
      </c>
      <c r="H52" s="114">
        <v>62035</v>
      </c>
      <c r="I52" s="140">
        <v>62074</v>
      </c>
      <c r="J52" s="115">
        <v>811</v>
      </c>
      <c r="K52" s="116">
        <v>1.3065051390276121</v>
      </c>
    </row>
    <row r="53" spans="1:11" ht="14.1" customHeight="1" x14ac:dyDescent="0.2">
      <c r="A53" s="306" t="s">
        <v>277</v>
      </c>
      <c r="B53" s="307" t="s">
        <v>278</v>
      </c>
      <c r="C53" s="308"/>
      <c r="D53" s="113">
        <v>6.1661324029850109</v>
      </c>
      <c r="E53" s="115">
        <v>28738</v>
      </c>
      <c r="F53" s="114">
        <v>28727</v>
      </c>
      <c r="G53" s="114">
        <v>28768</v>
      </c>
      <c r="H53" s="114">
        <v>28056</v>
      </c>
      <c r="I53" s="140">
        <v>28001</v>
      </c>
      <c r="J53" s="115">
        <v>737</v>
      </c>
      <c r="K53" s="116">
        <v>2.6320488553980215</v>
      </c>
    </row>
    <row r="54" spans="1:11" ht="14.1" customHeight="1" x14ac:dyDescent="0.2">
      <c r="A54" s="306" t="s">
        <v>279</v>
      </c>
      <c r="B54" s="307" t="s">
        <v>280</v>
      </c>
      <c r="C54" s="308"/>
      <c r="D54" s="113">
        <v>6.0215164506009931</v>
      </c>
      <c r="E54" s="115">
        <v>28064</v>
      </c>
      <c r="F54" s="114">
        <v>28195</v>
      </c>
      <c r="G54" s="114">
        <v>28197</v>
      </c>
      <c r="H54" s="114">
        <v>28090</v>
      </c>
      <c r="I54" s="140">
        <v>28231</v>
      </c>
      <c r="J54" s="115">
        <v>-167</v>
      </c>
      <c r="K54" s="116">
        <v>-0.59154829797031627</v>
      </c>
    </row>
    <row r="55" spans="1:11" ht="14.1" customHeight="1" x14ac:dyDescent="0.2">
      <c r="A55" s="306">
        <v>72</v>
      </c>
      <c r="B55" s="307" t="s">
        <v>281</v>
      </c>
      <c r="C55" s="308"/>
      <c r="D55" s="113">
        <v>4.2211122125382463</v>
      </c>
      <c r="E55" s="115">
        <v>19673</v>
      </c>
      <c r="F55" s="114">
        <v>19731</v>
      </c>
      <c r="G55" s="114">
        <v>20077</v>
      </c>
      <c r="H55" s="114">
        <v>19613</v>
      </c>
      <c r="I55" s="140">
        <v>19752</v>
      </c>
      <c r="J55" s="115">
        <v>-79</v>
      </c>
      <c r="K55" s="116">
        <v>-0.39995949777237749</v>
      </c>
    </row>
    <row r="56" spans="1:11" ht="14.1" customHeight="1" x14ac:dyDescent="0.2">
      <c r="A56" s="306" t="s">
        <v>282</v>
      </c>
      <c r="B56" s="307" t="s">
        <v>283</v>
      </c>
      <c r="C56" s="308"/>
      <c r="D56" s="113">
        <v>2.524342254893126</v>
      </c>
      <c r="E56" s="115">
        <v>11765</v>
      </c>
      <c r="F56" s="114">
        <v>11821</v>
      </c>
      <c r="G56" s="114">
        <v>12166</v>
      </c>
      <c r="H56" s="114">
        <v>11783</v>
      </c>
      <c r="I56" s="140">
        <v>11887</v>
      </c>
      <c r="J56" s="115">
        <v>-122</v>
      </c>
      <c r="K56" s="116">
        <v>-1.0263312862791285</v>
      </c>
    </row>
    <row r="57" spans="1:11" ht="14.1" customHeight="1" x14ac:dyDescent="0.2">
      <c r="A57" s="306" t="s">
        <v>284</v>
      </c>
      <c r="B57" s="307" t="s">
        <v>285</v>
      </c>
      <c r="C57" s="308"/>
      <c r="D57" s="113">
        <v>1.2676425024996674</v>
      </c>
      <c r="E57" s="115">
        <v>5908</v>
      </c>
      <c r="F57" s="114">
        <v>5900</v>
      </c>
      <c r="G57" s="114">
        <v>5889</v>
      </c>
      <c r="H57" s="114">
        <v>5855</v>
      </c>
      <c r="I57" s="140">
        <v>5871</v>
      </c>
      <c r="J57" s="115">
        <v>37</v>
      </c>
      <c r="K57" s="116">
        <v>0.63021631749276108</v>
      </c>
    </row>
    <row r="58" spans="1:11" ht="14.1" customHeight="1" x14ac:dyDescent="0.2">
      <c r="A58" s="306">
        <v>73</v>
      </c>
      <c r="B58" s="307" t="s">
        <v>286</v>
      </c>
      <c r="C58" s="308"/>
      <c r="D58" s="113">
        <v>2.9232162244508242</v>
      </c>
      <c r="E58" s="115">
        <v>13624</v>
      </c>
      <c r="F58" s="114">
        <v>13683</v>
      </c>
      <c r="G58" s="114">
        <v>13633</v>
      </c>
      <c r="H58" s="114">
        <v>13355</v>
      </c>
      <c r="I58" s="140">
        <v>13325</v>
      </c>
      <c r="J58" s="115">
        <v>299</v>
      </c>
      <c r="K58" s="116">
        <v>2.2439024390243905</v>
      </c>
    </row>
    <row r="59" spans="1:11" ht="14.1" customHeight="1" x14ac:dyDescent="0.2">
      <c r="A59" s="306" t="s">
        <v>287</v>
      </c>
      <c r="B59" s="307" t="s">
        <v>288</v>
      </c>
      <c r="C59" s="308"/>
      <c r="D59" s="113">
        <v>2.2524900120584816</v>
      </c>
      <c r="E59" s="115">
        <v>10498</v>
      </c>
      <c r="F59" s="114">
        <v>10557</v>
      </c>
      <c r="G59" s="114">
        <v>10519</v>
      </c>
      <c r="H59" s="114">
        <v>10321</v>
      </c>
      <c r="I59" s="140">
        <v>10280</v>
      </c>
      <c r="J59" s="115">
        <v>218</v>
      </c>
      <c r="K59" s="116">
        <v>2.1206225680933852</v>
      </c>
    </row>
    <row r="60" spans="1:11" ht="14.1" customHeight="1" x14ac:dyDescent="0.2">
      <c r="A60" s="306">
        <v>81</v>
      </c>
      <c r="B60" s="307" t="s">
        <v>289</v>
      </c>
      <c r="C60" s="308"/>
      <c r="D60" s="113">
        <v>6.3669640519930821</v>
      </c>
      <c r="E60" s="115">
        <v>29674</v>
      </c>
      <c r="F60" s="114">
        <v>29834</v>
      </c>
      <c r="G60" s="114">
        <v>29629</v>
      </c>
      <c r="H60" s="114">
        <v>29258</v>
      </c>
      <c r="I60" s="140">
        <v>29214</v>
      </c>
      <c r="J60" s="115">
        <v>460</v>
      </c>
      <c r="K60" s="116">
        <v>1.5745875265283769</v>
      </c>
    </row>
    <row r="61" spans="1:11" ht="14.1" customHeight="1" x14ac:dyDescent="0.2">
      <c r="A61" s="306" t="s">
        <v>290</v>
      </c>
      <c r="B61" s="307" t="s">
        <v>291</v>
      </c>
      <c r="C61" s="308"/>
      <c r="D61" s="113">
        <v>1.7989022919697379</v>
      </c>
      <c r="E61" s="115">
        <v>8384</v>
      </c>
      <c r="F61" s="114">
        <v>8435</v>
      </c>
      <c r="G61" s="114">
        <v>8467</v>
      </c>
      <c r="H61" s="114">
        <v>8238</v>
      </c>
      <c r="I61" s="140">
        <v>8297</v>
      </c>
      <c r="J61" s="115">
        <v>87</v>
      </c>
      <c r="K61" s="116">
        <v>1.0485717729299746</v>
      </c>
    </row>
    <row r="62" spans="1:11" ht="14.1" customHeight="1" x14ac:dyDescent="0.2">
      <c r="A62" s="306" t="s">
        <v>292</v>
      </c>
      <c r="B62" s="307" t="s">
        <v>293</v>
      </c>
      <c r="C62" s="308"/>
      <c r="D62" s="113">
        <v>2.5749792946002894</v>
      </c>
      <c r="E62" s="115">
        <v>12001</v>
      </c>
      <c r="F62" s="114">
        <v>12089</v>
      </c>
      <c r="G62" s="114">
        <v>11864</v>
      </c>
      <c r="H62" s="114">
        <v>11798</v>
      </c>
      <c r="I62" s="140">
        <v>11771</v>
      </c>
      <c r="J62" s="115">
        <v>230</v>
      </c>
      <c r="K62" s="116">
        <v>1.9539546342706653</v>
      </c>
    </row>
    <row r="63" spans="1:11" ht="14.1" customHeight="1" x14ac:dyDescent="0.2">
      <c r="A63" s="306"/>
      <c r="B63" s="307" t="s">
        <v>294</v>
      </c>
      <c r="C63" s="308"/>
      <c r="D63" s="113">
        <v>2.2346812226699453</v>
      </c>
      <c r="E63" s="115">
        <v>10415</v>
      </c>
      <c r="F63" s="114">
        <v>10496</v>
      </c>
      <c r="G63" s="114">
        <v>10335</v>
      </c>
      <c r="H63" s="114">
        <v>10299</v>
      </c>
      <c r="I63" s="140">
        <v>10283</v>
      </c>
      <c r="J63" s="115">
        <v>132</v>
      </c>
      <c r="K63" s="116">
        <v>1.2836720801322572</v>
      </c>
    </row>
    <row r="64" spans="1:11" ht="14.1" customHeight="1" x14ac:dyDescent="0.2">
      <c r="A64" s="306" t="s">
        <v>295</v>
      </c>
      <c r="B64" s="307" t="s">
        <v>296</v>
      </c>
      <c r="C64" s="308"/>
      <c r="D64" s="113">
        <v>0.63339212379468823</v>
      </c>
      <c r="E64" s="115">
        <v>2952</v>
      </c>
      <c r="F64" s="114">
        <v>2914</v>
      </c>
      <c r="G64" s="114">
        <v>2889</v>
      </c>
      <c r="H64" s="114">
        <v>2851</v>
      </c>
      <c r="I64" s="140">
        <v>2826</v>
      </c>
      <c r="J64" s="115">
        <v>126</v>
      </c>
      <c r="K64" s="116">
        <v>4.4585987261146496</v>
      </c>
    </row>
    <row r="65" spans="1:11" ht="14.1" customHeight="1" x14ac:dyDescent="0.2">
      <c r="A65" s="306" t="s">
        <v>297</v>
      </c>
      <c r="B65" s="307" t="s">
        <v>298</v>
      </c>
      <c r="C65" s="308"/>
      <c r="D65" s="113">
        <v>0.54756663276559769</v>
      </c>
      <c r="E65" s="115">
        <v>2552</v>
      </c>
      <c r="F65" s="114">
        <v>2573</v>
      </c>
      <c r="G65" s="114">
        <v>2549</v>
      </c>
      <c r="H65" s="114">
        <v>2583</v>
      </c>
      <c r="I65" s="140">
        <v>2572</v>
      </c>
      <c r="J65" s="115">
        <v>-20</v>
      </c>
      <c r="K65" s="116">
        <v>-0.77760497667185069</v>
      </c>
    </row>
    <row r="66" spans="1:11" ht="14.1" customHeight="1" x14ac:dyDescent="0.2">
      <c r="A66" s="306">
        <v>82</v>
      </c>
      <c r="B66" s="307" t="s">
        <v>299</v>
      </c>
      <c r="C66" s="308"/>
      <c r="D66" s="113">
        <v>2.2818852427359451</v>
      </c>
      <c r="E66" s="115">
        <v>10635</v>
      </c>
      <c r="F66" s="114">
        <v>10703</v>
      </c>
      <c r="G66" s="114">
        <v>10688</v>
      </c>
      <c r="H66" s="114">
        <v>10441</v>
      </c>
      <c r="I66" s="140">
        <v>10444</v>
      </c>
      <c r="J66" s="115">
        <v>191</v>
      </c>
      <c r="K66" s="116">
        <v>1.8288012255840673</v>
      </c>
    </row>
    <row r="67" spans="1:11" ht="14.1" customHeight="1" x14ac:dyDescent="0.2">
      <c r="A67" s="306" t="s">
        <v>300</v>
      </c>
      <c r="B67" s="307" t="s">
        <v>301</v>
      </c>
      <c r="C67" s="308"/>
      <c r="D67" s="113">
        <v>1.3796447682926305</v>
      </c>
      <c r="E67" s="115">
        <v>6430</v>
      </c>
      <c r="F67" s="114">
        <v>6475</v>
      </c>
      <c r="G67" s="114">
        <v>6442</v>
      </c>
      <c r="H67" s="114">
        <v>6315</v>
      </c>
      <c r="I67" s="140">
        <v>6276</v>
      </c>
      <c r="J67" s="115">
        <v>154</v>
      </c>
      <c r="K67" s="116">
        <v>2.4537922243467176</v>
      </c>
    </row>
    <row r="68" spans="1:11" ht="14.1" customHeight="1" x14ac:dyDescent="0.2">
      <c r="A68" s="306" t="s">
        <v>302</v>
      </c>
      <c r="B68" s="307" t="s">
        <v>303</v>
      </c>
      <c r="C68" s="308"/>
      <c r="D68" s="113">
        <v>0.4613120142813617</v>
      </c>
      <c r="E68" s="115">
        <v>2150</v>
      </c>
      <c r="F68" s="114">
        <v>2150</v>
      </c>
      <c r="G68" s="114">
        <v>2167</v>
      </c>
      <c r="H68" s="114">
        <v>2100</v>
      </c>
      <c r="I68" s="140">
        <v>2141</v>
      </c>
      <c r="J68" s="115">
        <v>9</v>
      </c>
      <c r="K68" s="116">
        <v>0.42036431574030825</v>
      </c>
    </row>
    <row r="69" spans="1:11" ht="14.1" customHeight="1" x14ac:dyDescent="0.2">
      <c r="A69" s="306">
        <v>83</v>
      </c>
      <c r="B69" s="307" t="s">
        <v>304</v>
      </c>
      <c r="C69" s="308"/>
      <c r="D69" s="113">
        <v>4.8281129978414885</v>
      </c>
      <c r="E69" s="115">
        <v>22502</v>
      </c>
      <c r="F69" s="114">
        <v>22457</v>
      </c>
      <c r="G69" s="114">
        <v>22182</v>
      </c>
      <c r="H69" s="114">
        <v>21628</v>
      </c>
      <c r="I69" s="140">
        <v>21619</v>
      </c>
      <c r="J69" s="115">
        <v>883</v>
      </c>
      <c r="K69" s="116">
        <v>4.0843702298903741</v>
      </c>
    </row>
    <row r="70" spans="1:11" ht="14.1" customHeight="1" x14ac:dyDescent="0.2">
      <c r="A70" s="306" t="s">
        <v>305</v>
      </c>
      <c r="B70" s="307" t="s">
        <v>306</v>
      </c>
      <c r="C70" s="308"/>
      <c r="D70" s="113">
        <v>4.0958069956357734</v>
      </c>
      <c r="E70" s="115">
        <v>19089</v>
      </c>
      <c r="F70" s="114">
        <v>19067</v>
      </c>
      <c r="G70" s="114">
        <v>18843</v>
      </c>
      <c r="H70" s="114">
        <v>18273</v>
      </c>
      <c r="I70" s="140">
        <v>18266</v>
      </c>
      <c r="J70" s="115">
        <v>823</v>
      </c>
      <c r="K70" s="116">
        <v>4.5056388919303627</v>
      </c>
    </row>
    <row r="71" spans="1:11" ht="14.1" customHeight="1" x14ac:dyDescent="0.2">
      <c r="A71" s="306"/>
      <c r="B71" s="307" t="s">
        <v>307</v>
      </c>
      <c r="C71" s="308"/>
      <c r="D71" s="113">
        <v>2.691058271217134</v>
      </c>
      <c r="E71" s="115">
        <v>12542</v>
      </c>
      <c r="F71" s="114">
        <v>12587</v>
      </c>
      <c r="G71" s="114">
        <v>12499</v>
      </c>
      <c r="H71" s="114">
        <v>12066</v>
      </c>
      <c r="I71" s="140">
        <v>12054</v>
      </c>
      <c r="J71" s="115">
        <v>488</v>
      </c>
      <c r="K71" s="116">
        <v>4.0484486477517834</v>
      </c>
    </row>
    <row r="72" spans="1:11" ht="14.1" customHeight="1" x14ac:dyDescent="0.2">
      <c r="A72" s="306">
        <v>84</v>
      </c>
      <c r="B72" s="307" t="s">
        <v>308</v>
      </c>
      <c r="C72" s="308"/>
      <c r="D72" s="113">
        <v>1.5547287699919754</v>
      </c>
      <c r="E72" s="115">
        <v>7246</v>
      </c>
      <c r="F72" s="114">
        <v>7270</v>
      </c>
      <c r="G72" s="114">
        <v>6989</v>
      </c>
      <c r="H72" s="114">
        <v>7116</v>
      </c>
      <c r="I72" s="140">
        <v>6974</v>
      </c>
      <c r="J72" s="115">
        <v>272</v>
      </c>
      <c r="K72" s="116">
        <v>3.9002007456266132</v>
      </c>
    </row>
    <row r="73" spans="1:11" ht="14.1" customHeight="1" x14ac:dyDescent="0.2">
      <c r="A73" s="306" t="s">
        <v>309</v>
      </c>
      <c r="B73" s="307" t="s">
        <v>310</v>
      </c>
      <c r="C73" s="308"/>
      <c r="D73" s="113">
        <v>0.28343868412357154</v>
      </c>
      <c r="E73" s="115">
        <v>1321</v>
      </c>
      <c r="F73" s="114">
        <v>1289</v>
      </c>
      <c r="G73" s="114">
        <v>1266</v>
      </c>
      <c r="H73" s="114">
        <v>1311</v>
      </c>
      <c r="I73" s="140">
        <v>1316</v>
      </c>
      <c r="J73" s="115">
        <v>5</v>
      </c>
      <c r="K73" s="116">
        <v>0.37993920972644379</v>
      </c>
    </row>
    <row r="74" spans="1:11" ht="14.1" customHeight="1" x14ac:dyDescent="0.2">
      <c r="A74" s="306" t="s">
        <v>311</v>
      </c>
      <c r="B74" s="307" t="s">
        <v>312</v>
      </c>
      <c r="C74" s="308"/>
      <c r="D74" s="113">
        <v>0.26391338491445343</v>
      </c>
      <c r="E74" s="115">
        <v>1230</v>
      </c>
      <c r="F74" s="114">
        <v>1214</v>
      </c>
      <c r="G74" s="114">
        <v>1221</v>
      </c>
      <c r="H74" s="114">
        <v>1214</v>
      </c>
      <c r="I74" s="140">
        <v>1203</v>
      </c>
      <c r="J74" s="115">
        <v>27</v>
      </c>
      <c r="K74" s="116">
        <v>2.2443890274314215</v>
      </c>
    </row>
    <row r="75" spans="1:11" ht="14.1" customHeight="1" x14ac:dyDescent="0.2">
      <c r="A75" s="306" t="s">
        <v>313</v>
      </c>
      <c r="B75" s="307" t="s">
        <v>314</v>
      </c>
      <c r="C75" s="308"/>
      <c r="D75" s="113">
        <v>0.57374340752947028</v>
      </c>
      <c r="E75" s="115">
        <v>2674</v>
      </c>
      <c r="F75" s="114">
        <v>2666</v>
      </c>
      <c r="G75" s="114">
        <v>2501</v>
      </c>
      <c r="H75" s="114">
        <v>2559</v>
      </c>
      <c r="I75" s="140">
        <v>2467</v>
      </c>
      <c r="J75" s="115">
        <v>207</v>
      </c>
      <c r="K75" s="116">
        <v>8.3907580056749094</v>
      </c>
    </row>
    <row r="76" spans="1:11" ht="14.1" customHeight="1" x14ac:dyDescent="0.2">
      <c r="A76" s="306">
        <v>91</v>
      </c>
      <c r="B76" s="307" t="s">
        <v>315</v>
      </c>
      <c r="C76" s="308"/>
      <c r="D76" s="113">
        <v>0.23902399251601719</v>
      </c>
      <c r="E76" s="115">
        <v>1114</v>
      </c>
      <c r="F76" s="114">
        <v>1044</v>
      </c>
      <c r="G76" s="114">
        <v>1051</v>
      </c>
      <c r="H76" s="114">
        <v>1018</v>
      </c>
      <c r="I76" s="140">
        <v>1010</v>
      </c>
      <c r="J76" s="115">
        <v>104</v>
      </c>
      <c r="K76" s="116">
        <v>10.297029702970297</v>
      </c>
    </row>
    <row r="77" spans="1:11" ht="14.1" customHeight="1" x14ac:dyDescent="0.2">
      <c r="A77" s="306">
        <v>92</v>
      </c>
      <c r="B77" s="307" t="s">
        <v>316</v>
      </c>
      <c r="C77" s="308"/>
      <c r="D77" s="113">
        <v>1.9227055627792011</v>
      </c>
      <c r="E77" s="115">
        <v>8961</v>
      </c>
      <c r="F77" s="114">
        <v>9069</v>
      </c>
      <c r="G77" s="114">
        <v>9085</v>
      </c>
      <c r="H77" s="114">
        <v>9065</v>
      </c>
      <c r="I77" s="140">
        <v>9039</v>
      </c>
      <c r="J77" s="115">
        <v>-78</v>
      </c>
      <c r="K77" s="116">
        <v>-0.86292731496846997</v>
      </c>
    </row>
    <row r="78" spans="1:11" ht="14.1" customHeight="1" x14ac:dyDescent="0.2">
      <c r="A78" s="306">
        <v>93</v>
      </c>
      <c r="B78" s="307" t="s">
        <v>317</v>
      </c>
      <c r="C78" s="308"/>
      <c r="D78" s="113">
        <v>0.13517514837081762</v>
      </c>
      <c r="E78" s="115">
        <v>630</v>
      </c>
      <c r="F78" s="114">
        <v>634</v>
      </c>
      <c r="G78" s="114">
        <v>626</v>
      </c>
      <c r="H78" s="114">
        <v>602</v>
      </c>
      <c r="I78" s="140">
        <v>609</v>
      </c>
      <c r="J78" s="115">
        <v>21</v>
      </c>
      <c r="K78" s="116">
        <v>3.4482758620689653</v>
      </c>
    </row>
    <row r="79" spans="1:11" ht="14.1" customHeight="1" x14ac:dyDescent="0.2">
      <c r="A79" s="306">
        <v>94</v>
      </c>
      <c r="B79" s="307" t="s">
        <v>318</v>
      </c>
      <c r="C79" s="308"/>
      <c r="D79" s="113">
        <v>0.42547987177671642</v>
      </c>
      <c r="E79" s="115">
        <v>1983</v>
      </c>
      <c r="F79" s="114">
        <v>2000</v>
      </c>
      <c r="G79" s="114">
        <v>2004</v>
      </c>
      <c r="H79" s="114">
        <v>2012</v>
      </c>
      <c r="I79" s="140">
        <v>2014</v>
      </c>
      <c r="J79" s="115">
        <v>-31</v>
      </c>
      <c r="K79" s="116">
        <v>-1.5392254220456802</v>
      </c>
    </row>
    <row r="80" spans="1:11" ht="14.1" customHeight="1" x14ac:dyDescent="0.2">
      <c r="A80" s="306" t="s">
        <v>319</v>
      </c>
      <c r="B80" s="307" t="s">
        <v>320</v>
      </c>
      <c r="C80" s="308"/>
      <c r="D80" s="113">
        <v>4.9349657341727065E-3</v>
      </c>
      <c r="E80" s="115">
        <v>23</v>
      </c>
      <c r="F80" s="114">
        <v>19</v>
      </c>
      <c r="G80" s="114">
        <v>22</v>
      </c>
      <c r="H80" s="114">
        <v>23</v>
      </c>
      <c r="I80" s="140">
        <v>19</v>
      </c>
      <c r="J80" s="115">
        <v>4</v>
      </c>
      <c r="K80" s="116">
        <v>21.05263157894737</v>
      </c>
    </row>
    <row r="81" spans="1:11" ht="14.1" customHeight="1" x14ac:dyDescent="0.2">
      <c r="A81" s="310" t="s">
        <v>321</v>
      </c>
      <c r="B81" s="311" t="s">
        <v>224</v>
      </c>
      <c r="C81" s="312"/>
      <c r="D81" s="125">
        <v>0.34930974848839852</v>
      </c>
      <c r="E81" s="143">
        <v>1628</v>
      </c>
      <c r="F81" s="144">
        <v>1642</v>
      </c>
      <c r="G81" s="144">
        <v>1640</v>
      </c>
      <c r="H81" s="144">
        <v>1612</v>
      </c>
      <c r="I81" s="145">
        <v>1605</v>
      </c>
      <c r="J81" s="143">
        <v>23</v>
      </c>
      <c r="K81" s="146">
        <v>1.4330218068535825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105049</v>
      </c>
      <c r="E12" s="114">
        <v>109187</v>
      </c>
      <c r="F12" s="114">
        <v>109109</v>
      </c>
      <c r="G12" s="114">
        <v>110119</v>
      </c>
      <c r="H12" s="140">
        <v>108206</v>
      </c>
      <c r="I12" s="115">
        <v>-3157</v>
      </c>
      <c r="J12" s="116">
        <v>-2.9175831284771641</v>
      </c>
      <c r="K12"/>
      <c r="L12"/>
      <c r="M12"/>
      <c r="N12"/>
      <c r="O12"/>
      <c r="P12"/>
    </row>
    <row r="13" spans="1:16" s="110" customFormat="1" ht="14.45" customHeight="1" x14ac:dyDescent="0.2">
      <c r="A13" s="120" t="s">
        <v>105</v>
      </c>
      <c r="B13" s="119" t="s">
        <v>106</v>
      </c>
      <c r="C13" s="113">
        <v>41.287399213700276</v>
      </c>
      <c r="D13" s="115">
        <v>43372</v>
      </c>
      <c r="E13" s="114">
        <v>44798</v>
      </c>
      <c r="F13" s="114">
        <v>44459</v>
      </c>
      <c r="G13" s="114">
        <v>44687</v>
      </c>
      <c r="H13" s="140">
        <v>43814</v>
      </c>
      <c r="I13" s="115">
        <v>-442</v>
      </c>
      <c r="J13" s="116">
        <v>-1.0088099694161683</v>
      </c>
      <c r="K13"/>
      <c r="L13"/>
      <c r="M13"/>
      <c r="N13"/>
      <c r="O13"/>
      <c r="P13"/>
    </row>
    <row r="14" spans="1:16" s="110" customFormat="1" ht="14.45" customHeight="1" x14ac:dyDescent="0.2">
      <c r="A14" s="120"/>
      <c r="B14" s="119" t="s">
        <v>107</v>
      </c>
      <c r="C14" s="113">
        <v>58.712600786299724</v>
      </c>
      <c r="D14" s="115">
        <v>61677</v>
      </c>
      <c r="E14" s="114">
        <v>64389</v>
      </c>
      <c r="F14" s="114">
        <v>64650</v>
      </c>
      <c r="G14" s="114">
        <v>65432</v>
      </c>
      <c r="H14" s="140">
        <v>64392</v>
      </c>
      <c r="I14" s="115">
        <v>-2715</v>
      </c>
      <c r="J14" s="116">
        <v>-4.2163622810286991</v>
      </c>
      <c r="K14"/>
      <c r="L14"/>
      <c r="M14"/>
      <c r="N14"/>
      <c r="O14"/>
      <c r="P14"/>
    </row>
    <row r="15" spans="1:16" s="110" customFormat="1" ht="14.45" customHeight="1" x14ac:dyDescent="0.2">
      <c r="A15" s="118" t="s">
        <v>105</v>
      </c>
      <c r="B15" s="121" t="s">
        <v>108</v>
      </c>
      <c r="C15" s="113">
        <v>17.547049472151091</v>
      </c>
      <c r="D15" s="115">
        <v>18433</v>
      </c>
      <c r="E15" s="114">
        <v>19791</v>
      </c>
      <c r="F15" s="114">
        <v>19407</v>
      </c>
      <c r="G15" s="114">
        <v>20426</v>
      </c>
      <c r="H15" s="140">
        <v>19104</v>
      </c>
      <c r="I15" s="115">
        <v>-671</v>
      </c>
      <c r="J15" s="116">
        <v>-3.512353433835846</v>
      </c>
      <c r="K15"/>
      <c r="L15"/>
      <c r="M15"/>
      <c r="N15"/>
      <c r="O15"/>
      <c r="P15"/>
    </row>
    <row r="16" spans="1:16" s="110" customFormat="1" ht="14.45" customHeight="1" x14ac:dyDescent="0.2">
      <c r="A16" s="118"/>
      <c r="B16" s="121" t="s">
        <v>109</v>
      </c>
      <c r="C16" s="113">
        <v>50.264162438481087</v>
      </c>
      <c r="D16" s="115">
        <v>52802</v>
      </c>
      <c r="E16" s="114">
        <v>54801</v>
      </c>
      <c r="F16" s="114">
        <v>55106</v>
      </c>
      <c r="G16" s="114">
        <v>55306</v>
      </c>
      <c r="H16" s="140">
        <v>55040</v>
      </c>
      <c r="I16" s="115">
        <v>-2238</v>
      </c>
      <c r="J16" s="116">
        <v>-4.0661337209302326</v>
      </c>
      <c r="K16"/>
      <c r="L16"/>
      <c r="M16"/>
      <c r="N16"/>
      <c r="O16"/>
      <c r="P16"/>
    </row>
    <row r="17" spans="1:16" s="110" customFormat="1" ht="14.45" customHeight="1" x14ac:dyDescent="0.2">
      <c r="A17" s="118"/>
      <c r="B17" s="121" t="s">
        <v>110</v>
      </c>
      <c r="C17" s="113">
        <v>17.617492789079382</v>
      </c>
      <c r="D17" s="115">
        <v>18507</v>
      </c>
      <c r="E17" s="114">
        <v>18983</v>
      </c>
      <c r="F17" s="114">
        <v>19037</v>
      </c>
      <c r="G17" s="114">
        <v>18954</v>
      </c>
      <c r="H17" s="140">
        <v>18854</v>
      </c>
      <c r="I17" s="115">
        <v>-347</v>
      </c>
      <c r="J17" s="116">
        <v>-1.8404582581945477</v>
      </c>
      <c r="K17"/>
      <c r="L17"/>
      <c r="M17"/>
      <c r="N17"/>
      <c r="O17"/>
      <c r="P17"/>
    </row>
    <row r="18" spans="1:16" s="110" customFormat="1" ht="14.45" customHeight="1" x14ac:dyDescent="0.2">
      <c r="A18" s="120"/>
      <c r="B18" s="121" t="s">
        <v>111</v>
      </c>
      <c r="C18" s="113">
        <v>14.571295300288437</v>
      </c>
      <c r="D18" s="115">
        <v>15307</v>
      </c>
      <c r="E18" s="114">
        <v>15612</v>
      </c>
      <c r="F18" s="114">
        <v>15559</v>
      </c>
      <c r="G18" s="114">
        <v>15433</v>
      </c>
      <c r="H18" s="140">
        <v>15207</v>
      </c>
      <c r="I18" s="115">
        <v>100</v>
      </c>
      <c r="J18" s="116">
        <v>0.65759189846781085</v>
      </c>
      <c r="K18"/>
      <c r="L18"/>
      <c r="M18"/>
      <c r="N18"/>
      <c r="O18"/>
      <c r="P18"/>
    </row>
    <row r="19" spans="1:16" s="110" customFormat="1" ht="14.45" customHeight="1" x14ac:dyDescent="0.2">
      <c r="A19" s="120"/>
      <c r="B19" s="121" t="s">
        <v>112</v>
      </c>
      <c r="C19" s="113">
        <v>1.33556721149178</v>
      </c>
      <c r="D19" s="115">
        <v>1403</v>
      </c>
      <c r="E19" s="114">
        <v>1458</v>
      </c>
      <c r="F19" s="114">
        <v>1481</v>
      </c>
      <c r="G19" s="114">
        <v>1282</v>
      </c>
      <c r="H19" s="140">
        <v>1286</v>
      </c>
      <c r="I19" s="115">
        <v>117</v>
      </c>
      <c r="J19" s="116">
        <v>9.0979782270606524</v>
      </c>
      <c r="K19"/>
      <c r="L19"/>
      <c r="M19"/>
      <c r="N19"/>
      <c r="O19"/>
      <c r="P19"/>
    </row>
    <row r="20" spans="1:16" s="110" customFormat="1" ht="14.45" customHeight="1" x14ac:dyDescent="0.2">
      <c r="A20" s="120" t="s">
        <v>113</v>
      </c>
      <c r="B20" s="119" t="s">
        <v>116</v>
      </c>
      <c r="C20" s="113">
        <v>83.039343544441167</v>
      </c>
      <c r="D20" s="115">
        <v>87232</v>
      </c>
      <c r="E20" s="114">
        <v>90863</v>
      </c>
      <c r="F20" s="114">
        <v>91080</v>
      </c>
      <c r="G20" s="114">
        <v>92275</v>
      </c>
      <c r="H20" s="140">
        <v>90796</v>
      </c>
      <c r="I20" s="115">
        <v>-3564</v>
      </c>
      <c r="J20" s="116">
        <v>-3.9252830521168334</v>
      </c>
      <c r="K20"/>
      <c r="L20"/>
      <c r="M20"/>
      <c r="N20"/>
      <c r="O20"/>
      <c r="P20"/>
    </row>
    <row r="21" spans="1:16" s="110" customFormat="1" ht="14.45" customHeight="1" x14ac:dyDescent="0.2">
      <c r="A21" s="123"/>
      <c r="B21" s="124" t="s">
        <v>117</v>
      </c>
      <c r="C21" s="125">
        <v>16.80073108739731</v>
      </c>
      <c r="D21" s="143">
        <v>17649</v>
      </c>
      <c r="E21" s="144">
        <v>18147</v>
      </c>
      <c r="F21" s="144">
        <v>17869</v>
      </c>
      <c r="G21" s="144">
        <v>17671</v>
      </c>
      <c r="H21" s="145">
        <v>17249</v>
      </c>
      <c r="I21" s="143">
        <v>400</v>
      </c>
      <c r="J21" s="146">
        <v>2.3189750130442346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98616</v>
      </c>
      <c r="E56" s="114">
        <v>102697</v>
      </c>
      <c r="F56" s="114">
        <v>102296</v>
      </c>
      <c r="G56" s="114">
        <v>103188</v>
      </c>
      <c r="H56" s="140">
        <v>101331</v>
      </c>
      <c r="I56" s="115">
        <v>-2715</v>
      </c>
      <c r="J56" s="116">
        <v>-2.6793380110726233</v>
      </c>
      <c r="K56"/>
      <c r="L56"/>
      <c r="M56"/>
      <c r="N56"/>
      <c r="O56"/>
      <c r="P56"/>
    </row>
    <row r="57" spans="1:16" s="110" customFormat="1" ht="14.45" customHeight="1" x14ac:dyDescent="0.2">
      <c r="A57" s="120" t="s">
        <v>105</v>
      </c>
      <c r="B57" s="119" t="s">
        <v>106</v>
      </c>
      <c r="C57" s="113">
        <v>41.933357670154948</v>
      </c>
      <c r="D57" s="115">
        <v>41353</v>
      </c>
      <c r="E57" s="114">
        <v>42855</v>
      </c>
      <c r="F57" s="114">
        <v>42453</v>
      </c>
      <c r="G57" s="114">
        <v>42754</v>
      </c>
      <c r="H57" s="140">
        <v>41852</v>
      </c>
      <c r="I57" s="115">
        <v>-499</v>
      </c>
      <c r="J57" s="116">
        <v>-1.192296664436586</v>
      </c>
    </row>
    <row r="58" spans="1:16" s="110" customFormat="1" ht="14.45" customHeight="1" x14ac:dyDescent="0.2">
      <c r="A58" s="120"/>
      <c r="B58" s="119" t="s">
        <v>107</v>
      </c>
      <c r="C58" s="113">
        <v>58.066642329845052</v>
      </c>
      <c r="D58" s="115">
        <v>57263</v>
      </c>
      <c r="E58" s="114">
        <v>59842</v>
      </c>
      <c r="F58" s="114">
        <v>59843</v>
      </c>
      <c r="G58" s="114">
        <v>60434</v>
      </c>
      <c r="H58" s="140">
        <v>59479</v>
      </c>
      <c r="I58" s="115">
        <v>-2216</v>
      </c>
      <c r="J58" s="116">
        <v>-3.7256846954387264</v>
      </c>
    </row>
    <row r="59" spans="1:16" s="110" customFormat="1" ht="14.45" customHeight="1" x14ac:dyDescent="0.2">
      <c r="A59" s="118" t="s">
        <v>105</v>
      </c>
      <c r="B59" s="121" t="s">
        <v>108</v>
      </c>
      <c r="C59" s="113">
        <v>18.240447797517643</v>
      </c>
      <c r="D59" s="115">
        <v>17988</v>
      </c>
      <c r="E59" s="114">
        <v>19286</v>
      </c>
      <c r="F59" s="114">
        <v>18823</v>
      </c>
      <c r="G59" s="114">
        <v>19744</v>
      </c>
      <c r="H59" s="140">
        <v>18538</v>
      </c>
      <c r="I59" s="115">
        <v>-550</v>
      </c>
      <c r="J59" s="116">
        <v>-2.9668788434566835</v>
      </c>
    </row>
    <row r="60" spans="1:16" s="110" customFormat="1" ht="14.45" customHeight="1" x14ac:dyDescent="0.2">
      <c r="A60" s="118"/>
      <c r="B60" s="121" t="s">
        <v>109</v>
      </c>
      <c r="C60" s="113">
        <v>49.185730510262026</v>
      </c>
      <c r="D60" s="115">
        <v>48505</v>
      </c>
      <c r="E60" s="114">
        <v>50571</v>
      </c>
      <c r="F60" s="114">
        <v>50762</v>
      </c>
      <c r="G60" s="114">
        <v>50905</v>
      </c>
      <c r="H60" s="140">
        <v>50582</v>
      </c>
      <c r="I60" s="115">
        <v>-2077</v>
      </c>
      <c r="J60" s="116">
        <v>-4.1062037879087425</v>
      </c>
    </row>
    <row r="61" spans="1:16" s="110" customFormat="1" ht="14.45" customHeight="1" x14ac:dyDescent="0.2">
      <c r="A61" s="118"/>
      <c r="B61" s="121" t="s">
        <v>110</v>
      </c>
      <c r="C61" s="113">
        <v>17.65940618155269</v>
      </c>
      <c r="D61" s="115">
        <v>17415</v>
      </c>
      <c r="E61" s="114">
        <v>17859</v>
      </c>
      <c r="F61" s="114">
        <v>17834</v>
      </c>
      <c r="G61" s="114">
        <v>17757</v>
      </c>
      <c r="H61" s="140">
        <v>17646</v>
      </c>
      <c r="I61" s="115">
        <v>-231</v>
      </c>
      <c r="J61" s="116">
        <v>-1.3090785447126827</v>
      </c>
    </row>
    <row r="62" spans="1:16" s="110" customFormat="1" ht="14.45" customHeight="1" x14ac:dyDescent="0.2">
      <c r="A62" s="120"/>
      <c r="B62" s="121" t="s">
        <v>111</v>
      </c>
      <c r="C62" s="113">
        <v>14.91441551066764</v>
      </c>
      <c r="D62" s="115">
        <v>14708</v>
      </c>
      <c r="E62" s="114">
        <v>14981</v>
      </c>
      <c r="F62" s="114">
        <v>14877</v>
      </c>
      <c r="G62" s="114">
        <v>14782</v>
      </c>
      <c r="H62" s="140">
        <v>14564</v>
      </c>
      <c r="I62" s="115">
        <v>144</v>
      </c>
      <c r="J62" s="116">
        <v>0.98873935731941776</v>
      </c>
    </row>
    <row r="63" spans="1:16" s="110" customFormat="1" ht="14.45" customHeight="1" x14ac:dyDescent="0.2">
      <c r="A63" s="120"/>
      <c r="B63" s="121" t="s">
        <v>112</v>
      </c>
      <c r="C63" s="113">
        <v>1.3385251886103675</v>
      </c>
      <c r="D63" s="115">
        <v>1320</v>
      </c>
      <c r="E63" s="114">
        <v>1350</v>
      </c>
      <c r="F63" s="114">
        <v>1385</v>
      </c>
      <c r="G63" s="114">
        <v>1200</v>
      </c>
      <c r="H63" s="140">
        <v>1182</v>
      </c>
      <c r="I63" s="115">
        <v>138</v>
      </c>
      <c r="J63" s="116">
        <v>11.6751269035533</v>
      </c>
    </row>
    <row r="64" spans="1:16" s="110" customFormat="1" ht="14.45" customHeight="1" x14ac:dyDescent="0.2">
      <c r="A64" s="120" t="s">
        <v>113</v>
      </c>
      <c r="B64" s="119" t="s">
        <v>116</v>
      </c>
      <c r="C64" s="113">
        <v>82.311186825667235</v>
      </c>
      <c r="D64" s="115">
        <v>81172</v>
      </c>
      <c r="E64" s="114">
        <v>84732</v>
      </c>
      <c r="F64" s="114">
        <v>84614</v>
      </c>
      <c r="G64" s="114">
        <v>85592</v>
      </c>
      <c r="H64" s="140">
        <v>84237</v>
      </c>
      <c r="I64" s="115">
        <v>-3065</v>
      </c>
      <c r="J64" s="116">
        <v>-3.6385436328454244</v>
      </c>
    </row>
    <row r="65" spans="1:10" s="110" customFormat="1" ht="14.45" customHeight="1" x14ac:dyDescent="0.2">
      <c r="A65" s="123"/>
      <c r="B65" s="124" t="s">
        <v>117</v>
      </c>
      <c r="C65" s="125">
        <v>17.53366593656202</v>
      </c>
      <c r="D65" s="143">
        <v>17291</v>
      </c>
      <c r="E65" s="144">
        <v>17806</v>
      </c>
      <c r="F65" s="144">
        <v>17529</v>
      </c>
      <c r="G65" s="144">
        <v>17431</v>
      </c>
      <c r="H65" s="145">
        <v>16938</v>
      </c>
      <c r="I65" s="143">
        <v>353</v>
      </c>
      <c r="J65" s="146">
        <v>2.0840713189278546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105049</v>
      </c>
      <c r="G11" s="114">
        <v>109187</v>
      </c>
      <c r="H11" s="114">
        <v>109109</v>
      </c>
      <c r="I11" s="114">
        <v>110119</v>
      </c>
      <c r="J11" s="140">
        <v>108206</v>
      </c>
      <c r="K11" s="114">
        <v>-3157</v>
      </c>
      <c r="L11" s="116">
        <v>-2.9175831284771641</v>
      </c>
    </row>
    <row r="12" spans="1:17" s="110" customFormat="1" ht="24" customHeight="1" x14ac:dyDescent="0.2">
      <c r="A12" s="606" t="s">
        <v>185</v>
      </c>
      <c r="B12" s="607"/>
      <c r="C12" s="607"/>
      <c r="D12" s="608"/>
      <c r="E12" s="113">
        <v>41.287399213700276</v>
      </c>
      <c r="F12" s="115">
        <v>43372</v>
      </c>
      <c r="G12" s="114">
        <v>44798</v>
      </c>
      <c r="H12" s="114">
        <v>44459</v>
      </c>
      <c r="I12" s="114">
        <v>44687</v>
      </c>
      <c r="J12" s="140">
        <v>43814</v>
      </c>
      <c r="K12" s="114">
        <v>-442</v>
      </c>
      <c r="L12" s="116">
        <v>-1.0088099694161683</v>
      </c>
    </row>
    <row r="13" spans="1:17" s="110" customFormat="1" ht="15" customHeight="1" x14ac:dyDescent="0.2">
      <c r="A13" s="120"/>
      <c r="B13" s="609" t="s">
        <v>107</v>
      </c>
      <c r="C13" s="609"/>
      <c r="E13" s="113">
        <v>58.712600786299724</v>
      </c>
      <c r="F13" s="115">
        <v>61677</v>
      </c>
      <c r="G13" s="114">
        <v>64389</v>
      </c>
      <c r="H13" s="114">
        <v>64650</v>
      </c>
      <c r="I13" s="114">
        <v>65432</v>
      </c>
      <c r="J13" s="140">
        <v>64392</v>
      </c>
      <c r="K13" s="114">
        <v>-2715</v>
      </c>
      <c r="L13" s="116">
        <v>-4.2163622810286991</v>
      </c>
    </row>
    <row r="14" spans="1:17" s="110" customFormat="1" ht="22.5" customHeight="1" x14ac:dyDescent="0.2">
      <c r="A14" s="606" t="s">
        <v>186</v>
      </c>
      <c r="B14" s="607"/>
      <c r="C14" s="607"/>
      <c r="D14" s="608"/>
      <c r="E14" s="113">
        <v>17.547049472151091</v>
      </c>
      <c r="F14" s="115">
        <v>18433</v>
      </c>
      <c r="G14" s="114">
        <v>19791</v>
      </c>
      <c r="H14" s="114">
        <v>19407</v>
      </c>
      <c r="I14" s="114">
        <v>20426</v>
      </c>
      <c r="J14" s="140">
        <v>19104</v>
      </c>
      <c r="K14" s="114">
        <v>-671</v>
      </c>
      <c r="L14" s="116">
        <v>-3.512353433835846</v>
      </c>
    </row>
    <row r="15" spans="1:17" s="110" customFormat="1" ht="15" customHeight="1" x14ac:dyDescent="0.2">
      <c r="A15" s="120"/>
      <c r="B15" s="119"/>
      <c r="C15" s="258" t="s">
        <v>106</v>
      </c>
      <c r="E15" s="113">
        <v>50.436716757988393</v>
      </c>
      <c r="F15" s="115">
        <v>9297</v>
      </c>
      <c r="G15" s="114">
        <v>9862</v>
      </c>
      <c r="H15" s="114">
        <v>9510</v>
      </c>
      <c r="I15" s="114">
        <v>10056</v>
      </c>
      <c r="J15" s="140">
        <v>9450</v>
      </c>
      <c r="K15" s="114">
        <v>-153</v>
      </c>
      <c r="L15" s="116">
        <v>-1.6190476190476191</v>
      </c>
    </row>
    <row r="16" spans="1:17" s="110" customFormat="1" ht="15" customHeight="1" x14ac:dyDescent="0.2">
      <c r="A16" s="120"/>
      <c r="B16" s="119"/>
      <c r="C16" s="258" t="s">
        <v>107</v>
      </c>
      <c r="E16" s="113">
        <v>49.563283242011607</v>
      </c>
      <c r="F16" s="115">
        <v>9136</v>
      </c>
      <c r="G16" s="114">
        <v>9929</v>
      </c>
      <c r="H16" s="114">
        <v>9897</v>
      </c>
      <c r="I16" s="114">
        <v>10370</v>
      </c>
      <c r="J16" s="140">
        <v>9654</v>
      </c>
      <c r="K16" s="114">
        <v>-518</v>
      </c>
      <c r="L16" s="116">
        <v>-5.3656515434016985</v>
      </c>
    </row>
    <row r="17" spans="1:12" s="110" customFormat="1" ht="15" customHeight="1" x14ac:dyDescent="0.2">
      <c r="A17" s="120"/>
      <c r="B17" s="121" t="s">
        <v>109</v>
      </c>
      <c r="C17" s="258"/>
      <c r="E17" s="113">
        <v>50.264162438481087</v>
      </c>
      <c r="F17" s="115">
        <v>52802</v>
      </c>
      <c r="G17" s="114">
        <v>54801</v>
      </c>
      <c r="H17" s="114">
        <v>55106</v>
      </c>
      <c r="I17" s="114">
        <v>55306</v>
      </c>
      <c r="J17" s="140">
        <v>55040</v>
      </c>
      <c r="K17" s="114">
        <v>-2238</v>
      </c>
      <c r="L17" s="116">
        <v>-4.0661337209302326</v>
      </c>
    </row>
    <row r="18" spans="1:12" s="110" customFormat="1" ht="15" customHeight="1" x14ac:dyDescent="0.2">
      <c r="A18" s="120"/>
      <c r="B18" s="119"/>
      <c r="C18" s="258" t="s">
        <v>106</v>
      </c>
      <c r="E18" s="113">
        <v>37.742888526949734</v>
      </c>
      <c r="F18" s="115">
        <v>19929</v>
      </c>
      <c r="G18" s="114">
        <v>20491</v>
      </c>
      <c r="H18" s="114">
        <v>20471</v>
      </c>
      <c r="I18" s="114">
        <v>20216</v>
      </c>
      <c r="J18" s="140">
        <v>20097</v>
      </c>
      <c r="K18" s="114">
        <v>-168</v>
      </c>
      <c r="L18" s="116">
        <v>-0.83594566353187039</v>
      </c>
    </row>
    <row r="19" spans="1:12" s="110" customFormat="1" ht="15" customHeight="1" x14ac:dyDescent="0.2">
      <c r="A19" s="120"/>
      <c r="B19" s="119"/>
      <c r="C19" s="258" t="s">
        <v>107</v>
      </c>
      <c r="E19" s="113">
        <v>62.257111473050266</v>
      </c>
      <c r="F19" s="115">
        <v>32873</v>
      </c>
      <c r="G19" s="114">
        <v>34310</v>
      </c>
      <c r="H19" s="114">
        <v>34635</v>
      </c>
      <c r="I19" s="114">
        <v>35090</v>
      </c>
      <c r="J19" s="140">
        <v>34943</v>
      </c>
      <c r="K19" s="114">
        <v>-2070</v>
      </c>
      <c r="L19" s="116">
        <v>-5.9239332627421799</v>
      </c>
    </row>
    <row r="20" spans="1:12" s="110" customFormat="1" ht="15" customHeight="1" x14ac:dyDescent="0.2">
      <c r="A20" s="120"/>
      <c r="B20" s="121" t="s">
        <v>110</v>
      </c>
      <c r="C20" s="258"/>
      <c r="E20" s="113">
        <v>17.617492789079382</v>
      </c>
      <c r="F20" s="115">
        <v>18507</v>
      </c>
      <c r="G20" s="114">
        <v>18983</v>
      </c>
      <c r="H20" s="114">
        <v>19037</v>
      </c>
      <c r="I20" s="114">
        <v>18954</v>
      </c>
      <c r="J20" s="140">
        <v>18854</v>
      </c>
      <c r="K20" s="114">
        <v>-347</v>
      </c>
      <c r="L20" s="116">
        <v>-1.8404582581945477</v>
      </c>
    </row>
    <row r="21" spans="1:12" s="110" customFormat="1" ht="15" customHeight="1" x14ac:dyDescent="0.2">
      <c r="A21" s="120"/>
      <c r="B21" s="119"/>
      <c r="C21" s="258" t="s">
        <v>106</v>
      </c>
      <c r="E21" s="113">
        <v>33.884476144161667</v>
      </c>
      <c r="F21" s="115">
        <v>6271</v>
      </c>
      <c r="G21" s="114">
        <v>6406</v>
      </c>
      <c r="H21" s="114">
        <v>6463</v>
      </c>
      <c r="I21" s="114">
        <v>6446</v>
      </c>
      <c r="J21" s="140">
        <v>6416</v>
      </c>
      <c r="K21" s="114">
        <v>-145</v>
      </c>
      <c r="L21" s="116">
        <v>-2.2599750623441395</v>
      </c>
    </row>
    <row r="22" spans="1:12" s="110" customFormat="1" ht="15" customHeight="1" x14ac:dyDescent="0.2">
      <c r="A22" s="120"/>
      <c r="B22" s="119"/>
      <c r="C22" s="258" t="s">
        <v>107</v>
      </c>
      <c r="E22" s="113">
        <v>66.115523855838333</v>
      </c>
      <c r="F22" s="115">
        <v>12236</v>
      </c>
      <c r="G22" s="114">
        <v>12577</v>
      </c>
      <c r="H22" s="114">
        <v>12574</v>
      </c>
      <c r="I22" s="114">
        <v>12508</v>
      </c>
      <c r="J22" s="140">
        <v>12438</v>
      </c>
      <c r="K22" s="114">
        <v>-202</v>
      </c>
      <c r="L22" s="116">
        <v>-1.6240553143592218</v>
      </c>
    </row>
    <row r="23" spans="1:12" s="110" customFormat="1" ht="15" customHeight="1" x14ac:dyDescent="0.2">
      <c r="A23" s="120"/>
      <c r="B23" s="121" t="s">
        <v>111</v>
      </c>
      <c r="C23" s="258"/>
      <c r="E23" s="113">
        <v>14.571295300288437</v>
      </c>
      <c r="F23" s="115">
        <v>15307</v>
      </c>
      <c r="G23" s="114">
        <v>15612</v>
      </c>
      <c r="H23" s="114">
        <v>15559</v>
      </c>
      <c r="I23" s="114">
        <v>15433</v>
      </c>
      <c r="J23" s="140">
        <v>15207</v>
      </c>
      <c r="K23" s="114">
        <v>100</v>
      </c>
      <c r="L23" s="116">
        <v>0.65759189846781085</v>
      </c>
    </row>
    <row r="24" spans="1:12" s="110" customFormat="1" ht="15" customHeight="1" x14ac:dyDescent="0.2">
      <c r="A24" s="120"/>
      <c r="B24" s="119"/>
      <c r="C24" s="258" t="s">
        <v>106</v>
      </c>
      <c r="E24" s="113">
        <v>51.447050369112169</v>
      </c>
      <c r="F24" s="115">
        <v>7875</v>
      </c>
      <c r="G24" s="114">
        <v>8039</v>
      </c>
      <c r="H24" s="114">
        <v>8015</v>
      </c>
      <c r="I24" s="114">
        <v>7969</v>
      </c>
      <c r="J24" s="140">
        <v>7850</v>
      </c>
      <c r="K24" s="114">
        <v>25</v>
      </c>
      <c r="L24" s="116">
        <v>0.31847133757961782</v>
      </c>
    </row>
    <row r="25" spans="1:12" s="110" customFormat="1" ht="15" customHeight="1" x14ac:dyDescent="0.2">
      <c r="A25" s="120"/>
      <c r="B25" s="119"/>
      <c r="C25" s="258" t="s">
        <v>107</v>
      </c>
      <c r="E25" s="113">
        <v>48.552949630887831</v>
      </c>
      <c r="F25" s="115">
        <v>7432</v>
      </c>
      <c r="G25" s="114">
        <v>7573</v>
      </c>
      <c r="H25" s="114">
        <v>7544</v>
      </c>
      <c r="I25" s="114">
        <v>7464</v>
      </c>
      <c r="J25" s="140">
        <v>7357</v>
      </c>
      <c r="K25" s="114">
        <v>75</v>
      </c>
      <c r="L25" s="116">
        <v>1.0194372706266142</v>
      </c>
    </row>
    <row r="26" spans="1:12" s="110" customFormat="1" ht="15" customHeight="1" x14ac:dyDescent="0.2">
      <c r="A26" s="120"/>
      <c r="C26" s="121" t="s">
        <v>187</v>
      </c>
      <c r="D26" s="110" t="s">
        <v>188</v>
      </c>
      <c r="E26" s="113">
        <v>1.33556721149178</v>
      </c>
      <c r="F26" s="115">
        <v>1403</v>
      </c>
      <c r="G26" s="114">
        <v>1458</v>
      </c>
      <c r="H26" s="114">
        <v>1481</v>
      </c>
      <c r="I26" s="114">
        <v>1282</v>
      </c>
      <c r="J26" s="140">
        <v>1286</v>
      </c>
      <c r="K26" s="114">
        <v>117</v>
      </c>
      <c r="L26" s="116">
        <v>9.0979782270606524</v>
      </c>
    </row>
    <row r="27" spans="1:12" s="110" customFormat="1" ht="15" customHeight="1" x14ac:dyDescent="0.2">
      <c r="A27" s="120"/>
      <c r="B27" s="119"/>
      <c r="D27" s="259" t="s">
        <v>106</v>
      </c>
      <c r="E27" s="113">
        <v>46.543121881682112</v>
      </c>
      <c r="F27" s="115">
        <v>653</v>
      </c>
      <c r="G27" s="114">
        <v>686</v>
      </c>
      <c r="H27" s="114">
        <v>692</v>
      </c>
      <c r="I27" s="114">
        <v>601</v>
      </c>
      <c r="J27" s="140">
        <v>594</v>
      </c>
      <c r="K27" s="114">
        <v>59</v>
      </c>
      <c r="L27" s="116">
        <v>9.9326599326599325</v>
      </c>
    </row>
    <row r="28" spans="1:12" s="110" customFormat="1" ht="15" customHeight="1" x14ac:dyDescent="0.2">
      <c r="A28" s="120"/>
      <c r="B28" s="119"/>
      <c r="D28" s="259" t="s">
        <v>107</v>
      </c>
      <c r="E28" s="113">
        <v>53.456878118317888</v>
      </c>
      <c r="F28" s="115">
        <v>750</v>
      </c>
      <c r="G28" s="114">
        <v>772</v>
      </c>
      <c r="H28" s="114">
        <v>789</v>
      </c>
      <c r="I28" s="114">
        <v>681</v>
      </c>
      <c r="J28" s="140">
        <v>692</v>
      </c>
      <c r="K28" s="114">
        <v>58</v>
      </c>
      <c r="L28" s="116">
        <v>8.3815028901734099</v>
      </c>
    </row>
    <row r="29" spans="1:12" s="110" customFormat="1" ht="24" customHeight="1" x14ac:dyDescent="0.2">
      <c r="A29" s="606" t="s">
        <v>189</v>
      </c>
      <c r="B29" s="607"/>
      <c r="C29" s="607"/>
      <c r="D29" s="608"/>
      <c r="E29" s="113">
        <v>83.039343544441167</v>
      </c>
      <c r="F29" s="115">
        <v>87232</v>
      </c>
      <c r="G29" s="114">
        <v>90863</v>
      </c>
      <c r="H29" s="114">
        <v>91080</v>
      </c>
      <c r="I29" s="114">
        <v>92275</v>
      </c>
      <c r="J29" s="140">
        <v>90796</v>
      </c>
      <c r="K29" s="114">
        <v>-3564</v>
      </c>
      <c r="L29" s="116">
        <v>-3.9252830521168334</v>
      </c>
    </row>
    <row r="30" spans="1:12" s="110" customFormat="1" ht="15" customHeight="1" x14ac:dyDescent="0.2">
      <c r="A30" s="120"/>
      <c r="B30" s="119"/>
      <c r="C30" s="258" t="s">
        <v>106</v>
      </c>
      <c r="E30" s="113">
        <v>40.962032281731474</v>
      </c>
      <c r="F30" s="115">
        <v>35732</v>
      </c>
      <c r="G30" s="114">
        <v>36975</v>
      </c>
      <c r="H30" s="114">
        <v>36800</v>
      </c>
      <c r="I30" s="114">
        <v>37322</v>
      </c>
      <c r="J30" s="140">
        <v>36608</v>
      </c>
      <c r="K30" s="114">
        <v>-876</v>
      </c>
      <c r="L30" s="116">
        <v>-2.3929195804195804</v>
      </c>
    </row>
    <row r="31" spans="1:12" s="110" customFormat="1" ht="15" customHeight="1" x14ac:dyDescent="0.2">
      <c r="A31" s="120"/>
      <c r="B31" s="119"/>
      <c r="C31" s="258" t="s">
        <v>107</v>
      </c>
      <c r="E31" s="113">
        <v>59.037967718268526</v>
      </c>
      <c r="F31" s="115">
        <v>51500</v>
      </c>
      <c r="G31" s="114">
        <v>53888</v>
      </c>
      <c r="H31" s="114">
        <v>54280</v>
      </c>
      <c r="I31" s="114">
        <v>54953</v>
      </c>
      <c r="J31" s="140">
        <v>54188</v>
      </c>
      <c r="K31" s="114">
        <v>-2688</v>
      </c>
      <c r="L31" s="116">
        <v>-4.9605078615191553</v>
      </c>
    </row>
    <row r="32" spans="1:12" s="110" customFormat="1" ht="15" customHeight="1" x14ac:dyDescent="0.2">
      <c r="A32" s="120"/>
      <c r="B32" s="119" t="s">
        <v>117</v>
      </c>
      <c r="C32" s="258"/>
      <c r="E32" s="113">
        <v>16.80073108739731</v>
      </c>
      <c r="F32" s="114">
        <v>17649</v>
      </c>
      <c r="G32" s="114">
        <v>18147</v>
      </c>
      <c r="H32" s="114">
        <v>17869</v>
      </c>
      <c r="I32" s="114">
        <v>17671</v>
      </c>
      <c r="J32" s="140">
        <v>17249</v>
      </c>
      <c r="K32" s="114">
        <v>400</v>
      </c>
      <c r="L32" s="116">
        <v>2.3189750130442346</v>
      </c>
    </row>
    <row r="33" spans="1:12" s="110" customFormat="1" ht="15" customHeight="1" x14ac:dyDescent="0.2">
      <c r="A33" s="120"/>
      <c r="B33" s="119"/>
      <c r="C33" s="258" t="s">
        <v>106</v>
      </c>
      <c r="E33" s="113">
        <v>43.033599637373221</v>
      </c>
      <c r="F33" s="114">
        <v>7595</v>
      </c>
      <c r="G33" s="114">
        <v>7775</v>
      </c>
      <c r="H33" s="114">
        <v>7621</v>
      </c>
      <c r="I33" s="114">
        <v>7324</v>
      </c>
      <c r="J33" s="140">
        <v>7166</v>
      </c>
      <c r="K33" s="114">
        <v>429</v>
      </c>
      <c r="L33" s="116">
        <v>5.9866034049679042</v>
      </c>
    </row>
    <row r="34" spans="1:12" s="110" customFormat="1" ht="15" customHeight="1" x14ac:dyDescent="0.2">
      <c r="A34" s="120"/>
      <c r="B34" s="119"/>
      <c r="C34" s="258" t="s">
        <v>107</v>
      </c>
      <c r="E34" s="113">
        <v>56.966400362626779</v>
      </c>
      <c r="F34" s="114">
        <v>10054</v>
      </c>
      <c r="G34" s="114">
        <v>10372</v>
      </c>
      <c r="H34" s="114">
        <v>10248</v>
      </c>
      <c r="I34" s="114">
        <v>10347</v>
      </c>
      <c r="J34" s="140">
        <v>10083</v>
      </c>
      <c r="K34" s="114">
        <v>-29</v>
      </c>
      <c r="L34" s="116">
        <v>-0.28761281364673214</v>
      </c>
    </row>
    <row r="35" spans="1:12" s="110" customFormat="1" ht="24" customHeight="1" x14ac:dyDescent="0.2">
      <c r="A35" s="606" t="s">
        <v>192</v>
      </c>
      <c r="B35" s="607"/>
      <c r="C35" s="607"/>
      <c r="D35" s="608"/>
      <c r="E35" s="113">
        <v>20.712239050347932</v>
      </c>
      <c r="F35" s="114">
        <v>21758</v>
      </c>
      <c r="G35" s="114">
        <v>23139</v>
      </c>
      <c r="H35" s="114">
        <v>22771</v>
      </c>
      <c r="I35" s="114">
        <v>23848</v>
      </c>
      <c r="J35" s="114">
        <v>22592</v>
      </c>
      <c r="K35" s="318">
        <v>-834</v>
      </c>
      <c r="L35" s="319">
        <v>-3.6915722379603397</v>
      </c>
    </row>
    <row r="36" spans="1:12" s="110" customFormat="1" ht="15" customHeight="1" x14ac:dyDescent="0.2">
      <c r="A36" s="120"/>
      <c r="B36" s="119"/>
      <c r="C36" s="258" t="s">
        <v>106</v>
      </c>
      <c r="E36" s="113">
        <v>43.694273370714221</v>
      </c>
      <c r="F36" s="114">
        <v>9507</v>
      </c>
      <c r="G36" s="114">
        <v>10050</v>
      </c>
      <c r="H36" s="114">
        <v>9707</v>
      </c>
      <c r="I36" s="114">
        <v>10173</v>
      </c>
      <c r="J36" s="114">
        <v>9515</v>
      </c>
      <c r="K36" s="318">
        <v>-8</v>
      </c>
      <c r="L36" s="116">
        <v>-8.4077771939043616E-2</v>
      </c>
    </row>
    <row r="37" spans="1:12" s="110" customFormat="1" ht="15" customHeight="1" x14ac:dyDescent="0.2">
      <c r="A37" s="120"/>
      <c r="B37" s="119"/>
      <c r="C37" s="258" t="s">
        <v>107</v>
      </c>
      <c r="E37" s="113">
        <v>56.305726629285779</v>
      </c>
      <c r="F37" s="114">
        <v>12251</v>
      </c>
      <c r="G37" s="114">
        <v>13089</v>
      </c>
      <c r="H37" s="114">
        <v>13064</v>
      </c>
      <c r="I37" s="114">
        <v>13675</v>
      </c>
      <c r="J37" s="140">
        <v>13077</v>
      </c>
      <c r="K37" s="114">
        <v>-826</v>
      </c>
      <c r="L37" s="116">
        <v>-6.3164334327445131</v>
      </c>
    </row>
    <row r="38" spans="1:12" s="110" customFormat="1" ht="15" customHeight="1" x14ac:dyDescent="0.2">
      <c r="A38" s="120"/>
      <c r="B38" s="119" t="s">
        <v>329</v>
      </c>
      <c r="C38" s="258"/>
      <c r="E38" s="113">
        <v>52.913402317013968</v>
      </c>
      <c r="F38" s="114">
        <v>55585</v>
      </c>
      <c r="G38" s="114">
        <v>57390</v>
      </c>
      <c r="H38" s="114">
        <v>57557</v>
      </c>
      <c r="I38" s="114">
        <v>57570</v>
      </c>
      <c r="J38" s="140">
        <v>56975</v>
      </c>
      <c r="K38" s="114">
        <v>-1390</v>
      </c>
      <c r="L38" s="116">
        <v>-2.4396665204036858</v>
      </c>
    </row>
    <row r="39" spans="1:12" s="110" customFormat="1" ht="15" customHeight="1" x14ac:dyDescent="0.2">
      <c r="A39" s="120"/>
      <c r="B39" s="119"/>
      <c r="C39" s="258" t="s">
        <v>106</v>
      </c>
      <c r="E39" s="113">
        <v>40.967887019879463</v>
      </c>
      <c r="F39" s="115">
        <v>22772</v>
      </c>
      <c r="G39" s="114">
        <v>23381</v>
      </c>
      <c r="H39" s="114">
        <v>23356</v>
      </c>
      <c r="I39" s="114">
        <v>23287</v>
      </c>
      <c r="J39" s="140">
        <v>23077</v>
      </c>
      <c r="K39" s="114">
        <v>-305</v>
      </c>
      <c r="L39" s="116">
        <v>-1.3216622611257962</v>
      </c>
    </row>
    <row r="40" spans="1:12" s="110" customFormat="1" ht="15" customHeight="1" x14ac:dyDescent="0.2">
      <c r="A40" s="120"/>
      <c r="B40" s="119"/>
      <c r="C40" s="258" t="s">
        <v>107</v>
      </c>
      <c r="E40" s="113">
        <v>59.032112980120537</v>
      </c>
      <c r="F40" s="115">
        <v>32813</v>
      </c>
      <c r="G40" s="114">
        <v>34009</v>
      </c>
      <c r="H40" s="114">
        <v>34201</v>
      </c>
      <c r="I40" s="114">
        <v>34283</v>
      </c>
      <c r="J40" s="140">
        <v>33898</v>
      </c>
      <c r="K40" s="114">
        <v>-1085</v>
      </c>
      <c r="L40" s="116">
        <v>-3.2007788070092631</v>
      </c>
    </row>
    <row r="41" spans="1:12" s="110" customFormat="1" ht="15" customHeight="1" x14ac:dyDescent="0.2">
      <c r="A41" s="120"/>
      <c r="B41" s="320" t="s">
        <v>516</v>
      </c>
      <c r="C41" s="258"/>
      <c r="E41" s="113">
        <v>9.8306504583575283</v>
      </c>
      <c r="F41" s="115">
        <v>10327</v>
      </c>
      <c r="G41" s="114">
        <v>10558</v>
      </c>
      <c r="H41" s="114">
        <v>10400</v>
      </c>
      <c r="I41" s="114">
        <v>10423</v>
      </c>
      <c r="J41" s="140">
        <v>10057</v>
      </c>
      <c r="K41" s="114">
        <v>270</v>
      </c>
      <c r="L41" s="116">
        <v>2.6846972258128665</v>
      </c>
    </row>
    <row r="42" spans="1:12" s="110" customFormat="1" ht="15" customHeight="1" x14ac:dyDescent="0.2">
      <c r="A42" s="120"/>
      <c r="B42" s="119"/>
      <c r="C42" s="268" t="s">
        <v>106</v>
      </c>
      <c r="D42" s="182"/>
      <c r="E42" s="113">
        <v>47.719570059068459</v>
      </c>
      <c r="F42" s="115">
        <v>4928</v>
      </c>
      <c r="G42" s="114">
        <v>4982</v>
      </c>
      <c r="H42" s="114">
        <v>4947</v>
      </c>
      <c r="I42" s="114">
        <v>4946</v>
      </c>
      <c r="J42" s="140">
        <v>4792</v>
      </c>
      <c r="K42" s="114">
        <v>136</v>
      </c>
      <c r="L42" s="116">
        <v>2.8380634390651087</v>
      </c>
    </row>
    <row r="43" spans="1:12" s="110" customFormat="1" ht="15" customHeight="1" x14ac:dyDescent="0.2">
      <c r="A43" s="120"/>
      <c r="B43" s="119"/>
      <c r="C43" s="268" t="s">
        <v>107</v>
      </c>
      <c r="D43" s="182"/>
      <c r="E43" s="113">
        <v>52.280429940931541</v>
      </c>
      <c r="F43" s="115">
        <v>5399</v>
      </c>
      <c r="G43" s="114">
        <v>5576</v>
      </c>
      <c r="H43" s="114">
        <v>5453</v>
      </c>
      <c r="I43" s="114">
        <v>5477</v>
      </c>
      <c r="J43" s="140">
        <v>5265</v>
      </c>
      <c r="K43" s="114">
        <v>134</v>
      </c>
      <c r="L43" s="116">
        <v>2.5451092117758782</v>
      </c>
    </row>
    <row r="44" spans="1:12" s="110" customFormat="1" ht="15" customHeight="1" x14ac:dyDescent="0.2">
      <c r="A44" s="120"/>
      <c r="B44" s="119" t="s">
        <v>205</v>
      </c>
      <c r="C44" s="268"/>
      <c r="D44" s="182"/>
      <c r="E44" s="113">
        <v>16.543708174280574</v>
      </c>
      <c r="F44" s="115">
        <v>17379</v>
      </c>
      <c r="G44" s="114">
        <v>18100</v>
      </c>
      <c r="H44" s="114">
        <v>18381</v>
      </c>
      <c r="I44" s="114">
        <v>18278</v>
      </c>
      <c r="J44" s="140">
        <v>18582</v>
      </c>
      <c r="K44" s="114">
        <v>-1203</v>
      </c>
      <c r="L44" s="116">
        <v>-6.4740071036486926</v>
      </c>
    </row>
    <row r="45" spans="1:12" s="110" customFormat="1" ht="15" customHeight="1" x14ac:dyDescent="0.2">
      <c r="A45" s="120"/>
      <c r="B45" s="119"/>
      <c r="C45" s="268" t="s">
        <v>106</v>
      </c>
      <c r="D45" s="182"/>
      <c r="E45" s="113">
        <v>35.473847747281198</v>
      </c>
      <c r="F45" s="115">
        <v>6165</v>
      </c>
      <c r="G45" s="114">
        <v>6385</v>
      </c>
      <c r="H45" s="114">
        <v>6449</v>
      </c>
      <c r="I45" s="114">
        <v>6281</v>
      </c>
      <c r="J45" s="140">
        <v>6430</v>
      </c>
      <c r="K45" s="114">
        <v>-265</v>
      </c>
      <c r="L45" s="116">
        <v>-4.1213063763608089</v>
      </c>
    </row>
    <row r="46" spans="1:12" s="110" customFormat="1" ht="15" customHeight="1" x14ac:dyDescent="0.2">
      <c r="A46" s="123"/>
      <c r="B46" s="124"/>
      <c r="C46" s="260" t="s">
        <v>107</v>
      </c>
      <c r="D46" s="261"/>
      <c r="E46" s="125">
        <v>64.526152252718802</v>
      </c>
      <c r="F46" s="143">
        <v>11214</v>
      </c>
      <c r="G46" s="144">
        <v>11715</v>
      </c>
      <c r="H46" s="144">
        <v>11932</v>
      </c>
      <c r="I46" s="144">
        <v>11997</v>
      </c>
      <c r="J46" s="145">
        <v>12152</v>
      </c>
      <c r="K46" s="144">
        <v>-938</v>
      </c>
      <c r="L46" s="146">
        <v>-7.7188940092165899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105049</v>
      </c>
      <c r="E11" s="114">
        <v>109187</v>
      </c>
      <c r="F11" s="114">
        <v>109109</v>
      </c>
      <c r="G11" s="114">
        <v>110119</v>
      </c>
      <c r="H11" s="140">
        <v>108206</v>
      </c>
      <c r="I11" s="115">
        <v>-3157</v>
      </c>
      <c r="J11" s="116">
        <v>-2.9175831284771641</v>
      </c>
    </row>
    <row r="12" spans="1:15" s="110" customFormat="1" ht="24.95" customHeight="1" x14ac:dyDescent="0.2">
      <c r="A12" s="193" t="s">
        <v>132</v>
      </c>
      <c r="B12" s="194" t="s">
        <v>133</v>
      </c>
      <c r="C12" s="113">
        <v>0.63303791563936829</v>
      </c>
      <c r="D12" s="115">
        <v>665</v>
      </c>
      <c r="E12" s="114">
        <v>649</v>
      </c>
      <c r="F12" s="114">
        <v>673</v>
      </c>
      <c r="G12" s="114">
        <v>714</v>
      </c>
      <c r="H12" s="140">
        <v>634</v>
      </c>
      <c r="I12" s="115">
        <v>31</v>
      </c>
      <c r="J12" s="116">
        <v>4.8895899053627758</v>
      </c>
    </row>
    <row r="13" spans="1:15" s="110" customFormat="1" ht="24.95" customHeight="1" x14ac:dyDescent="0.2">
      <c r="A13" s="193" t="s">
        <v>134</v>
      </c>
      <c r="B13" s="199" t="s">
        <v>214</v>
      </c>
      <c r="C13" s="113">
        <v>0.43884282572894556</v>
      </c>
      <c r="D13" s="115">
        <v>461</v>
      </c>
      <c r="E13" s="114">
        <v>461</v>
      </c>
      <c r="F13" s="114">
        <v>481</v>
      </c>
      <c r="G13" s="114">
        <v>482</v>
      </c>
      <c r="H13" s="140">
        <v>462</v>
      </c>
      <c r="I13" s="115">
        <v>-1</v>
      </c>
      <c r="J13" s="116">
        <v>-0.21645021645021645</v>
      </c>
    </row>
    <row r="14" spans="1:15" s="287" customFormat="1" ht="24.95" customHeight="1" x14ac:dyDescent="0.2">
      <c r="A14" s="193" t="s">
        <v>215</v>
      </c>
      <c r="B14" s="199" t="s">
        <v>137</v>
      </c>
      <c r="C14" s="113">
        <v>8.2923207265181009</v>
      </c>
      <c r="D14" s="115">
        <v>8711</v>
      </c>
      <c r="E14" s="114">
        <v>8921</v>
      </c>
      <c r="F14" s="114">
        <v>8992</v>
      </c>
      <c r="G14" s="114">
        <v>9117</v>
      </c>
      <c r="H14" s="140">
        <v>9075</v>
      </c>
      <c r="I14" s="115">
        <v>-364</v>
      </c>
      <c r="J14" s="116">
        <v>-4.0110192837465561</v>
      </c>
      <c r="K14" s="110"/>
      <c r="L14" s="110"/>
      <c r="M14" s="110"/>
      <c r="N14" s="110"/>
      <c r="O14" s="110"/>
    </row>
    <row r="15" spans="1:15" s="110" customFormat="1" ht="24.95" customHeight="1" x14ac:dyDescent="0.2">
      <c r="A15" s="193" t="s">
        <v>216</v>
      </c>
      <c r="B15" s="199" t="s">
        <v>217</v>
      </c>
      <c r="C15" s="113">
        <v>3.8562956334662872</v>
      </c>
      <c r="D15" s="115">
        <v>4051</v>
      </c>
      <c r="E15" s="114">
        <v>4112</v>
      </c>
      <c r="F15" s="114">
        <v>4106</v>
      </c>
      <c r="G15" s="114">
        <v>4123</v>
      </c>
      <c r="H15" s="140">
        <v>4089</v>
      </c>
      <c r="I15" s="115">
        <v>-38</v>
      </c>
      <c r="J15" s="116">
        <v>-0.92932257275617514</v>
      </c>
    </row>
    <row r="16" spans="1:15" s="287" customFormat="1" ht="24.95" customHeight="1" x14ac:dyDescent="0.2">
      <c r="A16" s="193" t="s">
        <v>218</v>
      </c>
      <c r="B16" s="199" t="s">
        <v>141</v>
      </c>
      <c r="C16" s="113">
        <v>3.3593846681072641</v>
      </c>
      <c r="D16" s="115">
        <v>3529</v>
      </c>
      <c r="E16" s="114">
        <v>3666</v>
      </c>
      <c r="F16" s="114">
        <v>3744</v>
      </c>
      <c r="G16" s="114">
        <v>3819</v>
      </c>
      <c r="H16" s="140">
        <v>3786</v>
      </c>
      <c r="I16" s="115">
        <v>-257</v>
      </c>
      <c r="J16" s="116">
        <v>-6.7881669307976757</v>
      </c>
      <c r="K16" s="110"/>
      <c r="L16" s="110"/>
      <c r="M16" s="110"/>
      <c r="N16" s="110"/>
      <c r="O16" s="110"/>
    </row>
    <row r="17" spans="1:15" s="110" customFormat="1" ht="24.95" customHeight="1" x14ac:dyDescent="0.2">
      <c r="A17" s="193" t="s">
        <v>142</v>
      </c>
      <c r="B17" s="199" t="s">
        <v>220</v>
      </c>
      <c r="C17" s="113">
        <v>1.0766404249445496</v>
      </c>
      <c r="D17" s="115">
        <v>1131</v>
      </c>
      <c r="E17" s="114">
        <v>1143</v>
      </c>
      <c r="F17" s="114">
        <v>1142</v>
      </c>
      <c r="G17" s="114">
        <v>1175</v>
      </c>
      <c r="H17" s="140">
        <v>1200</v>
      </c>
      <c r="I17" s="115">
        <v>-69</v>
      </c>
      <c r="J17" s="116">
        <v>-5.75</v>
      </c>
    </row>
    <row r="18" spans="1:15" s="287" customFormat="1" ht="24.95" customHeight="1" x14ac:dyDescent="0.2">
      <c r="A18" s="201" t="s">
        <v>144</v>
      </c>
      <c r="B18" s="202" t="s">
        <v>145</v>
      </c>
      <c r="C18" s="113">
        <v>4.036211672648002</v>
      </c>
      <c r="D18" s="115">
        <v>4240</v>
      </c>
      <c r="E18" s="114">
        <v>4274</v>
      </c>
      <c r="F18" s="114">
        <v>4272</v>
      </c>
      <c r="G18" s="114">
        <v>4218</v>
      </c>
      <c r="H18" s="140">
        <v>4223</v>
      </c>
      <c r="I18" s="115">
        <v>17</v>
      </c>
      <c r="J18" s="116">
        <v>0.40255742363248875</v>
      </c>
      <c r="K18" s="110"/>
      <c r="L18" s="110"/>
      <c r="M18" s="110"/>
      <c r="N18" s="110"/>
      <c r="O18" s="110"/>
    </row>
    <row r="19" spans="1:15" s="110" customFormat="1" ht="24.95" customHeight="1" x14ac:dyDescent="0.2">
      <c r="A19" s="193" t="s">
        <v>146</v>
      </c>
      <c r="B19" s="199" t="s">
        <v>147</v>
      </c>
      <c r="C19" s="113">
        <v>14.423745109425125</v>
      </c>
      <c r="D19" s="115">
        <v>15152</v>
      </c>
      <c r="E19" s="114">
        <v>15568</v>
      </c>
      <c r="F19" s="114">
        <v>15303</v>
      </c>
      <c r="G19" s="114">
        <v>15467</v>
      </c>
      <c r="H19" s="140">
        <v>15207</v>
      </c>
      <c r="I19" s="115">
        <v>-55</v>
      </c>
      <c r="J19" s="116">
        <v>-0.36167554415729597</v>
      </c>
    </row>
    <row r="20" spans="1:15" s="287" customFormat="1" ht="24.95" customHeight="1" x14ac:dyDescent="0.2">
      <c r="A20" s="193" t="s">
        <v>148</v>
      </c>
      <c r="B20" s="199" t="s">
        <v>149</v>
      </c>
      <c r="C20" s="113">
        <v>5.6373692276937426</v>
      </c>
      <c r="D20" s="115">
        <v>5922</v>
      </c>
      <c r="E20" s="114">
        <v>5814</v>
      </c>
      <c r="F20" s="114">
        <v>5881</v>
      </c>
      <c r="G20" s="114">
        <v>5806</v>
      </c>
      <c r="H20" s="140">
        <v>5770</v>
      </c>
      <c r="I20" s="115">
        <v>152</v>
      </c>
      <c r="J20" s="116">
        <v>2.634315424610052</v>
      </c>
      <c r="K20" s="110"/>
      <c r="L20" s="110"/>
      <c r="M20" s="110"/>
      <c r="N20" s="110"/>
      <c r="O20" s="110"/>
    </row>
    <row r="21" spans="1:15" s="110" customFormat="1" ht="24.95" customHeight="1" x14ac:dyDescent="0.2">
      <c r="A21" s="201" t="s">
        <v>150</v>
      </c>
      <c r="B21" s="202" t="s">
        <v>151</v>
      </c>
      <c r="C21" s="113">
        <v>11.198583518167712</v>
      </c>
      <c r="D21" s="115">
        <v>11764</v>
      </c>
      <c r="E21" s="114">
        <v>13486</v>
      </c>
      <c r="F21" s="114">
        <v>13842</v>
      </c>
      <c r="G21" s="114">
        <v>13778</v>
      </c>
      <c r="H21" s="140">
        <v>13070</v>
      </c>
      <c r="I21" s="115">
        <v>-1306</v>
      </c>
      <c r="J21" s="116">
        <v>-9.9923488905891347</v>
      </c>
    </row>
    <row r="22" spans="1:15" s="110" customFormat="1" ht="24.95" customHeight="1" x14ac:dyDescent="0.2">
      <c r="A22" s="201" t="s">
        <v>152</v>
      </c>
      <c r="B22" s="199" t="s">
        <v>153</v>
      </c>
      <c r="C22" s="113">
        <v>2.5492865234319222</v>
      </c>
      <c r="D22" s="115">
        <v>2678</v>
      </c>
      <c r="E22" s="114">
        <v>2691</v>
      </c>
      <c r="F22" s="114">
        <v>2707</v>
      </c>
      <c r="G22" s="114">
        <v>2803</v>
      </c>
      <c r="H22" s="140">
        <v>2809</v>
      </c>
      <c r="I22" s="115">
        <v>-131</v>
      </c>
      <c r="J22" s="116">
        <v>-4.6635813456746176</v>
      </c>
    </row>
    <row r="23" spans="1:15" s="110" customFormat="1" ht="24.95" customHeight="1" x14ac:dyDescent="0.2">
      <c r="A23" s="193" t="s">
        <v>154</v>
      </c>
      <c r="B23" s="199" t="s">
        <v>155</v>
      </c>
      <c r="C23" s="113">
        <v>1.0233319688907081</v>
      </c>
      <c r="D23" s="115">
        <v>1075</v>
      </c>
      <c r="E23" s="114">
        <v>1095</v>
      </c>
      <c r="F23" s="114">
        <v>1084</v>
      </c>
      <c r="G23" s="114">
        <v>1106</v>
      </c>
      <c r="H23" s="140">
        <v>1103</v>
      </c>
      <c r="I23" s="115">
        <v>-28</v>
      </c>
      <c r="J23" s="116">
        <v>-2.5385312783318223</v>
      </c>
    </row>
    <row r="24" spans="1:15" s="110" customFormat="1" ht="24.95" customHeight="1" x14ac:dyDescent="0.2">
      <c r="A24" s="193" t="s">
        <v>156</v>
      </c>
      <c r="B24" s="199" t="s">
        <v>221</v>
      </c>
      <c r="C24" s="113">
        <v>11.693590610096241</v>
      </c>
      <c r="D24" s="115">
        <v>12284</v>
      </c>
      <c r="E24" s="114">
        <v>12439</v>
      </c>
      <c r="F24" s="114">
        <v>12057</v>
      </c>
      <c r="G24" s="114">
        <v>12411</v>
      </c>
      <c r="H24" s="140">
        <v>12114</v>
      </c>
      <c r="I24" s="115">
        <v>170</v>
      </c>
      <c r="J24" s="116">
        <v>1.4033349843156677</v>
      </c>
    </row>
    <row r="25" spans="1:15" s="110" customFormat="1" ht="24.95" customHeight="1" x14ac:dyDescent="0.2">
      <c r="A25" s="193" t="s">
        <v>222</v>
      </c>
      <c r="B25" s="204" t="s">
        <v>159</v>
      </c>
      <c r="C25" s="113">
        <v>14.920656074784148</v>
      </c>
      <c r="D25" s="115">
        <v>15674</v>
      </c>
      <c r="E25" s="114">
        <v>16284</v>
      </c>
      <c r="F25" s="114">
        <v>16503</v>
      </c>
      <c r="G25" s="114">
        <v>17169</v>
      </c>
      <c r="H25" s="140">
        <v>17220</v>
      </c>
      <c r="I25" s="115">
        <v>-1546</v>
      </c>
      <c r="J25" s="116">
        <v>-8.9779326364692214</v>
      </c>
    </row>
    <row r="26" spans="1:15" s="110" customFormat="1" ht="24.95" customHeight="1" x14ac:dyDescent="0.2">
      <c r="A26" s="201">
        <v>782.78300000000002</v>
      </c>
      <c r="B26" s="203" t="s">
        <v>160</v>
      </c>
      <c r="C26" s="113">
        <v>1.3212881607630724</v>
      </c>
      <c r="D26" s="115">
        <v>1388</v>
      </c>
      <c r="E26" s="114">
        <v>1502</v>
      </c>
      <c r="F26" s="114">
        <v>1579</v>
      </c>
      <c r="G26" s="114">
        <v>925</v>
      </c>
      <c r="H26" s="140">
        <v>838</v>
      </c>
      <c r="I26" s="115">
        <v>550</v>
      </c>
      <c r="J26" s="116">
        <v>65.632458233890219</v>
      </c>
    </row>
    <row r="27" spans="1:15" s="110" customFormat="1" ht="24.95" customHeight="1" x14ac:dyDescent="0.2">
      <c r="A27" s="193" t="s">
        <v>161</v>
      </c>
      <c r="B27" s="199" t="s">
        <v>162</v>
      </c>
      <c r="C27" s="113">
        <v>1.1461318051575931</v>
      </c>
      <c r="D27" s="115">
        <v>1204</v>
      </c>
      <c r="E27" s="114">
        <v>1207</v>
      </c>
      <c r="F27" s="114">
        <v>1258</v>
      </c>
      <c r="G27" s="114">
        <v>1308</v>
      </c>
      <c r="H27" s="140">
        <v>1242</v>
      </c>
      <c r="I27" s="115">
        <v>-38</v>
      </c>
      <c r="J27" s="116">
        <v>-3.0595813204508855</v>
      </c>
    </row>
    <row r="28" spans="1:15" s="110" customFormat="1" ht="24.95" customHeight="1" x14ac:dyDescent="0.2">
      <c r="A28" s="193" t="s">
        <v>163</v>
      </c>
      <c r="B28" s="199" t="s">
        <v>164</v>
      </c>
      <c r="C28" s="113">
        <v>2.0428561909204275</v>
      </c>
      <c r="D28" s="115">
        <v>2146</v>
      </c>
      <c r="E28" s="114">
        <v>2445</v>
      </c>
      <c r="F28" s="114">
        <v>2130</v>
      </c>
      <c r="G28" s="114">
        <v>2517</v>
      </c>
      <c r="H28" s="140">
        <v>2257</v>
      </c>
      <c r="I28" s="115">
        <v>-111</v>
      </c>
      <c r="J28" s="116">
        <v>-4.918032786885246</v>
      </c>
    </row>
    <row r="29" spans="1:15" s="110" customFormat="1" ht="24.95" customHeight="1" x14ac:dyDescent="0.2">
      <c r="A29" s="193">
        <v>86</v>
      </c>
      <c r="B29" s="199" t="s">
        <v>165</v>
      </c>
      <c r="C29" s="113">
        <v>5.7040047977610451</v>
      </c>
      <c r="D29" s="115">
        <v>5992</v>
      </c>
      <c r="E29" s="114">
        <v>6092</v>
      </c>
      <c r="F29" s="114">
        <v>6077</v>
      </c>
      <c r="G29" s="114">
        <v>6029</v>
      </c>
      <c r="H29" s="140">
        <v>6048</v>
      </c>
      <c r="I29" s="115">
        <v>-56</v>
      </c>
      <c r="J29" s="116">
        <v>-0.92592592592592593</v>
      </c>
    </row>
    <row r="30" spans="1:15" s="110" customFormat="1" ht="24.95" customHeight="1" x14ac:dyDescent="0.2">
      <c r="A30" s="193">
        <v>87.88</v>
      </c>
      <c r="B30" s="204" t="s">
        <v>166</v>
      </c>
      <c r="C30" s="113">
        <v>3.9762396595874305</v>
      </c>
      <c r="D30" s="115">
        <v>4177</v>
      </c>
      <c r="E30" s="114">
        <v>4195</v>
      </c>
      <c r="F30" s="114">
        <v>4210</v>
      </c>
      <c r="G30" s="114">
        <v>4112</v>
      </c>
      <c r="H30" s="140">
        <v>4134</v>
      </c>
      <c r="I30" s="115">
        <v>43</v>
      </c>
      <c r="J30" s="116">
        <v>1.0401548137397194</v>
      </c>
    </row>
    <row r="31" spans="1:15" s="110" customFormat="1" ht="24.95" customHeight="1" x14ac:dyDescent="0.2">
      <c r="A31" s="193" t="s">
        <v>167</v>
      </c>
      <c r="B31" s="199" t="s">
        <v>168</v>
      </c>
      <c r="C31" s="113">
        <v>10.957743529210179</v>
      </c>
      <c r="D31" s="115">
        <v>11511</v>
      </c>
      <c r="E31" s="114">
        <v>12059</v>
      </c>
      <c r="F31" s="114">
        <v>12056</v>
      </c>
      <c r="G31" s="114">
        <v>12152</v>
      </c>
      <c r="H31" s="140">
        <v>11995</v>
      </c>
      <c r="I31" s="115">
        <v>-484</v>
      </c>
      <c r="J31" s="116">
        <v>-4.0350145894122553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0.63303791563936829</v>
      </c>
      <c r="D34" s="115">
        <v>665</v>
      </c>
      <c r="E34" s="114">
        <v>649</v>
      </c>
      <c r="F34" s="114">
        <v>673</v>
      </c>
      <c r="G34" s="114">
        <v>714</v>
      </c>
      <c r="H34" s="140">
        <v>634</v>
      </c>
      <c r="I34" s="115">
        <v>31</v>
      </c>
      <c r="J34" s="116">
        <v>4.8895899053627758</v>
      </c>
    </row>
    <row r="35" spans="1:10" s="110" customFormat="1" ht="24.95" customHeight="1" x14ac:dyDescent="0.2">
      <c r="A35" s="292" t="s">
        <v>171</v>
      </c>
      <c r="B35" s="293" t="s">
        <v>172</v>
      </c>
      <c r="C35" s="113">
        <v>12.76737522489505</v>
      </c>
      <c r="D35" s="115">
        <v>13412</v>
      </c>
      <c r="E35" s="114">
        <v>13656</v>
      </c>
      <c r="F35" s="114">
        <v>13745</v>
      </c>
      <c r="G35" s="114">
        <v>13817</v>
      </c>
      <c r="H35" s="140">
        <v>13760</v>
      </c>
      <c r="I35" s="115">
        <v>-348</v>
      </c>
      <c r="J35" s="116">
        <v>-2.5290697674418605</v>
      </c>
    </row>
    <row r="36" spans="1:10" s="110" customFormat="1" ht="24.95" customHeight="1" x14ac:dyDescent="0.2">
      <c r="A36" s="294" t="s">
        <v>173</v>
      </c>
      <c r="B36" s="295" t="s">
        <v>174</v>
      </c>
      <c r="C36" s="125">
        <v>86.59482717588935</v>
      </c>
      <c r="D36" s="143">
        <v>90967</v>
      </c>
      <c r="E36" s="144">
        <v>94877</v>
      </c>
      <c r="F36" s="144">
        <v>94687</v>
      </c>
      <c r="G36" s="144">
        <v>95583</v>
      </c>
      <c r="H36" s="145">
        <v>93807</v>
      </c>
      <c r="I36" s="143">
        <v>-2840</v>
      </c>
      <c r="J36" s="146">
        <v>-3.0274926178216979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105049</v>
      </c>
      <c r="F11" s="264">
        <v>109187</v>
      </c>
      <c r="G11" s="264">
        <v>109109</v>
      </c>
      <c r="H11" s="264">
        <v>110119</v>
      </c>
      <c r="I11" s="265">
        <v>108206</v>
      </c>
      <c r="J11" s="263">
        <v>-3157</v>
      </c>
      <c r="K11" s="266">
        <v>-2.9175831284771641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46.101343182705214</v>
      </c>
      <c r="E13" s="115">
        <v>48429</v>
      </c>
      <c r="F13" s="114">
        <v>49795</v>
      </c>
      <c r="G13" s="114">
        <v>50298</v>
      </c>
      <c r="H13" s="114">
        <v>50438</v>
      </c>
      <c r="I13" s="140">
        <v>49969</v>
      </c>
      <c r="J13" s="115">
        <v>-1540</v>
      </c>
      <c r="K13" s="116">
        <v>-3.0819107846865057</v>
      </c>
    </row>
    <row r="14" spans="1:15" ht="15.95" customHeight="1" x14ac:dyDescent="0.2">
      <c r="A14" s="306" t="s">
        <v>230</v>
      </c>
      <c r="B14" s="307"/>
      <c r="C14" s="308"/>
      <c r="D14" s="113">
        <v>40.547744385953223</v>
      </c>
      <c r="E14" s="115">
        <v>42595</v>
      </c>
      <c r="F14" s="114">
        <v>44744</v>
      </c>
      <c r="G14" s="114">
        <v>44810</v>
      </c>
      <c r="H14" s="114">
        <v>44845</v>
      </c>
      <c r="I14" s="140">
        <v>44125</v>
      </c>
      <c r="J14" s="115">
        <v>-1530</v>
      </c>
      <c r="K14" s="116">
        <v>-3.4674220963172804</v>
      </c>
    </row>
    <row r="15" spans="1:15" ht="15.95" customHeight="1" x14ac:dyDescent="0.2">
      <c r="A15" s="306" t="s">
        <v>231</v>
      </c>
      <c r="B15" s="307"/>
      <c r="C15" s="308"/>
      <c r="D15" s="113">
        <v>5.0024274386238803</v>
      </c>
      <c r="E15" s="115">
        <v>5255</v>
      </c>
      <c r="F15" s="114">
        <v>5402</v>
      </c>
      <c r="G15" s="114">
        <v>5423</v>
      </c>
      <c r="H15" s="114">
        <v>5310</v>
      </c>
      <c r="I15" s="140">
        <v>5243</v>
      </c>
      <c r="J15" s="115">
        <v>12</v>
      </c>
      <c r="K15" s="116">
        <v>0.22887659736791913</v>
      </c>
    </row>
    <row r="16" spans="1:15" ht="15.95" customHeight="1" x14ac:dyDescent="0.2">
      <c r="A16" s="306" t="s">
        <v>232</v>
      </c>
      <c r="B16" s="307"/>
      <c r="C16" s="308"/>
      <c r="D16" s="113">
        <v>5.0500242743862387</v>
      </c>
      <c r="E16" s="115">
        <v>5305</v>
      </c>
      <c r="F16" s="114">
        <v>5677</v>
      </c>
      <c r="G16" s="114">
        <v>5054</v>
      </c>
      <c r="H16" s="114">
        <v>5851</v>
      </c>
      <c r="I16" s="140">
        <v>5304</v>
      </c>
      <c r="J16" s="115">
        <v>1</v>
      </c>
      <c r="K16" s="116">
        <v>1.8853695324283559E-2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0.52832487696217956</v>
      </c>
      <c r="E18" s="115">
        <v>555</v>
      </c>
      <c r="F18" s="114">
        <v>558</v>
      </c>
      <c r="G18" s="114">
        <v>573</v>
      </c>
      <c r="H18" s="114">
        <v>562</v>
      </c>
      <c r="I18" s="140">
        <v>526</v>
      </c>
      <c r="J18" s="115">
        <v>29</v>
      </c>
      <c r="K18" s="116">
        <v>5.5133079847908748</v>
      </c>
    </row>
    <row r="19" spans="1:11" ht="14.1" customHeight="1" x14ac:dyDescent="0.2">
      <c r="A19" s="306" t="s">
        <v>235</v>
      </c>
      <c r="B19" s="307" t="s">
        <v>236</v>
      </c>
      <c r="C19" s="308"/>
      <c r="D19" s="113">
        <v>0.27225390056069071</v>
      </c>
      <c r="E19" s="115">
        <v>286</v>
      </c>
      <c r="F19" s="114">
        <v>305</v>
      </c>
      <c r="G19" s="114">
        <v>320</v>
      </c>
      <c r="H19" s="114">
        <v>305</v>
      </c>
      <c r="I19" s="140">
        <v>290</v>
      </c>
      <c r="J19" s="115">
        <v>-4</v>
      </c>
      <c r="K19" s="116">
        <v>-1.3793103448275863</v>
      </c>
    </row>
    <row r="20" spans="1:11" ht="14.1" customHeight="1" x14ac:dyDescent="0.2">
      <c r="A20" s="306">
        <v>12</v>
      </c>
      <c r="B20" s="307" t="s">
        <v>237</v>
      </c>
      <c r="C20" s="308"/>
      <c r="D20" s="113">
        <v>0.86150272729868915</v>
      </c>
      <c r="E20" s="115">
        <v>905</v>
      </c>
      <c r="F20" s="114">
        <v>950</v>
      </c>
      <c r="G20" s="114">
        <v>951</v>
      </c>
      <c r="H20" s="114">
        <v>938</v>
      </c>
      <c r="I20" s="140">
        <v>874</v>
      </c>
      <c r="J20" s="115">
        <v>31</v>
      </c>
      <c r="K20" s="116">
        <v>3.5469107551487413</v>
      </c>
    </row>
    <row r="21" spans="1:11" ht="14.1" customHeight="1" x14ac:dyDescent="0.2">
      <c r="A21" s="306">
        <v>21</v>
      </c>
      <c r="B21" s="307" t="s">
        <v>238</v>
      </c>
      <c r="C21" s="308"/>
      <c r="D21" s="113">
        <v>8.5674304372245338E-2</v>
      </c>
      <c r="E21" s="115">
        <v>90</v>
      </c>
      <c r="F21" s="114">
        <v>101</v>
      </c>
      <c r="G21" s="114">
        <v>106</v>
      </c>
      <c r="H21" s="114">
        <v>115</v>
      </c>
      <c r="I21" s="140">
        <v>120</v>
      </c>
      <c r="J21" s="115">
        <v>-30</v>
      </c>
      <c r="K21" s="116">
        <v>-25</v>
      </c>
    </row>
    <row r="22" spans="1:11" ht="14.1" customHeight="1" x14ac:dyDescent="0.2">
      <c r="A22" s="306">
        <v>22</v>
      </c>
      <c r="B22" s="307" t="s">
        <v>239</v>
      </c>
      <c r="C22" s="308"/>
      <c r="D22" s="113">
        <v>0.5892488267379985</v>
      </c>
      <c r="E22" s="115">
        <v>619</v>
      </c>
      <c r="F22" s="114">
        <v>633</v>
      </c>
      <c r="G22" s="114">
        <v>633</v>
      </c>
      <c r="H22" s="114">
        <v>638</v>
      </c>
      <c r="I22" s="140">
        <v>657</v>
      </c>
      <c r="J22" s="115">
        <v>-38</v>
      </c>
      <c r="K22" s="116">
        <v>-5.7838660578386607</v>
      </c>
    </row>
    <row r="23" spans="1:11" ht="14.1" customHeight="1" x14ac:dyDescent="0.2">
      <c r="A23" s="306">
        <v>23</v>
      </c>
      <c r="B23" s="307" t="s">
        <v>240</v>
      </c>
      <c r="C23" s="308"/>
      <c r="D23" s="113">
        <v>0.55878685185008903</v>
      </c>
      <c r="E23" s="115">
        <v>587</v>
      </c>
      <c r="F23" s="114">
        <v>585</v>
      </c>
      <c r="G23" s="114">
        <v>578</v>
      </c>
      <c r="H23" s="114">
        <v>581</v>
      </c>
      <c r="I23" s="140">
        <v>599</v>
      </c>
      <c r="J23" s="115">
        <v>-12</v>
      </c>
      <c r="K23" s="116">
        <v>-2.003338898163606</v>
      </c>
    </row>
    <row r="24" spans="1:11" ht="14.1" customHeight="1" x14ac:dyDescent="0.2">
      <c r="A24" s="306">
        <v>24</v>
      </c>
      <c r="B24" s="307" t="s">
        <v>241</v>
      </c>
      <c r="C24" s="308"/>
      <c r="D24" s="113">
        <v>1.0461784500566402</v>
      </c>
      <c r="E24" s="115">
        <v>1099</v>
      </c>
      <c r="F24" s="114">
        <v>1134</v>
      </c>
      <c r="G24" s="114">
        <v>1139</v>
      </c>
      <c r="H24" s="114">
        <v>1181</v>
      </c>
      <c r="I24" s="140">
        <v>1199</v>
      </c>
      <c r="J24" s="115">
        <v>-100</v>
      </c>
      <c r="K24" s="116">
        <v>-8.3402835696413682</v>
      </c>
    </row>
    <row r="25" spans="1:11" ht="14.1" customHeight="1" x14ac:dyDescent="0.2">
      <c r="A25" s="306">
        <v>25</v>
      </c>
      <c r="B25" s="307" t="s">
        <v>242</v>
      </c>
      <c r="C25" s="308"/>
      <c r="D25" s="113">
        <v>1.3679330598101838</v>
      </c>
      <c r="E25" s="115">
        <v>1437</v>
      </c>
      <c r="F25" s="114">
        <v>1516</v>
      </c>
      <c r="G25" s="114">
        <v>1525</v>
      </c>
      <c r="H25" s="114">
        <v>1557</v>
      </c>
      <c r="I25" s="140">
        <v>1546</v>
      </c>
      <c r="J25" s="115">
        <v>-109</v>
      </c>
      <c r="K25" s="116">
        <v>-7.0504527813712805</v>
      </c>
    </row>
    <row r="26" spans="1:11" ht="14.1" customHeight="1" x14ac:dyDescent="0.2">
      <c r="A26" s="306">
        <v>26</v>
      </c>
      <c r="B26" s="307" t="s">
        <v>243</v>
      </c>
      <c r="C26" s="308"/>
      <c r="D26" s="113">
        <v>0.88054146160363256</v>
      </c>
      <c r="E26" s="115">
        <v>925</v>
      </c>
      <c r="F26" s="114">
        <v>936</v>
      </c>
      <c r="G26" s="114">
        <v>957</v>
      </c>
      <c r="H26" s="114">
        <v>951</v>
      </c>
      <c r="I26" s="140">
        <v>965</v>
      </c>
      <c r="J26" s="115">
        <v>-40</v>
      </c>
      <c r="K26" s="116">
        <v>-4.1450777202072535</v>
      </c>
    </row>
    <row r="27" spans="1:11" ht="14.1" customHeight="1" x14ac:dyDescent="0.2">
      <c r="A27" s="306">
        <v>27</v>
      </c>
      <c r="B27" s="307" t="s">
        <v>244</v>
      </c>
      <c r="C27" s="308"/>
      <c r="D27" s="113">
        <v>0.41885215470875498</v>
      </c>
      <c r="E27" s="115">
        <v>440</v>
      </c>
      <c r="F27" s="114">
        <v>437</v>
      </c>
      <c r="G27" s="114">
        <v>440</v>
      </c>
      <c r="H27" s="114">
        <v>441</v>
      </c>
      <c r="I27" s="140">
        <v>440</v>
      </c>
      <c r="J27" s="115">
        <v>0</v>
      </c>
      <c r="K27" s="116">
        <v>0</v>
      </c>
    </row>
    <row r="28" spans="1:11" ht="14.1" customHeight="1" x14ac:dyDescent="0.2">
      <c r="A28" s="306">
        <v>28</v>
      </c>
      <c r="B28" s="307" t="s">
        <v>245</v>
      </c>
      <c r="C28" s="308"/>
      <c r="D28" s="113">
        <v>0.22180125465259071</v>
      </c>
      <c r="E28" s="115">
        <v>233</v>
      </c>
      <c r="F28" s="114">
        <v>247</v>
      </c>
      <c r="G28" s="114">
        <v>239</v>
      </c>
      <c r="H28" s="114">
        <v>243</v>
      </c>
      <c r="I28" s="140">
        <v>230</v>
      </c>
      <c r="J28" s="115">
        <v>3</v>
      </c>
      <c r="K28" s="116">
        <v>1.3043478260869565</v>
      </c>
    </row>
    <row r="29" spans="1:11" ht="14.1" customHeight="1" x14ac:dyDescent="0.2">
      <c r="A29" s="306">
        <v>29</v>
      </c>
      <c r="B29" s="307" t="s">
        <v>246</v>
      </c>
      <c r="C29" s="308"/>
      <c r="D29" s="113">
        <v>2.9909851593066095</v>
      </c>
      <c r="E29" s="115">
        <v>3142</v>
      </c>
      <c r="F29" s="114">
        <v>3506</v>
      </c>
      <c r="G29" s="114">
        <v>3475</v>
      </c>
      <c r="H29" s="114">
        <v>3485</v>
      </c>
      <c r="I29" s="140">
        <v>3396</v>
      </c>
      <c r="J29" s="115">
        <v>-254</v>
      </c>
      <c r="K29" s="116">
        <v>-7.4793875147232036</v>
      </c>
    </row>
    <row r="30" spans="1:11" ht="14.1" customHeight="1" x14ac:dyDescent="0.2">
      <c r="A30" s="306" t="s">
        <v>247</v>
      </c>
      <c r="B30" s="307" t="s">
        <v>248</v>
      </c>
      <c r="C30" s="308"/>
      <c r="D30" s="113">
        <v>0.4274195851459795</v>
      </c>
      <c r="E30" s="115">
        <v>449</v>
      </c>
      <c r="F30" s="114">
        <v>471</v>
      </c>
      <c r="G30" s="114">
        <v>469</v>
      </c>
      <c r="H30" s="114">
        <v>473</v>
      </c>
      <c r="I30" s="140">
        <v>471</v>
      </c>
      <c r="J30" s="115">
        <v>-22</v>
      </c>
      <c r="K30" s="116">
        <v>-4.6709129511677281</v>
      </c>
    </row>
    <row r="31" spans="1:11" ht="14.1" customHeight="1" x14ac:dyDescent="0.2">
      <c r="A31" s="306" t="s">
        <v>249</v>
      </c>
      <c r="B31" s="307" t="s">
        <v>250</v>
      </c>
      <c r="C31" s="308"/>
      <c r="D31" s="113">
        <v>2.542622966425192</v>
      </c>
      <c r="E31" s="115">
        <v>2671</v>
      </c>
      <c r="F31" s="114">
        <v>3011</v>
      </c>
      <c r="G31" s="114">
        <v>2981</v>
      </c>
      <c r="H31" s="114">
        <v>2990</v>
      </c>
      <c r="I31" s="140">
        <v>2905</v>
      </c>
      <c r="J31" s="115">
        <v>-234</v>
      </c>
      <c r="K31" s="116">
        <v>-8.0550774526678133</v>
      </c>
    </row>
    <row r="32" spans="1:11" ht="14.1" customHeight="1" x14ac:dyDescent="0.2">
      <c r="A32" s="306">
        <v>31</v>
      </c>
      <c r="B32" s="307" t="s">
        <v>251</v>
      </c>
      <c r="C32" s="308"/>
      <c r="D32" s="113">
        <v>0.23322449523555674</v>
      </c>
      <c r="E32" s="115">
        <v>245</v>
      </c>
      <c r="F32" s="114">
        <v>247</v>
      </c>
      <c r="G32" s="114">
        <v>248</v>
      </c>
      <c r="H32" s="114">
        <v>257</v>
      </c>
      <c r="I32" s="140">
        <v>242</v>
      </c>
      <c r="J32" s="115">
        <v>3</v>
      </c>
      <c r="K32" s="116">
        <v>1.2396694214876034</v>
      </c>
    </row>
    <row r="33" spans="1:11" ht="14.1" customHeight="1" x14ac:dyDescent="0.2">
      <c r="A33" s="306">
        <v>32</v>
      </c>
      <c r="B33" s="307" t="s">
        <v>252</v>
      </c>
      <c r="C33" s="308"/>
      <c r="D33" s="113">
        <v>0.70252929585241175</v>
      </c>
      <c r="E33" s="115">
        <v>738</v>
      </c>
      <c r="F33" s="114">
        <v>756</v>
      </c>
      <c r="G33" s="114">
        <v>791</v>
      </c>
      <c r="H33" s="114">
        <v>769</v>
      </c>
      <c r="I33" s="140">
        <v>750</v>
      </c>
      <c r="J33" s="115">
        <v>-12</v>
      </c>
      <c r="K33" s="116">
        <v>-1.6</v>
      </c>
    </row>
    <row r="34" spans="1:11" ht="14.1" customHeight="1" x14ac:dyDescent="0.2">
      <c r="A34" s="306">
        <v>33</v>
      </c>
      <c r="B34" s="307" t="s">
        <v>253</v>
      </c>
      <c r="C34" s="308"/>
      <c r="D34" s="113">
        <v>0.51404582623347195</v>
      </c>
      <c r="E34" s="115">
        <v>540</v>
      </c>
      <c r="F34" s="114">
        <v>584</v>
      </c>
      <c r="G34" s="114">
        <v>574</v>
      </c>
      <c r="H34" s="114">
        <v>552</v>
      </c>
      <c r="I34" s="140">
        <v>543</v>
      </c>
      <c r="J34" s="115">
        <v>-3</v>
      </c>
      <c r="K34" s="116">
        <v>-0.5524861878453039</v>
      </c>
    </row>
    <row r="35" spans="1:11" ht="14.1" customHeight="1" x14ac:dyDescent="0.2">
      <c r="A35" s="306">
        <v>34</v>
      </c>
      <c r="B35" s="307" t="s">
        <v>254</v>
      </c>
      <c r="C35" s="308"/>
      <c r="D35" s="113">
        <v>4.278003598320784</v>
      </c>
      <c r="E35" s="115">
        <v>4494</v>
      </c>
      <c r="F35" s="114">
        <v>4561</v>
      </c>
      <c r="G35" s="114">
        <v>4540</v>
      </c>
      <c r="H35" s="114">
        <v>4458</v>
      </c>
      <c r="I35" s="140">
        <v>4441</v>
      </c>
      <c r="J35" s="115">
        <v>53</v>
      </c>
      <c r="K35" s="116">
        <v>1.1934249043008331</v>
      </c>
    </row>
    <row r="36" spans="1:11" ht="14.1" customHeight="1" x14ac:dyDescent="0.2">
      <c r="A36" s="306">
        <v>41</v>
      </c>
      <c r="B36" s="307" t="s">
        <v>255</v>
      </c>
      <c r="C36" s="308"/>
      <c r="D36" s="113">
        <v>0.2027625203476473</v>
      </c>
      <c r="E36" s="115">
        <v>213</v>
      </c>
      <c r="F36" s="114">
        <v>223</v>
      </c>
      <c r="G36" s="114">
        <v>216</v>
      </c>
      <c r="H36" s="114">
        <v>224</v>
      </c>
      <c r="I36" s="140">
        <v>217</v>
      </c>
      <c r="J36" s="115">
        <v>-4</v>
      </c>
      <c r="K36" s="116">
        <v>-1.8433179723502304</v>
      </c>
    </row>
    <row r="37" spans="1:11" ht="14.1" customHeight="1" x14ac:dyDescent="0.2">
      <c r="A37" s="306">
        <v>42</v>
      </c>
      <c r="B37" s="307" t="s">
        <v>256</v>
      </c>
      <c r="C37" s="308"/>
      <c r="D37" s="113">
        <v>5.9972013060571733E-2</v>
      </c>
      <c r="E37" s="115">
        <v>63</v>
      </c>
      <c r="F37" s="114">
        <v>63</v>
      </c>
      <c r="G37" s="114">
        <v>58</v>
      </c>
      <c r="H37" s="114">
        <v>60</v>
      </c>
      <c r="I37" s="140">
        <v>65</v>
      </c>
      <c r="J37" s="115">
        <v>-2</v>
      </c>
      <c r="K37" s="116">
        <v>-3.0769230769230771</v>
      </c>
    </row>
    <row r="38" spans="1:11" ht="14.1" customHeight="1" x14ac:dyDescent="0.2">
      <c r="A38" s="306">
        <v>43</v>
      </c>
      <c r="B38" s="307" t="s">
        <v>257</v>
      </c>
      <c r="C38" s="308"/>
      <c r="D38" s="113">
        <v>0.61114337118868334</v>
      </c>
      <c r="E38" s="115">
        <v>642</v>
      </c>
      <c r="F38" s="114">
        <v>648</v>
      </c>
      <c r="G38" s="114">
        <v>626</v>
      </c>
      <c r="H38" s="114">
        <v>618</v>
      </c>
      <c r="I38" s="140">
        <v>593</v>
      </c>
      <c r="J38" s="115">
        <v>49</v>
      </c>
      <c r="K38" s="116">
        <v>8.263069139966273</v>
      </c>
    </row>
    <row r="39" spans="1:11" ht="14.1" customHeight="1" x14ac:dyDescent="0.2">
      <c r="A39" s="306">
        <v>51</v>
      </c>
      <c r="B39" s="307" t="s">
        <v>258</v>
      </c>
      <c r="C39" s="308"/>
      <c r="D39" s="113">
        <v>8.6997496406438906</v>
      </c>
      <c r="E39" s="115">
        <v>9139</v>
      </c>
      <c r="F39" s="114">
        <v>9104</v>
      </c>
      <c r="G39" s="114">
        <v>9176</v>
      </c>
      <c r="H39" s="114">
        <v>9213</v>
      </c>
      <c r="I39" s="140">
        <v>9169</v>
      </c>
      <c r="J39" s="115">
        <v>-30</v>
      </c>
      <c r="K39" s="116">
        <v>-0.32718944268731598</v>
      </c>
    </row>
    <row r="40" spans="1:11" ht="14.1" customHeight="1" x14ac:dyDescent="0.2">
      <c r="A40" s="306" t="s">
        <v>259</v>
      </c>
      <c r="B40" s="307" t="s">
        <v>260</v>
      </c>
      <c r="C40" s="308"/>
      <c r="D40" s="113">
        <v>8.4027453854867726</v>
      </c>
      <c r="E40" s="115">
        <v>8827</v>
      </c>
      <c r="F40" s="114">
        <v>8780</v>
      </c>
      <c r="G40" s="114">
        <v>8842</v>
      </c>
      <c r="H40" s="114">
        <v>8875</v>
      </c>
      <c r="I40" s="140">
        <v>8839</v>
      </c>
      <c r="J40" s="115">
        <v>-12</v>
      </c>
      <c r="K40" s="116">
        <v>-0.13576196402307952</v>
      </c>
    </row>
    <row r="41" spans="1:11" ht="14.1" customHeight="1" x14ac:dyDescent="0.2">
      <c r="A41" s="306"/>
      <c r="B41" s="307" t="s">
        <v>261</v>
      </c>
      <c r="C41" s="308"/>
      <c r="D41" s="113">
        <v>4.0504907233767096</v>
      </c>
      <c r="E41" s="115">
        <v>4255</v>
      </c>
      <c r="F41" s="114">
        <v>4285</v>
      </c>
      <c r="G41" s="114">
        <v>4301</v>
      </c>
      <c r="H41" s="114">
        <v>4270</v>
      </c>
      <c r="I41" s="140">
        <v>4234</v>
      </c>
      <c r="J41" s="115">
        <v>21</v>
      </c>
      <c r="K41" s="116">
        <v>0.49598488427019366</v>
      </c>
    </row>
    <row r="42" spans="1:11" ht="14.1" customHeight="1" x14ac:dyDescent="0.2">
      <c r="A42" s="306">
        <v>52</v>
      </c>
      <c r="B42" s="307" t="s">
        <v>262</v>
      </c>
      <c r="C42" s="308"/>
      <c r="D42" s="113">
        <v>4.1770983065045835</v>
      </c>
      <c r="E42" s="115">
        <v>4388</v>
      </c>
      <c r="F42" s="114">
        <v>4440</v>
      </c>
      <c r="G42" s="114">
        <v>4496</v>
      </c>
      <c r="H42" s="114">
        <v>4422</v>
      </c>
      <c r="I42" s="140">
        <v>4380</v>
      </c>
      <c r="J42" s="115">
        <v>8</v>
      </c>
      <c r="K42" s="116">
        <v>0.18264840182648401</v>
      </c>
    </row>
    <row r="43" spans="1:11" ht="14.1" customHeight="1" x14ac:dyDescent="0.2">
      <c r="A43" s="306" t="s">
        <v>263</v>
      </c>
      <c r="B43" s="307" t="s">
        <v>264</v>
      </c>
      <c r="C43" s="308"/>
      <c r="D43" s="113">
        <v>4.0619139639596762</v>
      </c>
      <c r="E43" s="115">
        <v>4267</v>
      </c>
      <c r="F43" s="114">
        <v>4313</v>
      </c>
      <c r="G43" s="114">
        <v>4351</v>
      </c>
      <c r="H43" s="114">
        <v>4292</v>
      </c>
      <c r="I43" s="140">
        <v>4237</v>
      </c>
      <c r="J43" s="115">
        <v>30</v>
      </c>
      <c r="K43" s="116">
        <v>0.70804814727401466</v>
      </c>
    </row>
    <row r="44" spans="1:11" ht="14.1" customHeight="1" x14ac:dyDescent="0.2">
      <c r="A44" s="306">
        <v>53</v>
      </c>
      <c r="B44" s="307" t="s">
        <v>265</v>
      </c>
      <c r="C44" s="308"/>
      <c r="D44" s="113">
        <v>1.5459452255614046</v>
      </c>
      <c r="E44" s="115">
        <v>1624</v>
      </c>
      <c r="F44" s="114">
        <v>1698</v>
      </c>
      <c r="G44" s="114">
        <v>1685</v>
      </c>
      <c r="H44" s="114">
        <v>1617</v>
      </c>
      <c r="I44" s="140">
        <v>1620</v>
      </c>
      <c r="J44" s="115">
        <v>4</v>
      </c>
      <c r="K44" s="116">
        <v>0.24691358024691357</v>
      </c>
    </row>
    <row r="45" spans="1:11" ht="14.1" customHeight="1" x14ac:dyDescent="0.2">
      <c r="A45" s="306" t="s">
        <v>266</v>
      </c>
      <c r="B45" s="307" t="s">
        <v>267</v>
      </c>
      <c r="C45" s="308"/>
      <c r="D45" s="113">
        <v>1.475501908633114</v>
      </c>
      <c r="E45" s="115">
        <v>1550</v>
      </c>
      <c r="F45" s="114">
        <v>1618</v>
      </c>
      <c r="G45" s="114">
        <v>1615</v>
      </c>
      <c r="H45" s="114">
        <v>1558</v>
      </c>
      <c r="I45" s="140">
        <v>1561</v>
      </c>
      <c r="J45" s="115">
        <v>-11</v>
      </c>
      <c r="K45" s="116">
        <v>-0.70467648942985261</v>
      </c>
    </row>
    <row r="46" spans="1:11" ht="14.1" customHeight="1" x14ac:dyDescent="0.2">
      <c r="A46" s="306">
        <v>54</v>
      </c>
      <c r="B46" s="307" t="s">
        <v>268</v>
      </c>
      <c r="C46" s="308"/>
      <c r="D46" s="113">
        <v>13.642205066207199</v>
      </c>
      <c r="E46" s="115">
        <v>14331</v>
      </c>
      <c r="F46" s="114">
        <v>14695</v>
      </c>
      <c r="G46" s="114">
        <v>14807</v>
      </c>
      <c r="H46" s="114">
        <v>14680</v>
      </c>
      <c r="I46" s="140">
        <v>14699</v>
      </c>
      <c r="J46" s="115">
        <v>-368</v>
      </c>
      <c r="K46" s="116">
        <v>-2.5035716715422818</v>
      </c>
    </row>
    <row r="47" spans="1:11" ht="14.1" customHeight="1" x14ac:dyDescent="0.2">
      <c r="A47" s="306">
        <v>61</v>
      </c>
      <c r="B47" s="307" t="s">
        <v>269</v>
      </c>
      <c r="C47" s="308"/>
      <c r="D47" s="113">
        <v>0.67016344753400792</v>
      </c>
      <c r="E47" s="115">
        <v>704</v>
      </c>
      <c r="F47" s="114">
        <v>748</v>
      </c>
      <c r="G47" s="114">
        <v>711</v>
      </c>
      <c r="H47" s="114">
        <v>711</v>
      </c>
      <c r="I47" s="140">
        <v>693</v>
      </c>
      <c r="J47" s="115">
        <v>11</v>
      </c>
      <c r="K47" s="116">
        <v>1.5873015873015872</v>
      </c>
    </row>
    <row r="48" spans="1:11" ht="14.1" customHeight="1" x14ac:dyDescent="0.2">
      <c r="A48" s="306">
        <v>62</v>
      </c>
      <c r="B48" s="307" t="s">
        <v>270</v>
      </c>
      <c r="C48" s="308"/>
      <c r="D48" s="113">
        <v>14.676008338965625</v>
      </c>
      <c r="E48" s="115">
        <v>15417</v>
      </c>
      <c r="F48" s="114">
        <v>15837</v>
      </c>
      <c r="G48" s="114">
        <v>15891</v>
      </c>
      <c r="H48" s="114">
        <v>16254</v>
      </c>
      <c r="I48" s="140">
        <v>15981</v>
      </c>
      <c r="J48" s="115">
        <v>-564</v>
      </c>
      <c r="K48" s="116">
        <v>-3.5291909142106253</v>
      </c>
    </row>
    <row r="49" spans="1:11" ht="14.1" customHeight="1" x14ac:dyDescent="0.2">
      <c r="A49" s="306">
        <v>63</v>
      </c>
      <c r="B49" s="307" t="s">
        <v>271</v>
      </c>
      <c r="C49" s="308"/>
      <c r="D49" s="113">
        <v>9.579339165532275</v>
      </c>
      <c r="E49" s="115">
        <v>10063</v>
      </c>
      <c r="F49" s="114">
        <v>11599</v>
      </c>
      <c r="G49" s="114">
        <v>11883</v>
      </c>
      <c r="H49" s="114">
        <v>11867</v>
      </c>
      <c r="I49" s="140">
        <v>11242</v>
      </c>
      <c r="J49" s="115">
        <v>-1179</v>
      </c>
      <c r="K49" s="116">
        <v>-10.487457747731721</v>
      </c>
    </row>
    <row r="50" spans="1:11" ht="14.1" customHeight="1" x14ac:dyDescent="0.2">
      <c r="A50" s="306" t="s">
        <v>272</v>
      </c>
      <c r="B50" s="307" t="s">
        <v>273</v>
      </c>
      <c r="C50" s="308"/>
      <c r="D50" s="113">
        <v>0.57021009243305509</v>
      </c>
      <c r="E50" s="115">
        <v>599</v>
      </c>
      <c r="F50" s="114">
        <v>655</v>
      </c>
      <c r="G50" s="114">
        <v>662</v>
      </c>
      <c r="H50" s="114">
        <v>650</v>
      </c>
      <c r="I50" s="140">
        <v>628</v>
      </c>
      <c r="J50" s="115">
        <v>-29</v>
      </c>
      <c r="K50" s="116">
        <v>-4.6178343949044587</v>
      </c>
    </row>
    <row r="51" spans="1:11" ht="14.1" customHeight="1" x14ac:dyDescent="0.2">
      <c r="A51" s="306" t="s">
        <v>274</v>
      </c>
      <c r="B51" s="307" t="s">
        <v>275</v>
      </c>
      <c r="C51" s="308"/>
      <c r="D51" s="113">
        <v>8.5893249816752189</v>
      </c>
      <c r="E51" s="115">
        <v>9023</v>
      </c>
      <c r="F51" s="114">
        <v>10458</v>
      </c>
      <c r="G51" s="114">
        <v>10709</v>
      </c>
      <c r="H51" s="114">
        <v>10736</v>
      </c>
      <c r="I51" s="140">
        <v>10125</v>
      </c>
      <c r="J51" s="115">
        <v>-1102</v>
      </c>
      <c r="K51" s="116">
        <v>-10.883950617283951</v>
      </c>
    </row>
    <row r="52" spans="1:11" ht="14.1" customHeight="1" x14ac:dyDescent="0.2">
      <c r="A52" s="306">
        <v>71</v>
      </c>
      <c r="B52" s="307" t="s">
        <v>276</v>
      </c>
      <c r="C52" s="308"/>
      <c r="D52" s="113">
        <v>12.33995563974907</v>
      </c>
      <c r="E52" s="115">
        <v>12963</v>
      </c>
      <c r="F52" s="114">
        <v>13120</v>
      </c>
      <c r="G52" s="114">
        <v>13169</v>
      </c>
      <c r="H52" s="114">
        <v>13247</v>
      </c>
      <c r="I52" s="140">
        <v>13159</v>
      </c>
      <c r="J52" s="115">
        <v>-196</v>
      </c>
      <c r="K52" s="116">
        <v>-1.4894748841097347</v>
      </c>
    </row>
    <row r="53" spans="1:11" ht="14.1" customHeight="1" x14ac:dyDescent="0.2">
      <c r="A53" s="306" t="s">
        <v>277</v>
      </c>
      <c r="B53" s="307" t="s">
        <v>278</v>
      </c>
      <c r="C53" s="308"/>
      <c r="D53" s="113">
        <v>1.0404668297651571</v>
      </c>
      <c r="E53" s="115">
        <v>1093</v>
      </c>
      <c r="F53" s="114">
        <v>1111</v>
      </c>
      <c r="G53" s="114">
        <v>1107</v>
      </c>
      <c r="H53" s="114">
        <v>1086</v>
      </c>
      <c r="I53" s="140">
        <v>1073</v>
      </c>
      <c r="J53" s="115">
        <v>20</v>
      </c>
      <c r="K53" s="116">
        <v>1.8639328984156571</v>
      </c>
    </row>
    <row r="54" spans="1:11" ht="14.1" customHeight="1" x14ac:dyDescent="0.2">
      <c r="A54" s="306" t="s">
        <v>279</v>
      </c>
      <c r="B54" s="307" t="s">
        <v>280</v>
      </c>
      <c r="C54" s="308"/>
      <c r="D54" s="113">
        <v>10.870165351407438</v>
      </c>
      <c r="E54" s="115">
        <v>11419</v>
      </c>
      <c r="F54" s="114">
        <v>11580</v>
      </c>
      <c r="G54" s="114">
        <v>11630</v>
      </c>
      <c r="H54" s="114">
        <v>11731</v>
      </c>
      <c r="I54" s="140">
        <v>11666</v>
      </c>
      <c r="J54" s="115">
        <v>-247</v>
      </c>
      <c r="K54" s="116">
        <v>-2.1172638436482085</v>
      </c>
    </row>
    <row r="55" spans="1:11" ht="14.1" customHeight="1" x14ac:dyDescent="0.2">
      <c r="A55" s="306">
        <v>72</v>
      </c>
      <c r="B55" s="307" t="s">
        <v>281</v>
      </c>
      <c r="C55" s="308"/>
      <c r="D55" s="113">
        <v>1.1804015269064914</v>
      </c>
      <c r="E55" s="115">
        <v>1240</v>
      </c>
      <c r="F55" s="114">
        <v>1212</v>
      </c>
      <c r="G55" s="114">
        <v>1202</v>
      </c>
      <c r="H55" s="114">
        <v>1222</v>
      </c>
      <c r="I55" s="140">
        <v>1213</v>
      </c>
      <c r="J55" s="115">
        <v>27</v>
      </c>
      <c r="K55" s="116">
        <v>2.225886232481451</v>
      </c>
    </row>
    <row r="56" spans="1:11" ht="14.1" customHeight="1" x14ac:dyDescent="0.2">
      <c r="A56" s="306" t="s">
        <v>282</v>
      </c>
      <c r="B56" s="307" t="s">
        <v>283</v>
      </c>
      <c r="C56" s="308"/>
      <c r="D56" s="113">
        <v>0.1799160391817152</v>
      </c>
      <c r="E56" s="115">
        <v>189</v>
      </c>
      <c r="F56" s="114">
        <v>190</v>
      </c>
      <c r="G56" s="114">
        <v>187</v>
      </c>
      <c r="H56" s="114">
        <v>193</v>
      </c>
      <c r="I56" s="140">
        <v>202</v>
      </c>
      <c r="J56" s="115">
        <v>-13</v>
      </c>
      <c r="K56" s="116">
        <v>-6.435643564356436</v>
      </c>
    </row>
    <row r="57" spans="1:11" ht="14.1" customHeight="1" x14ac:dyDescent="0.2">
      <c r="A57" s="306" t="s">
        <v>284</v>
      </c>
      <c r="B57" s="307" t="s">
        <v>285</v>
      </c>
      <c r="C57" s="308"/>
      <c r="D57" s="113">
        <v>0.76154937219773633</v>
      </c>
      <c r="E57" s="115">
        <v>800</v>
      </c>
      <c r="F57" s="114">
        <v>778</v>
      </c>
      <c r="G57" s="114">
        <v>771</v>
      </c>
      <c r="H57" s="114">
        <v>782</v>
      </c>
      <c r="I57" s="140">
        <v>765</v>
      </c>
      <c r="J57" s="115">
        <v>35</v>
      </c>
      <c r="K57" s="116">
        <v>4.5751633986928102</v>
      </c>
    </row>
    <row r="58" spans="1:11" ht="14.1" customHeight="1" x14ac:dyDescent="0.2">
      <c r="A58" s="306">
        <v>73</v>
      </c>
      <c r="B58" s="307" t="s">
        <v>286</v>
      </c>
      <c r="C58" s="308"/>
      <c r="D58" s="113">
        <v>0.83580043598701559</v>
      </c>
      <c r="E58" s="115">
        <v>878</v>
      </c>
      <c r="F58" s="114">
        <v>894</v>
      </c>
      <c r="G58" s="114">
        <v>900</v>
      </c>
      <c r="H58" s="114">
        <v>919</v>
      </c>
      <c r="I58" s="140">
        <v>912</v>
      </c>
      <c r="J58" s="115">
        <v>-34</v>
      </c>
      <c r="K58" s="116">
        <v>-3.7280701754385963</v>
      </c>
    </row>
    <row r="59" spans="1:11" ht="14.1" customHeight="1" x14ac:dyDescent="0.2">
      <c r="A59" s="306" t="s">
        <v>287</v>
      </c>
      <c r="B59" s="307" t="s">
        <v>288</v>
      </c>
      <c r="C59" s="308"/>
      <c r="D59" s="113">
        <v>0.56069072528058339</v>
      </c>
      <c r="E59" s="115">
        <v>589</v>
      </c>
      <c r="F59" s="114">
        <v>597</v>
      </c>
      <c r="G59" s="114">
        <v>590</v>
      </c>
      <c r="H59" s="114">
        <v>603</v>
      </c>
      <c r="I59" s="140">
        <v>591</v>
      </c>
      <c r="J59" s="115">
        <v>-2</v>
      </c>
      <c r="K59" s="116">
        <v>-0.33840947546531303</v>
      </c>
    </row>
    <row r="60" spans="1:11" ht="14.1" customHeight="1" x14ac:dyDescent="0.2">
      <c r="A60" s="306">
        <v>81</v>
      </c>
      <c r="B60" s="307" t="s">
        <v>289</v>
      </c>
      <c r="C60" s="308"/>
      <c r="D60" s="113">
        <v>3.7468229112128624</v>
      </c>
      <c r="E60" s="115">
        <v>3936</v>
      </c>
      <c r="F60" s="114">
        <v>4002</v>
      </c>
      <c r="G60" s="114">
        <v>3984</v>
      </c>
      <c r="H60" s="114">
        <v>3954</v>
      </c>
      <c r="I60" s="140">
        <v>3950</v>
      </c>
      <c r="J60" s="115">
        <v>-14</v>
      </c>
      <c r="K60" s="116">
        <v>-0.35443037974683544</v>
      </c>
    </row>
    <row r="61" spans="1:11" ht="14.1" customHeight="1" x14ac:dyDescent="0.2">
      <c r="A61" s="306" t="s">
        <v>290</v>
      </c>
      <c r="B61" s="307" t="s">
        <v>291</v>
      </c>
      <c r="C61" s="308"/>
      <c r="D61" s="113">
        <v>1.3393749583527688</v>
      </c>
      <c r="E61" s="115">
        <v>1407</v>
      </c>
      <c r="F61" s="114">
        <v>1417</v>
      </c>
      <c r="G61" s="114">
        <v>1450</v>
      </c>
      <c r="H61" s="114">
        <v>1451</v>
      </c>
      <c r="I61" s="140">
        <v>1464</v>
      </c>
      <c r="J61" s="115">
        <v>-57</v>
      </c>
      <c r="K61" s="116">
        <v>-3.8934426229508197</v>
      </c>
    </row>
    <row r="62" spans="1:11" ht="14.1" customHeight="1" x14ac:dyDescent="0.2">
      <c r="A62" s="306" t="s">
        <v>292</v>
      </c>
      <c r="B62" s="307" t="s">
        <v>293</v>
      </c>
      <c r="C62" s="308"/>
      <c r="D62" s="113">
        <v>1.2080076916486593</v>
      </c>
      <c r="E62" s="115">
        <v>1269</v>
      </c>
      <c r="F62" s="114">
        <v>1293</v>
      </c>
      <c r="G62" s="114">
        <v>1255</v>
      </c>
      <c r="H62" s="114">
        <v>1216</v>
      </c>
      <c r="I62" s="140">
        <v>1234</v>
      </c>
      <c r="J62" s="115">
        <v>35</v>
      </c>
      <c r="K62" s="116">
        <v>2.8363047001620747</v>
      </c>
    </row>
    <row r="63" spans="1:11" ht="14.1" customHeight="1" x14ac:dyDescent="0.2">
      <c r="A63" s="306"/>
      <c r="B63" s="307" t="s">
        <v>294</v>
      </c>
      <c r="C63" s="308"/>
      <c r="D63" s="113">
        <v>0.99667774086378735</v>
      </c>
      <c r="E63" s="115">
        <v>1047</v>
      </c>
      <c r="F63" s="114">
        <v>1071</v>
      </c>
      <c r="G63" s="114">
        <v>1043</v>
      </c>
      <c r="H63" s="114">
        <v>1006</v>
      </c>
      <c r="I63" s="140">
        <v>1018</v>
      </c>
      <c r="J63" s="115">
        <v>29</v>
      </c>
      <c r="K63" s="116">
        <v>2.8487229862475441</v>
      </c>
    </row>
    <row r="64" spans="1:11" ht="14.1" customHeight="1" x14ac:dyDescent="0.2">
      <c r="A64" s="306" t="s">
        <v>295</v>
      </c>
      <c r="B64" s="307" t="s">
        <v>296</v>
      </c>
      <c r="C64" s="308"/>
      <c r="D64" s="113">
        <v>0.13041532998886235</v>
      </c>
      <c r="E64" s="115">
        <v>137</v>
      </c>
      <c r="F64" s="114">
        <v>125</v>
      </c>
      <c r="G64" s="114">
        <v>120</v>
      </c>
      <c r="H64" s="114">
        <v>117</v>
      </c>
      <c r="I64" s="140">
        <v>102</v>
      </c>
      <c r="J64" s="115">
        <v>35</v>
      </c>
      <c r="K64" s="116">
        <v>34.313725490196077</v>
      </c>
    </row>
    <row r="65" spans="1:11" ht="14.1" customHeight="1" x14ac:dyDescent="0.2">
      <c r="A65" s="306" t="s">
        <v>297</v>
      </c>
      <c r="B65" s="307" t="s">
        <v>298</v>
      </c>
      <c r="C65" s="308"/>
      <c r="D65" s="113">
        <v>0.67206732096450228</v>
      </c>
      <c r="E65" s="115">
        <v>706</v>
      </c>
      <c r="F65" s="114">
        <v>741</v>
      </c>
      <c r="G65" s="114">
        <v>732</v>
      </c>
      <c r="H65" s="114">
        <v>735</v>
      </c>
      <c r="I65" s="140">
        <v>729</v>
      </c>
      <c r="J65" s="115">
        <v>-23</v>
      </c>
      <c r="K65" s="116">
        <v>-3.1550068587105624</v>
      </c>
    </row>
    <row r="66" spans="1:11" ht="14.1" customHeight="1" x14ac:dyDescent="0.2">
      <c r="A66" s="306">
        <v>82</v>
      </c>
      <c r="B66" s="307" t="s">
        <v>299</v>
      </c>
      <c r="C66" s="308"/>
      <c r="D66" s="113">
        <v>1.9172005445078011</v>
      </c>
      <c r="E66" s="115">
        <v>2014</v>
      </c>
      <c r="F66" s="114">
        <v>2105</v>
      </c>
      <c r="G66" s="114">
        <v>2106</v>
      </c>
      <c r="H66" s="114">
        <v>2133</v>
      </c>
      <c r="I66" s="140">
        <v>2101</v>
      </c>
      <c r="J66" s="115">
        <v>-87</v>
      </c>
      <c r="K66" s="116">
        <v>-4.1408852927177531</v>
      </c>
    </row>
    <row r="67" spans="1:11" ht="14.1" customHeight="1" x14ac:dyDescent="0.2">
      <c r="A67" s="306" t="s">
        <v>300</v>
      </c>
      <c r="B67" s="307" t="s">
        <v>301</v>
      </c>
      <c r="C67" s="308"/>
      <c r="D67" s="113">
        <v>0.86531047415967788</v>
      </c>
      <c r="E67" s="115">
        <v>909</v>
      </c>
      <c r="F67" s="114">
        <v>927</v>
      </c>
      <c r="G67" s="114">
        <v>926</v>
      </c>
      <c r="H67" s="114">
        <v>931</v>
      </c>
      <c r="I67" s="140">
        <v>933</v>
      </c>
      <c r="J67" s="115">
        <v>-24</v>
      </c>
      <c r="K67" s="116">
        <v>-2.572347266881029</v>
      </c>
    </row>
    <row r="68" spans="1:11" ht="14.1" customHeight="1" x14ac:dyDescent="0.2">
      <c r="A68" s="306" t="s">
        <v>302</v>
      </c>
      <c r="B68" s="307" t="s">
        <v>303</v>
      </c>
      <c r="C68" s="308"/>
      <c r="D68" s="113">
        <v>0.603527877466706</v>
      </c>
      <c r="E68" s="115">
        <v>634</v>
      </c>
      <c r="F68" s="114">
        <v>702</v>
      </c>
      <c r="G68" s="114">
        <v>705</v>
      </c>
      <c r="H68" s="114">
        <v>717</v>
      </c>
      <c r="I68" s="140">
        <v>697</v>
      </c>
      <c r="J68" s="115">
        <v>-63</v>
      </c>
      <c r="K68" s="116">
        <v>-9.0387374461979917</v>
      </c>
    </row>
    <row r="69" spans="1:11" ht="14.1" customHeight="1" x14ac:dyDescent="0.2">
      <c r="A69" s="306">
        <v>83</v>
      </c>
      <c r="B69" s="307" t="s">
        <v>304</v>
      </c>
      <c r="C69" s="308"/>
      <c r="D69" s="113">
        <v>2.4293424973107789</v>
      </c>
      <c r="E69" s="115">
        <v>2552</v>
      </c>
      <c r="F69" s="114">
        <v>2587</v>
      </c>
      <c r="G69" s="114">
        <v>2579</v>
      </c>
      <c r="H69" s="114">
        <v>2564</v>
      </c>
      <c r="I69" s="140">
        <v>2604</v>
      </c>
      <c r="J69" s="115">
        <v>-52</v>
      </c>
      <c r="K69" s="116">
        <v>-1.9969278033794162</v>
      </c>
    </row>
    <row r="70" spans="1:11" ht="14.1" customHeight="1" x14ac:dyDescent="0.2">
      <c r="A70" s="306" t="s">
        <v>305</v>
      </c>
      <c r="B70" s="307" t="s">
        <v>306</v>
      </c>
      <c r="C70" s="308"/>
      <c r="D70" s="113">
        <v>1.5564165294291235</v>
      </c>
      <c r="E70" s="115">
        <v>1635</v>
      </c>
      <c r="F70" s="114">
        <v>1686</v>
      </c>
      <c r="G70" s="114">
        <v>1673</v>
      </c>
      <c r="H70" s="114">
        <v>1642</v>
      </c>
      <c r="I70" s="140">
        <v>1672</v>
      </c>
      <c r="J70" s="115">
        <v>-37</v>
      </c>
      <c r="K70" s="116">
        <v>-2.2129186602870812</v>
      </c>
    </row>
    <row r="71" spans="1:11" ht="14.1" customHeight="1" x14ac:dyDescent="0.2">
      <c r="A71" s="306"/>
      <c r="B71" s="307" t="s">
        <v>307</v>
      </c>
      <c r="C71" s="308"/>
      <c r="D71" s="113">
        <v>1.0109567915924949</v>
      </c>
      <c r="E71" s="115">
        <v>1062</v>
      </c>
      <c r="F71" s="114">
        <v>1105</v>
      </c>
      <c r="G71" s="114">
        <v>1104</v>
      </c>
      <c r="H71" s="114">
        <v>1099</v>
      </c>
      <c r="I71" s="140">
        <v>1136</v>
      </c>
      <c r="J71" s="115">
        <v>-74</v>
      </c>
      <c r="K71" s="116">
        <v>-6.5140845070422539</v>
      </c>
    </row>
    <row r="72" spans="1:11" ht="14.1" customHeight="1" x14ac:dyDescent="0.2">
      <c r="A72" s="306">
        <v>84</v>
      </c>
      <c r="B72" s="307" t="s">
        <v>308</v>
      </c>
      <c r="C72" s="308"/>
      <c r="D72" s="113">
        <v>3.815362354710659</v>
      </c>
      <c r="E72" s="115">
        <v>4008</v>
      </c>
      <c r="F72" s="114">
        <v>4436</v>
      </c>
      <c r="G72" s="114">
        <v>3882</v>
      </c>
      <c r="H72" s="114">
        <v>4592</v>
      </c>
      <c r="I72" s="140">
        <v>4057</v>
      </c>
      <c r="J72" s="115">
        <v>-49</v>
      </c>
      <c r="K72" s="116">
        <v>-1.207789006655164</v>
      </c>
    </row>
    <row r="73" spans="1:11" ht="14.1" customHeight="1" x14ac:dyDescent="0.2">
      <c r="A73" s="306" t="s">
        <v>309</v>
      </c>
      <c r="B73" s="307" t="s">
        <v>310</v>
      </c>
      <c r="C73" s="308"/>
      <c r="D73" s="113">
        <v>0.10661691210768308</v>
      </c>
      <c r="E73" s="115">
        <v>112</v>
      </c>
      <c r="F73" s="114">
        <v>112</v>
      </c>
      <c r="G73" s="114">
        <v>107</v>
      </c>
      <c r="H73" s="114">
        <v>135</v>
      </c>
      <c r="I73" s="140">
        <v>128</v>
      </c>
      <c r="J73" s="115">
        <v>-16</v>
      </c>
      <c r="K73" s="116">
        <v>-12.5</v>
      </c>
    </row>
    <row r="74" spans="1:11" ht="14.1" customHeight="1" x14ac:dyDescent="0.2">
      <c r="A74" s="306" t="s">
        <v>311</v>
      </c>
      <c r="B74" s="307" t="s">
        <v>312</v>
      </c>
      <c r="C74" s="308"/>
      <c r="D74" s="113">
        <v>9.043398794848119E-2</v>
      </c>
      <c r="E74" s="115">
        <v>95</v>
      </c>
      <c r="F74" s="114">
        <v>88</v>
      </c>
      <c r="G74" s="114">
        <v>83</v>
      </c>
      <c r="H74" s="114">
        <v>88</v>
      </c>
      <c r="I74" s="140">
        <v>82</v>
      </c>
      <c r="J74" s="115">
        <v>13</v>
      </c>
      <c r="K74" s="116">
        <v>15.853658536585366</v>
      </c>
    </row>
    <row r="75" spans="1:11" ht="14.1" customHeight="1" x14ac:dyDescent="0.2">
      <c r="A75" s="306" t="s">
        <v>313</v>
      </c>
      <c r="B75" s="307" t="s">
        <v>314</v>
      </c>
      <c r="C75" s="308"/>
      <c r="D75" s="113">
        <v>1.3108168568953535</v>
      </c>
      <c r="E75" s="115">
        <v>1377</v>
      </c>
      <c r="F75" s="114">
        <v>1460</v>
      </c>
      <c r="G75" s="114">
        <v>1387</v>
      </c>
      <c r="H75" s="114">
        <v>1592</v>
      </c>
      <c r="I75" s="140">
        <v>1433</v>
      </c>
      <c r="J75" s="115">
        <v>-56</v>
      </c>
      <c r="K75" s="116">
        <v>-3.9078855547801816</v>
      </c>
    </row>
    <row r="76" spans="1:11" ht="14.1" customHeight="1" x14ac:dyDescent="0.2">
      <c r="A76" s="306">
        <v>91</v>
      </c>
      <c r="B76" s="307" t="s">
        <v>315</v>
      </c>
      <c r="C76" s="308"/>
      <c r="D76" s="113">
        <v>0.13803082371083969</v>
      </c>
      <c r="E76" s="115">
        <v>145</v>
      </c>
      <c r="F76" s="114">
        <v>119</v>
      </c>
      <c r="G76" s="114">
        <v>134</v>
      </c>
      <c r="H76" s="114">
        <v>141</v>
      </c>
      <c r="I76" s="140">
        <v>149</v>
      </c>
      <c r="J76" s="115">
        <v>-4</v>
      </c>
      <c r="K76" s="116">
        <v>-2.6845637583892619</v>
      </c>
    </row>
    <row r="77" spans="1:11" ht="14.1" customHeight="1" x14ac:dyDescent="0.2">
      <c r="A77" s="306">
        <v>92</v>
      </c>
      <c r="B77" s="307" t="s">
        <v>316</v>
      </c>
      <c r="C77" s="308"/>
      <c r="D77" s="113">
        <v>0.4274195851459795</v>
      </c>
      <c r="E77" s="115">
        <v>449</v>
      </c>
      <c r="F77" s="114">
        <v>528</v>
      </c>
      <c r="G77" s="114">
        <v>520</v>
      </c>
      <c r="H77" s="114">
        <v>512</v>
      </c>
      <c r="I77" s="140">
        <v>508</v>
      </c>
      <c r="J77" s="115">
        <v>-59</v>
      </c>
      <c r="K77" s="116">
        <v>-11.614173228346457</v>
      </c>
    </row>
    <row r="78" spans="1:11" ht="14.1" customHeight="1" x14ac:dyDescent="0.2">
      <c r="A78" s="306">
        <v>93</v>
      </c>
      <c r="B78" s="307" t="s">
        <v>317</v>
      </c>
      <c r="C78" s="308"/>
      <c r="D78" s="113">
        <v>0.11042465896867176</v>
      </c>
      <c r="E78" s="115">
        <v>116</v>
      </c>
      <c r="F78" s="114">
        <v>123</v>
      </c>
      <c r="G78" s="114">
        <v>125</v>
      </c>
      <c r="H78" s="114">
        <v>121</v>
      </c>
      <c r="I78" s="140">
        <v>110</v>
      </c>
      <c r="J78" s="115">
        <v>6</v>
      </c>
      <c r="K78" s="116">
        <v>5.4545454545454541</v>
      </c>
    </row>
    <row r="79" spans="1:11" ht="14.1" customHeight="1" x14ac:dyDescent="0.2">
      <c r="A79" s="306">
        <v>94</v>
      </c>
      <c r="B79" s="307" t="s">
        <v>318</v>
      </c>
      <c r="C79" s="308"/>
      <c r="D79" s="113">
        <v>0.61209530790393052</v>
      </c>
      <c r="E79" s="115">
        <v>643</v>
      </c>
      <c r="F79" s="114">
        <v>678</v>
      </c>
      <c r="G79" s="114">
        <v>660</v>
      </c>
      <c r="H79" s="114">
        <v>638</v>
      </c>
      <c r="I79" s="140">
        <v>680</v>
      </c>
      <c r="J79" s="115">
        <v>-37</v>
      </c>
      <c r="K79" s="116">
        <v>-5.4411764705882355</v>
      </c>
    </row>
    <row r="80" spans="1:11" ht="14.1" customHeight="1" x14ac:dyDescent="0.2">
      <c r="A80" s="306" t="s">
        <v>319</v>
      </c>
      <c r="B80" s="307" t="s">
        <v>320</v>
      </c>
      <c r="C80" s="308"/>
      <c r="D80" s="113">
        <v>6.6635570067301924E-3</v>
      </c>
      <c r="E80" s="115">
        <v>7</v>
      </c>
      <c r="F80" s="114">
        <v>8</v>
      </c>
      <c r="G80" s="114">
        <v>6</v>
      </c>
      <c r="H80" s="114">
        <v>7</v>
      </c>
      <c r="I80" s="140">
        <v>11</v>
      </c>
      <c r="J80" s="115">
        <v>-4</v>
      </c>
      <c r="K80" s="116">
        <v>-36.363636363636367</v>
      </c>
    </row>
    <row r="81" spans="1:11" ht="14.1" customHeight="1" x14ac:dyDescent="0.2">
      <c r="A81" s="310" t="s">
        <v>321</v>
      </c>
      <c r="B81" s="311" t="s">
        <v>334</v>
      </c>
      <c r="C81" s="312"/>
      <c r="D81" s="125">
        <v>3.2984607183314454</v>
      </c>
      <c r="E81" s="143">
        <v>3465</v>
      </c>
      <c r="F81" s="144">
        <v>3569</v>
      </c>
      <c r="G81" s="144">
        <v>3524</v>
      </c>
      <c r="H81" s="144">
        <v>3675</v>
      </c>
      <c r="I81" s="145">
        <v>3565</v>
      </c>
      <c r="J81" s="143">
        <v>-100</v>
      </c>
      <c r="K81" s="146">
        <v>-2.8050490883590462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35021</v>
      </c>
      <c r="G12" s="535">
        <v>43582</v>
      </c>
      <c r="H12" s="535">
        <v>45124</v>
      </c>
      <c r="I12" s="535">
        <v>31293</v>
      </c>
      <c r="J12" s="536">
        <v>36003</v>
      </c>
      <c r="K12" s="537">
        <v>-982</v>
      </c>
      <c r="L12" s="348">
        <v>-2.7275504819042857</v>
      </c>
    </row>
    <row r="13" spans="1:17" s="110" customFormat="1" ht="15" customHeight="1" x14ac:dyDescent="0.2">
      <c r="A13" s="349" t="s">
        <v>345</v>
      </c>
      <c r="B13" s="350" t="s">
        <v>346</v>
      </c>
      <c r="C13" s="346"/>
      <c r="D13" s="346"/>
      <c r="E13" s="347"/>
      <c r="F13" s="535">
        <v>20101</v>
      </c>
      <c r="G13" s="535">
        <v>27951</v>
      </c>
      <c r="H13" s="535">
        <v>24990</v>
      </c>
      <c r="I13" s="535">
        <v>17953</v>
      </c>
      <c r="J13" s="536">
        <v>20715</v>
      </c>
      <c r="K13" s="537">
        <v>-614</v>
      </c>
      <c r="L13" s="348">
        <v>-2.9640357229061065</v>
      </c>
    </row>
    <row r="14" spans="1:17" s="110" customFormat="1" ht="22.5" customHeight="1" x14ac:dyDescent="0.2">
      <c r="A14" s="349"/>
      <c r="B14" s="350" t="s">
        <v>347</v>
      </c>
      <c r="C14" s="346"/>
      <c r="D14" s="346"/>
      <c r="E14" s="347"/>
      <c r="F14" s="535">
        <v>14920</v>
      </c>
      <c r="G14" s="535">
        <v>15631</v>
      </c>
      <c r="H14" s="535">
        <v>20134</v>
      </c>
      <c r="I14" s="535">
        <v>13340</v>
      </c>
      <c r="J14" s="536">
        <v>15288</v>
      </c>
      <c r="K14" s="537">
        <v>-368</v>
      </c>
      <c r="L14" s="348">
        <v>-2.4071166928309786</v>
      </c>
    </row>
    <row r="15" spans="1:17" s="110" customFormat="1" ht="15" customHeight="1" x14ac:dyDescent="0.2">
      <c r="A15" s="349" t="s">
        <v>348</v>
      </c>
      <c r="B15" s="350" t="s">
        <v>108</v>
      </c>
      <c r="C15" s="346"/>
      <c r="D15" s="346"/>
      <c r="E15" s="347"/>
      <c r="F15" s="535">
        <v>7654</v>
      </c>
      <c r="G15" s="535">
        <v>9200</v>
      </c>
      <c r="H15" s="535">
        <v>18684</v>
      </c>
      <c r="I15" s="535">
        <v>7221</v>
      </c>
      <c r="J15" s="536">
        <v>7947</v>
      </c>
      <c r="K15" s="537">
        <v>-293</v>
      </c>
      <c r="L15" s="348">
        <v>-3.6869258839813766</v>
      </c>
    </row>
    <row r="16" spans="1:17" s="110" customFormat="1" ht="15" customHeight="1" x14ac:dyDescent="0.2">
      <c r="A16" s="349"/>
      <c r="B16" s="350" t="s">
        <v>109</v>
      </c>
      <c r="C16" s="346"/>
      <c r="D16" s="346"/>
      <c r="E16" s="347"/>
      <c r="F16" s="535">
        <v>23640</v>
      </c>
      <c r="G16" s="535">
        <v>28687</v>
      </c>
      <c r="H16" s="535">
        <v>23444</v>
      </c>
      <c r="I16" s="535">
        <v>21133</v>
      </c>
      <c r="J16" s="536">
        <v>24598</v>
      </c>
      <c r="K16" s="537">
        <v>-958</v>
      </c>
      <c r="L16" s="348">
        <v>-3.8946255793153917</v>
      </c>
    </row>
    <row r="17" spans="1:12" s="110" customFormat="1" ht="15" customHeight="1" x14ac:dyDescent="0.2">
      <c r="A17" s="349"/>
      <c r="B17" s="350" t="s">
        <v>110</v>
      </c>
      <c r="C17" s="346"/>
      <c r="D17" s="346"/>
      <c r="E17" s="347"/>
      <c r="F17" s="535">
        <v>3250</v>
      </c>
      <c r="G17" s="535">
        <v>5286</v>
      </c>
      <c r="H17" s="535">
        <v>2539</v>
      </c>
      <c r="I17" s="535">
        <v>2464</v>
      </c>
      <c r="J17" s="536">
        <v>2979</v>
      </c>
      <c r="K17" s="537">
        <v>271</v>
      </c>
      <c r="L17" s="348">
        <v>9.0970124202752594</v>
      </c>
    </row>
    <row r="18" spans="1:12" s="110" customFormat="1" ht="15" customHeight="1" x14ac:dyDescent="0.2">
      <c r="A18" s="349"/>
      <c r="B18" s="350" t="s">
        <v>111</v>
      </c>
      <c r="C18" s="346"/>
      <c r="D18" s="346"/>
      <c r="E18" s="347"/>
      <c r="F18" s="535">
        <v>477</v>
      </c>
      <c r="G18" s="535">
        <v>409</v>
      </c>
      <c r="H18" s="535">
        <v>457</v>
      </c>
      <c r="I18" s="535">
        <v>475</v>
      </c>
      <c r="J18" s="536">
        <v>479</v>
      </c>
      <c r="K18" s="537">
        <v>-2</v>
      </c>
      <c r="L18" s="348">
        <v>-0.41753653444676408</v>
      </c>
    </row>
    <row r="19" spans="1:12" s="110" customFormat="1" ht="15" customHeight="1" x14ac:dyDescent="0.2">
      <c r="A19" s="118" t="s">
        <v>113</v>
      </c>
      <c r="B19" s="119" t="s">
        <v>181</v>
      </c>
      <c r="C19" s="346"/>
      <c r="D19" s="346"/>
      <c r="E19" s="347"/>
      <c r="F19" s="535">
        <v>23379</v>
      </c>
      <c r="G19" s="535">
        <v>32039</v>
      </c>
      <c r="H19" s="535">
        <v>33482</v>
      </c>
      <c r="I19" s="535">
        <v>20685</v>
      </c>
      <c r="J19" s="536">
        <v>24334</v>
      </c>
      <c r="K19" s="537">
        <v>-955</v>
      </c>
      <c r="L19" s="348">
        <v>-3.9245500123284294</v>
      </c>
    </row>
    <row r="20" spans="1:12" s="110" customFormat="1" ht="15" customHeight="1" x14ac:dyDescent="0.2">
      <c r="A20" s="118"/>
      <c r="B20" s="119" t="s">
        <v>182</v>
      </c>
      <c r="C20" s="346"/>
      <c r="D20" s="346"/>
      <c r="E20" s="347"/>
      <c r="F20" s="535">
        <v>11642</v>
      </c>
      <c r="G20" s="535">
        <v>11543</v>
      </c>
      <c r="H20" s="535">
        <v>11642</v>
      </c>
      <c r="I20" s="535">
        <v>10608</v>
      </c>
      <c r="J20" s="536">
        <v>11669</v>
      </c>
      <c r="K20" s="537">
        <v>-27</v>
      </c>
      <c r="L20" s="348">
        <v>-0.23138229496957752</v>
      </c>
    </row>
    <row r="21" spans="1:12" s="110" customFormat="1" ht="15" customHeight="1" x14ac:dyDescent="0.2">
      <c r="A21" s="118" t="s">
        <v>113</v>
      </c>
      <c r="B21" s="119" t="s">
        <v>116</v>
      </c>
      <c r="C21" s="346"/>
      <c r="D21" s="346"/>
      <c r="E21" s="347"/>
      <c r="F21" s="535">
        <v>23220</v>
      </c>
      <c r="G21" s="535">
        <v>31788</v>
      </c>
      <c r="H21" s="535">
        <v>31953</v>
      </c>
      <c r="I21" s="535">
        <v>20409</v>
      </c>
      <c r="J21" s="536">
        <v>24035</v>
      </c>
      <c r="K21" s="537">
        <v>-815</v>
      </c>
      <c r="L21" s="348">
        <v>-3.3908882879134596</v>
      </c>
    </row>
    <row r="22" spans="1:12" s="110" customFormat="1" ht="15" customHeight="1" x14ac:dyDescent="0.2">
      <c r="A22" s="118"/>
      <c r="B22" s="119" t="s">
        <v>117</v>
      </c>
      <c r="C22" s="346"/>
      <c r="D22" s="346"/>
      <c r="E22" s="347"/>
      <c r="F22" s="535">
        <v>11781</v>
      </c>
      <c r="G22" s="535">
        <v>11780</v>
      </c>
      <c r="H22" s="535">
        <v>13142</v>
      </c>
      <c r="I22" s="535">
        <v>10865</v>
      </c>
      <c r="J22" s="536">
        <v>11946</v>
      </c>
      <c r="K22" s="537">
        <v>-165</v>
      </c>
      <c r="L22" s="348">
        <v>-1.3812154696132597</v>
      </c>
    </row>
    <row r="23" spans="1:12" s="110" customFormat="1" ht="15" customHeight="1" x14ac:dyDescent="0.2">
      <c r="A23" s="351" t="s">
        <v>348</v>
      </c>
      <c r="B23" s="352" t="s">
        <v>193</v>
      </c>
      <c r="C23" s="353"/>
      <c r="D23" s="353"/>
      <c r="E23" s="354"/>
      <c r="F23" s="538">
        <v>525</v>
      </c>
      <c r="G23" s="538">
        <v>2284</v>
      </c>
      <c r="H23" s="538">
        <v>7381</v>
      </c>
      <c r="I23" s="538">
        <v>548</v>
      </c>
      <c r="J23" s="539">
        <v>663</v>
      </c>
      <c r="K23" s="540">
        <v>-138</v>
      </c>
      <c r="L23" s="355">
        <v>-20.81447963800905</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38</v>
      </c>
      <c r="G25" s="541">
        <v>31</v>
      </c>
      <c r="H25" s="541">
        <v>46.3</v>
      </c>
      <c r="I25" s="541">
        <v>44.1</v>
      </c>
      <c r="J25" s="541">
        <v>39.4</v>
      </c>
      <c r="K25" s="542" t="s">
        <v>350</v>
      </c>
      <c r="L25" s="363">
        <v>-1.3999999999999986</v>
      </c>
    </row>
    <row r="26" spans="1:12" s="110" customFormat="1" ht="15" customHeight="1" x14ac:dyDescent="0.2">
      <c r="A26" s="364" t="s">
        <v>105</v>
      </c>
      <c r="B26" s="365" t="s">
        <v>346</v>
      </c>
      <c r="C26" s="361"/>
      <c r="D26" s="361"/>
      <c r="E26" s="362"/>
      <c r="F26" s="541">
        <v>37.799999999999997</v>
      </c>
      <c r="G26" s="541">
        <v>25.8</v>
      </c>
      <c r="H26" s="541">
        <v>45.6</v>
      </c>
      <c r="I26" s="541">
        <v>43.5</v>
      </c>
      <c r="J26" s="543">
        <v>38.6</v>
      </c>
      <c r="K26" s="542" t="s">
        <v>350</v>
      </c>
      <c r="L26" s="363">
        <v>-0.80000000000000426</v>
      </c>
    </row>
    <row r="27" spans="1:12" s="110" customFormat="1" ht="15" customHeight="1" x14ac:dyDescent="0.2">
      <c r="A27" s="364"/>
      <c r="B27" s="365" t="s">
        <v>347</v>
      </c>
      <c r="C27" s="361"/>
      <c r="D27" s="361"/>
      <c r="E27" s="362"/>
      <c r="F27" s="541">
        <v>38.299999999999997</v>
      </c>
      <c r="G27" s="541">
        <v>40.5</v>
      </c>
      <c r="H27" s="541">
        <v>47.2</v>
      </c>
      <c r="I27" s="541">
        <v>45</v>
      </c>
      <c r="J27" s="541">
        <v>40.5</v>
      </c>
      <c r="K27" s="542" t="s">
        <v>350</v>
      </c>
      <c r="L27" s="363">
        <v>-2.2000000000000028</v>
      </c>
    </row>
    <row r="28" spans="1:12" s="110" customFormat="1" ht="15" customHeight="1" x14ac:dyDescent="0.2">
      <c r="A28" s="364" t="s">
        <v>113</v>
      </c>
      <c r="B28" s="365" t="s">
        <v>108</v>
      </c>
      <c r="C28" s="361"/>
      <c r="D28" s="361"/>
      <c r="E28" s="362"/>
      <c r="F28" s="541">
        <v>51.6</v>
      </c>
      <c r="G28" s="541">
        <v>54.6</v>
      </c>
      <c r="H28" s="541">
        <v>60.5</v>
      </c>
      <c r="I28" s="541">
        <v>60.1</v>
      </c>
      <c r="J28" s="541">
        <v>52.7</v>
      </c>
      <c r="K28" s="542" t="s">
        <v>350</v>
      </c>
      <c r="L28" s="363">
        <v>-1.1000000000000014</v>
      </c>
    </row>
    <row r="29" spans="1:12" s="110" customFormat="1" ht="11.25" x14ac:dyDescent="0.2">
      <c r="A29" s="364"/>
      <c r="B29" s="365" t="s">
        <v>109</v>
      </c>
      <c r="C29" s="361"/>
      <c r="D29" s="361"/>
      <c r="E29" s="362"/>
      <c r="F29" s="541">
        <v>35.1</v>
      </c>
      <c r="G29" s="541">
        <v>27.8</v>
      </c>
      <c r="H29" s="541">
        <v>40.700000000000003</v>
      </c>
      <c r="I29" s="541">
        <v>40</v>
      </c>
      <c r="J29" s="543">
        <v>36.6</v>
      </c>
      <c r="K29" s="542" t="s">
        <v>350</v>
      </c>
      <c r="L29" s="363">
        <v>-1.5</v>
      </c>
    </row>
    <row r="30" spans="1:12" s="110" customFormat="1" ht="15" customHeight="1" x14ac:dyDescent="0.2">
      <c r="A30" s="364"/>
      <c r="B30" s="365" t="s">
        <v>110</v>
      </c>
      <c r="C30" s="361"/>
      <c r="D30" s="361"/>
      <c r="E30" s="362"/>
      <c r="F30" s="541">
        <v>29.1</v>
      </c>
      <c r="G30" s="541">
        <v>15.3</v>
      </c>
      <c r="H30" s="541">
        <v>37.5</v>
      </c>
      <c r="I30" s="541">
        <v>35.700000000000003</v>
      </c>
      <c r="J30" s="541">
        <v>30</v>
      </c>
      <c r="K30" s="542" t="s">
        <v>350</v>
      </c>
      <c r="L30" s="363">
        <v>-0.89999999999999858</v>
      </c>
    </row>
    <row r="31" spans="1:12" s="110" customFormat="1" ht="15" customHeight="1" x14ac:dyDescent="0.2">
      <c r="A31" s="364"/>
      <c r="B31" s="365" t="s">
        <v>111</v>
      </c>
      <c r="C31" s="361"/>
      <c r="D31" s="361"/>
      <c r="E31" s="362"/>
      <c r="F31" s="541">
        <v>38.700000000000003</v>
      </c>
      <c r="G31" s="541">
        <v>47.3</v>
      </c>
      <c r="H31" s="541">
        <v>47.5</v>
      </c>
      <c r="I31" s="541">
        <v>47</v>
      </c>
      <c r="J31" s="541">
        <v>36.299999999999997</v>
      </c>
      <c r="K31" s="542" t="s">
        <v>350</v>
      </c>
      <c r="L31" s="363">
        <v>2.4000000000000057</v>
      </c>
    </row>
    <row r="32" spans="1:12" s="110" customFormat="1" ht="15" customHeight="1" x14ac:dyDescent="0.2">
      <c r="A32" s="366" t="s">
        <v>113</v>
      </c>
      <c r="B32" s="367" t="s">
        <v>181</v>
      </c>
      <c r="C32" s="361"/>
      <c r="D32" s="361"/>
      <c r="E32" s="362"/>
      <c r="F32" s="541">
        <v>35.6</v>
      </c>
      <c r="G32" s="541">
        <v>25.1</v>
      </c>
      <c r="H32" s="541">
        <v>46</v>
      </c>
      <c r="I32" s="541">
        <v>41.5</v>
      </c>
      <c r="J32" s="543">
        <v>37.299999999999997</v>
      </c>
      <c r="K32" s="542" t="s">
        <v>350</v>
      </c>
      <c r="L32" s="363">
        <v>-1.6999999999999957</v>
      </c>
    </row>
    <row r="33" spans="1:12" s="110" customFormat="1" ht="15" customHeight="1" x14ac:dyDescent="0.2">
      <c r="A33" s="366"/>
      <c r="B33" s="367" t="s">
        <v>182</v>
      </c>
      <c r="C33" s="361"/>
      <c r="D33" s="361"/>
      <c r="E33" s="362"/>
      <c r="F33" s="541">
        <v>42.6</v>
      </c>
      <c r="G33" s="541">
        <v>46</v>
      </c>
      <c r="H33" s="541">
        <v>47.1</v>
      </c>
      <c r="I33" s="541">
        <v>49</v>
      </c>
      <c r="J33" s="541">
        <v>43.6</v>
      </c>
      <c r="K33" s="542" t="s">
        <v>350</v>
      </c>
      <c r="L33" s="363">
        <v>-1</v>
      </c>
    </row>
    <row r="34" spans="1:12" s="368" customFormat="1" ht="15" customHeight="1" x14ac:dyDescent="0.2">
      <c r="A34" s="366" t="s">
        <v>113</v>
      </c>
      <c r="B34" s="367" t="s">
        <v>116</v>
      </c>
      <c r="C34" s="361"/>
      <c r="D34" s="361"/>
      <c r="E34" s="362"/>
      <c r="F34" s="541">
        <v>34.5</v>
      </c>
      <c r="G34" s="541">
        <v>26.2</v>
      </c>
      <c r="H34" s="541">
        <v>44</v>
      </c>
      <c r="I34" s="541">
        <v>41.6</v>
      </c>
      <c r="J34" s="541">
        <v>36.200000000000003</v>
      </c>
      <c r="K34" s="542" t="s">
        <v>350</v>
      </c>
      <c r="L34" s="363">
        <v>-1.7000000000000028</v>
      </c>
    </row>
    <row r="35" spans="1:12" s="368" customFormat="1" ht="11.25" x14ac:dyDescent="0.2">
      <c r="A35" s="369"/>
      <c r="B35" s="370" t="s">
        <v>117</v>
      </c>
      <c r="C35" s="371"/>
      <c r="D35" s="371"/>
      <c r="E35" s="372"/>
      <c r="F35" s="544">
        <v>44.7</v>
      </c>
      <c r="G35" s="544">
        <v>43.4</v>
      </c>
      <c r="H35" s="544">
        <v>51.1</v>
      </c>
      <c r="I35" s="544">
        <v>48.9</v>
      </c>
      <c r="J35" s="545">
        <v>45.7</v>
      </c>
      <c r="K35" s="546" t="s">
        <v>350</v>
      </c>
      <c r="L35" s="373">
        <v>-1</v>
      </c>
    </row>
    <row r="36" spans="1:12" s="368" customFormat="1" ht="15.95" customHeight="1" x14ac:dyDescent="0.2">
      <c r="A36" s="374" t="s">
        <v>351</v>
      </c>
      <c r="B36" s="375"/>
      <c r="C36" s="376"/>
      <c r="D36" s="375"/>
      <c r="E36" s="377"/>
      <c r="F36" s="547">
        <v>34143</v>
      </c>
      <c r="G36" s="547">
        <v>40898</v>
      </c>
      <c r="H36" s="547">
        <v>35929</v>
      </c>
      <c r="I36" s="547">
        <v>30479</v>
      </c>
      <c r="J36" s="547">
        <v>35037</v>
      </c>
      <c r="K36" s="548">
        <v>-894</v>
      </c>
      <c r="L36" s="379">
        <v>-2.5515883209178867</v>
      </c>
    </row>
    <row r="37" spans="1:12" s="368" customFormat="1" ht="15.95" customHeight="1" x14ac:dyDescent="0.2">
      <c r="A37" s="380"/>
      <c r="B37" s="381" t="s">
        <v>113</v>
      </c>
      <c r="C37" s="381" t="s">
        <v>352</v>
      </c>
      <c r="D37" s="381"/>
      <c r="E37" s="382"/>
      <c r="F37" s="547">
        <v>12972</v>
      </c>
      <c r="G37" s="547">
        <v>12666</v>
      </c>
      <c r="H37" s="547">
        <v>16648</v>
      </c>
      <c r="I37" s="547">
        <v>13453</v>
      </c>
      <c r="J37" s="547">
        <v>13794</v>
      </c>
      <c r="K37" s="548">
        <v>-822</v>
      </c>
      <c r="L37" s="379">
        <v>-5.9591126576772506</v>
      </c>
    </row>
    <row r="38" spans="1:12" s="368" customFormat="1" ht="15.95" customHeight="1" x14ac:dyDescent="0.2">
      <c r="A38" s="380"/>
      <c r="B38" s="383" t="s">
        <v>105</v>
      </c>
      <c r="C38" s="383" t="s">
        <v>106</v>
      </c>
      <c r="D38" s="384"/>
      <c r="E38" s="382"/>
      <c r="F38" s="547">
        <v>19717</v>
      </c>
      <c r="G38" s="547">
        <v>26503</v>
      </c>
      <c r="H38" s="547">
        <v>20020</v>
      </c>
      <c r="I38" s="547">
        <v>17582</v>
      </c>
      <c r="J38" s="549">
        <v>20281</v>
      </c>
      <c r="K38" s="548">
        <v>-564</v>
      </c>
      <c r="L38" s="379">
        <v>-2.7809279621320449</v>
      </c>
    </row>
    <row r="39" spans="1:12" s="368" customFormat="1" ht="15.95" customHeight="1" x14ac:dyDescent="0.2">
      <c r="A39" s="380"/>
      <c r="B39" s="384"/>
      <c r="C39" s="381" t="s">
        <v>353</v>
      </c>
      <c r="D39" s="384"/>
      <c r="E39" s="382"/>
      <c r="F39" s="547">
        <v>7450</v>
      </c>
      <c r="G39" s="547">
        <v>6834</v>
      </c>
      <c r="H39" s="547">
        <v>9135</v>
      </c>
      <c r="I39" s="547">
        <v>7653</v>
      </c>
      <c r="J39" s="547">
        <v>7822</v>
      </c>
      <c r="K39" s="548">
        <v>-372</v>
      </c>
      <c r="L39" s="379">
        <v>-4.7558169266172339</v>
      </c>
    </row>
    <row r="40" spans="1:12" s="368" customFormat="1" ht="15.95" customHeight="1" x14ac:dyDescent="0.2">
      <c r="A40" s="380"/>
      <c r="B40" s="383"/>
      <c r="C40" s="383" t="s">
        <v>107</v>
      </c>
      <c r="D40" s="384"/>
      <c r="E40" s="382"/>
      <c r="F40" s="547">
        <v>14426</v>
      </c>
      <c r="G40" s="547">
        <v>14395</v>
      </c>
      <c r="H40" s="547">
        <v>15909</v>
      </c>
      <c r="I40" s="547">
        <v>12897</v>
      </c>
      <c r="J40" s="547">
        <v>14756</v>
      </c>
      <c r="K40" s="548">
        <v>-330</v>
      </c>
      <c r="L40" s="379">
        <v>-2.2363784223366765</v>
      </c>
    </row>
    <row r="41" spans="1:12" s="368" customFormat="1" ht="24" customHeight="1" x14ac:dyDescent="0.2">
      <c r="A41" s="380"/>
      <c r="B41" s="384"/>
      <c r="C41" s="381" t="s">
        <v>353</v>
      </c>
      <c r="D41" s="384"/>
      <c r="E41" s="382"/>
      <c r="F41" s="547">
        <v>5522</v>
      </c>
      <c r="G41" s="547">
        <v>5832</v>
      </c>
      <c r="H41" s="547">
        <v>7513</v>
      </c>
      <c r="I41" s="547">
        <v>5800</v>
      </c>
      <c r="J41" s="549">
        <v>5972</v>
      </c>
      <c r="K41" s="548">
        <v>-450</v>
      </c>
      <c r="L41" s="379">
        <v>-7.5351640991292701</v>
      </c>
    </row>
    <row r="42" spans="1:12" s="110" customFormat="1" ht="15" customHeight="1" x14ac:dyDescent="0.2">
      <c r="A42" s="380"/>
      <c r="B42" s="383" t="s">
        <v>113</v>
      </c>
      <c r="C42" s="383" t="s">
        <v>354</v>
      </c>
      <c r="D42" s="384"/>
      <c r="E42" s="382"/>
      <c r="F42" s="547">
        <v>7007</v>
      </c>
      <c r="G42" s="547">
        <v>6961</v>
      </c>
      <c r="H42" s="547">
        <v>10517</v>
      </c>
      <c r="I42" s="547">
        <v>6656</v>
      </c>
      <c r="J42" s="547">
        <v>7212</v>
      </c>
      <c r="K42" s="548">
        <v>-205</v>
      </c>
      <c r="L42" s="379">
        <v>-2.8424847476428177</v>
      </c>
    </row>
    <row r="43" spans="1:12" s="110" customFormat="1" ht="15" customHeight="1" x14ac:dyDescent="0.2">
      <c r="A43" s="380"/>
      <c r="B43" s="384"/>
      <c r="C43" s="381" t="s">
        <v>353</v>
      </c>
      <c r="D43" s="384"/>
      <c r="E43" s="382"/>
      <c r="F43" s="547">
        <v>3617</v>
      </c>
      <c r="G43" s="547">
        <v>3804</v>
      </c>
      <c r="H43" s="547">
        <v>6362</v>
      </c>
      <c r="I43" s="547">
        <v>3997</v>
      </c>
      <c r="J43" s="547">
        <v>3804</v>
      </c>
      <c r="K43" s="548">
        <v>-187</v>
      </c>
      <c r="L43" s="379">
        <v>-4.9158780231335433</v>
      </c>
    </row>
    <row r="44" spans="1:12" s="110" customFormat="1" ht="15" customHeight="1" x14ac:dyDescent="0.2">
      <c r="A44" s="380"/>
      <c r="B44" s="383"/>
      <c r="C44" s="365" t="s">
        <v>109</v>
      </c>
      <c r="D44" s="384"/>
      <c r="E44" s="382"/>
      <c r="F44" s="547">
        <v>23414</v>
      </c>
      <c r="G44" s="547">
        <v>28249</v>
      </c>
      <c r="H44" s="547">
        <v>22425</v>
      </c>
      <c r="I44" s="547">
        <v>20890</v>
      </c>
      <c r="J44" s="549">
        <v>24370</v>
      </c>
      <c r="K44" s="548">
        <v>-956</v>
      </c>
      <c r="L44" s="379">
        <v>-3.922855970455478</v>
      </c>
    </row>
    <row r="45" spans="1:12" s="110" customFormat="1" ht="15" customHeight="1" x14ac:dyDescent="0.2">
      <c r="A45" s="380"/>
      <c r="B45" s="384"/>
      <c r="C45" s="381" t="s">
        <v>353</v>
      </c>
      <c r="D45" s="384"/>
      <c r="E45" s="382"/>
      <c r="F45" s="547">
        <v>8227</v>
      </c>
      <c r="G45" s="547">
        <v>7861</v>
      </c>
      <c r="H45" s="547">
        <v>9120</v>
      </c>
      <c r="I45" s="547">
        <v>8355</v>
      </c>
      <c r="J45" s="547">
        <v>8923</v>
      </c>
      <c r="K45" s="548">
        <v>-696</v>
      </c>
      <c r="L45" s="379">
        <v>-7.800067241958982</v>
      </c>
    </row>
    <row r="46" spans="1:12" s="110" customFormat="1" ht="15" customHeight="1" x14ac:dyDescent="0.2">
      <c r="A46" s="380"/>
      <c r="B46" s="383"/>
      <c r="C46" s="365" t="s">
        <v>110</v>
      </c>
      <c r="D46" s="384"/>
      <c r="E46" s="382"/>
      <c r="F46" s="547">
        <v>3246</v>
      </c>
      <c r="G46" s="547">
        <v>5280</v>
      </c>
      <c r="H46" s="547">
        <v>2530</v>
      </c>
      <c r="I46" s="547">
        <v>2459</v>
      </c>
      <c r="J46" s="547">
        <v>2976</v>
      </c>
      <c r="K46" s="548">
        <v>270</v>
      </c>
      <c r="L46" s="379">
        <v>9.07258064516129</v>
      </c>
    </row>
    <row r="47" spans="1:12" s="110" customFormat="1" ht="15" customHeight="1" x14ac:dyDescent="0.2">
      <c r="A47" s="380"/>
      <c r="B47" s="384"/>
      <c r="C47" s="381" t="s">
        <v>353</v>
      </c>
      <c r="D47" s="384"/>
      <c r="E47" s="382"/>
      <c r="F47" s="547">
        <v>944</v>
      </c>
      <c r="G47" s="547">
        <v>808</v>
      </c>
      <c r="H47" s="547">
        <v>949</v>
      </c>
      <c r="I47" s="547">
        <v>878</v>
      </c>
      <c r="J47" s="549">
        <v>893</v>
      </c>
      <c r="K47" s="548">
        <v>51</v>
      </c>
      <c r="L47" s="379">
        <v>5.7110862262038076</v>
      </c>
    </row>
    <row r="48" spans="1:12" s="110" customFormat="1" ht="15" customHeight="1" x14ac:dyDescent="0.2">
      <c r="A48" s="380"/>
      <c r="B48" s="384"/>
      <c r="C48" s="365" t="s">
        <v>111</v>
      </c>
      <c r="D48" s="385"/>
      <c r="E48" s="386"/>
      <c r="F48" s="547">
        <v>476</v>
      </c>
      <c r="G48" s="547">
        <v>408</v>
      </c>
      <c r="H48" s="547">
        <v>457</v>
      </c>
      <c r="I48" s="547">
        <v>474</v>
      </c>
      <c r="J48" s="547">
        <v>479</v>
      </c>
      <c r="K48" s="548">
        <v>-3</v>
      </c>
      <c r="L48" s="379">
        <v>-0.62630480167014613</v>
      </c>
    </row>
    <row r="49" spans="1:12" s="110" customFormat="1" ht="15" customHeight="1" x14ac:dyDescent="0.2">
      <c r="A49" s="380"/>
      <c r="B49" s="384"/>
      <c r="C49" s="381" t="s">
        <v>353</v>
      </c>
      <c r="D49" s="384"/>
      <c r="E49" s="382"/>
      <c r="F49" s="547">
        <v>184</v>
      </c>
      <c r="G49" s="547">
        <v>193</v>
      </c>
      <c r="H49" s="547">
        <v>217</v>
      </c>
      <c r="I49" s="547">
        <v>223</v>
      </c>
      <c r="J49" s="547">
        <v>174</v>
      </c>
      <c r="K49" s="548">
        <v>10</v>
      </c>
      <c r="L49" s="379">
        <v>5.7471264367816088</v>
      </c>
    </row>
    <row r="50" spans="1:12" s="110" customFormat="1" ht="15" customHeight="1" x14ac:dyDescent="0.2">
      <c r="A50" s="380"/>
      <c r="B50" s="383" t="s">
        <v>113</v>
      </c>
      <c r="C50" s="381" t="s">
        <v>181</v>
      </c>
      <c r="D50" s="384"/>
      <c r="E50" s="382"/>
      <c r="F50" s="547">
        <v>22562</v>
      </c>
      <c r="G50" s="547">
        <v>29458</v>
      </c>
      <c r="H50" s="547">
        <v>24545</v>
      </c>
      <c r="I50" s="547">
        <v>19924</v>
      </c>
      <c r="J50" s="549">
        <v>23413</v>
      </c>
      <c r="K50" s="548">
        <v>-851</v>
      </c>
      <c r="L50" s="379">
        <v>-3.6347328407295092</v>
      </c>
    </row>
    <row r="51" spans="1:12" s="110" customFormat="1" ht="15" customHeight="1" x14ac:dyDescent="0.2">
      <c r="A51" s="380"/>
      <c r="B51" s="384"/>
      <c r="C51" s="381" t="s">
        <v>353</v>
      </c>
      <c r="D51" s="384"/>
      <c r="E51" s="382"/>
      <c r="F51" s="547">
        <v>8039</v>
      </c>
      <c r="G51" s="547">
        <v>7399</v>
      </c>
      <c r="H51" s="547">
        <v>11288</v>
      </c>
      <c r="I51" s="547">
        <v>8278</v>
      </c>
      <c r="J51" s="547">
        <v>8728</v>
      </c>
      <c r="K51" s="548">
        <v>-689</v>
      </c>
      <c r="L51" s="379">
        <v>-7.8941338221814847</v>
      </c>
    </row>
    <row r="52" spans="1:12" s="110" customFormat="1" ht="15" customHeight="1" x14ac:dyDescent="0.2">
      <c r="A52" s="380"/>
      <c r="B52" s="383"/>
      <c r="C52" s="381" t="s">
        <v>182</v>
      </c>
      <c r="D52" s="384"/>
      <c r="E52" s="382"/>
      <c r="F52" s="547">
        <v>11581</v>
      </c>
      <c r="G52" s="547">
        <v>11440</v>
      </c>
      <c r="H52" s="547">
        <v>11384</v>
      </c>
      <c r="I52" s="547">
        <v>10555</v>
      </c>
      <c r="J52" s="547">
        <v>11624</v>
      </c>
      <c r="K52" s="548">
        <v>-43</v>
      </c>
      <c r="L52" s="379">
        <v>-0.36992429456297315</v>
      </c>
    </row>
    <row r="53" spans="1:12" s="269" customFormat="1" ht="11.25" customHeight="1" x14ac:dyDescent="0.2">
      <c r="A53" s="380"/>
      <c r="B53" s="384"/>
      <c r="C53" s="381" t="s">
        <v>353</v>
      </c>
      <c r="D53" s="384"/>
      <c r="E53" s="382"/>
      <c r="F53" s="547">
        <v>4933</v>
      </c>
      <c r="G53" s="547">
        <v>5267</v>
      </c>
      <c r="H53" s="547">
        <v>5360</v>
      </c>
      <c r="I53" s="547">
        <v>5175</v>
      </c>
      <c r="J53" s="549">
        <v>5066</v>
      </c>
      <c r="K53" s="548">
        <v>-133</v>
      </c>
      <c r="L53" s="379">
        <v>-2.6253454401894984</v>
      </c>
    </row>
    <row r="54" spans="1:12" s="151" customFormat="1" ht="12.75" customHeight="1" x14ac:dyDescent="0.2">
      <c r="A54" s="380"/>
      <c r="B54" s="383" t="s">
        <v>113</v>
      </c>
      <c r="C54" s="383" t="s">
        <v>116</v>
      </c>
      <c r="D54" s="384"/>
      <c r="E54" s="382"/>
      <c r="F54" s="547">
        <v>22533</v>
      </c>
      <c r="G54" s="547">
        <v>29547</v>
      </c>
      <c r="H54" s="547">
        <v>24099</v>
      </c>
      <c r="I54" s="547">
        <v>19818</v>
      </c>
      <c r="J54" s="547">
        <v>23273</v>
      </c>
      <c r="K54" s="548">
        <v>-740</v>
      </c>
      <c r="L54" s="379">
        <v>-3.1796502384737679</v>
      </c>
    </row>
    <row r="55" spans="1:12" ht="11.25" x14ac:dyDescent="0.2">
      <c r="A55" s="380"/>
      <c r="B55" s="384"/>
      <c r="C55" s="381" t="s">
        <v>353</v>
      </c>
      <c r="D55" s="384"/>
      <c r="E55" s="382"/>
      <c r="F55" s="547">
        <v>7780</v>
      </c>
      <c r="G55" s="547">
        <v>7736</v>
      </c>
      <c r="H55" s="547">
        <v>10604</v>
      </c>
      <c r="I55" s="547">
        <v>8238</v>
      </c>
      <c r="J55" s="547">
        <v>8424</v>
      </c>
      <c r="K55" s="548">
        <v>-644</v>
      </c>
      <c r="L55" s="379">
        <v>-7.6448243114909777</v>
      </c>
    </row>
    <row r="56" spans="1:12" ht="14.25" customHeight="1" x14ac:dyDescent="0.2">
      <c r="A56" s="380"/>
      <c r="B56" s="384"/>
      <c r="C56" s="383" t="s">
        <v>117</v>
      </c>
      <c r="D56" s="384"/>
      <c r="E56" s="382"/>
      <c r="F56" s="547">
        <v>11590</v>
      </c>
      <c r="G56" s="547">
        <v>11338</v>
      </c>
      <c r="H56" s="547">
        <v>11805</v>
      </c>
      <c r="I56" s="547">
        <v>10643</v>
      </c>
      <c r="J56" s="547">
        <v>11742</v>
      </c>
      <c r="K56" s="548">
        <v>-152</v>
      </c>
      <c r="L56" s="379">
        <v>-1.2944983818770226</v>
      </c>
    </row>
    <row r="57" spans="1:12" ht="18.75" customHeight="1" x14ac:dyDescent="0.2">
      <c r="A57" s="387"/>
      <c r="B57" s="388"/>
      <c r="C57" s="389" t="s">
        <v>353</v>
      </c>
      <c r="D57" s="388"/>
      <c r="E57" s="390"/>
      <c r="F57" s="550">
        <v>5186</v>
      </c>
      <c r="G57" s="551">
        <v>4926</v>
      </c>
      <c r="H57" s="551">
        <v>6036</v>
      </c>
      <c r="I57" s="551">
        <v>5207</v>
      </c>
      <c r="J57" s="551">
        <v>5361</v>
      </c>
      <c r="K57" s="552">
        <f t="shared" ref="K57" si="0">IF(OR(F57=".",J57=".")=TRUE,".",IF(OR(F57="*",J57="*")=TRUE,"*",IF(AND(F57="-",J57="-")=TRUE,"-",IF(AND(ISNUMBER(J57),ISNUMBER(F57))=TRUE,IF(F57-J57=0,0,F57-J57),IF(ISNUMBER(F57)=TRUE,F57,-J57)))))</f>
        <v>-175</v>
      </c>
      <c r="L57" s="391">
        <f t="shared" ref="L57" si="1">IF(K57 =".",".",IF(K57 ="*","*",IF(K57="-","-",IF(K57=0,0,IF(OR(J57="-",J57=".",F57="-",F57=".")=TRUE,"X",IF(J57=0,"0,0",IF(ABS(K57*100/J57)&gt;250,".X",(K57*100/J57))))))))</f>
        <v>-3.2643163588882671</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35021</v>
      </c>
      <c r="E11" s="114">
        <v>43582</v>
      </c>
      <c r="F11" s="114">
        <v>45124</v>
      </c>
      <c r="G11" s="114">
        <v>31293</v>
      </c>
      <c r="H11" s="140">
        <v>36003</v>
      </c>
      <c r="I11" s="115">
        <v>-982</v>
      </c>
      <c r="J11" s="116">
        <v>-2.7275504819042857</v>
      </c>
    </row>
    <row r="12" spans="1:15" s="110" customFormat="1" ht="24.95" customHeight="1" x14ac:dyDescent="0.2">
      <c r="A12" s="193" t="s">
        <v>132</v>
      </c>
      <c r="B12" s="194" t="s">
        <v>133</v>
      </c>
      <c r="C12" s="113">
        <v>0.83093001342051909</v>
      </c>
      <c r="D12" s="115">
        <v>291</v>
      </c>
      <c r="E12" s="114">
        <v>147</v>
      </c>
      <c r="F12" s="114">
        <v>419</v>
      </c>
      <c r="G12" s="114">
        <v>397</v>
      </c>
      <c r="H12" s="140">
        <v>242</v>
      </c>
      <c r="I12" s="115">
        <v>49</v>
      </c>
      <c r="J12" s="116">
        <v>20.24793388429752</v>
      </c>
    </row>
    <row r="13" spans="1:15" s="110" customFormat="1" ht="24.95" customHeight="1" x14ac:dyDescent="0.2">
      <c r="A13" s="193" t="s">
        <v>134</v>
      </c>
      <c r="B13" s="199" t="s">
        <v>214</v>
      </c>
      <c r="C13" s="113">
        <v>1.7675109220182177</v>
      </c>
      <c r="D13" s="115">
        <v>619</v>
      </c>
      <c r="E13" s="114">
        <v>391</v>
      </c>
      <c r="F13" s="114">
        <v>307</v>
      </c>
      <c r="G13" s="114">
        <v>207</v>
      </c>
      <c r="H13" s="140">
        <v>307</v>
      </c>
      <c r="I13" s="115">
        <v>312</v>
      </c>
      <c r="J13" s="116">
        <v>101.62866449511401</v>
      </c>
    </row>
    <row r="14" spans="1:15" s="287" customFormat="1" ht="24.95" customHeight="1" x14ac:dyDescent="0.2">
      <c r="A14" s="193" t="s">
        <v>215</v>
      </c>
      <c r="B14" s="199" t="s">
        <v>137</v>
      </c>
      <c r="C14" s="113">
        <v>13.497615716284516</v>
      </c>
      <c r="D14" s="115">
        <v>4727</v>
      </c>
      <c r="E14" s="114">
        <v>16834</v>
      </c>
      <c r="F14" s="114">
        <v>6941</v>
      </c>
      <c r="G14" s="114">
        <v>3971</v>
      </c>
      <c r="H14" s="140">
        <v>4600</v>
      </c>
      <c r="I14" s="115">
        <v>127</v>
      </c>
      <c r="J14" s="116">
        <v>2.7608695652173911</v>
      </c>
      <c r="K14" s="110"/>
      <c r="L14" s="110"/>
      <c r="M14" s="110"/>
      <c r="N14" s="110"/>
      <c r="O14" s="110"/>
    </row>
    <row r="15" spans="1:15" s="110" customFormat="1" ht="24.95" customHeight="1" x14ac:dyDescent="0.2">
      <c r="A15" s="193" t="s">
        <v>216</v>
      </c>
      <c r="B15" s="199" t="s">
        <v>217</v>
      </c>
      <c r="C15" s="113">
        <v>2.2300905171183003</v>
      </c>
      <c r="D15" s="115">
        <v>781</v>
      </c>
      <c r="E15" s="114">
        <v>722</v>
      </c>
      <c r="F15" s="114">
        <v>963</v>
      </c>
      <c r="G15" s="114">
        <v>790</v>
      </c>
      <c r="H15" s="140">
        <v>814</v>
      </c>
      <c r="I15" s="115">
        <v>-33</v>
      </c>
      <c r="J15" s="116">
        <v>-4.0540540540540544</v>
      </c>
    </row>
    <row r="16" spans="1:15" s="287" customFormat="1" ht="24.95" customHeight="1" x14ac:dyDescent="0.2">
      <c r="A16" s="193" t="s">
        <v>218</v>
      </c>
      <c r="B16" s="199" t="s">
        <v>141</v>
      </c>
      <c r="C16" s="113">
        <v>8.7062048485194605</v>
      </c>
      <c r="D16" s="115">
        <v>3049</v>
      </c>
      <c r="E16" s="114">
        <v>15454</v>
      </c>
      <c r="F16" s="114">
        <v>5091</v>
      </c>
      <c r="G16" s="114">
        <v>2593</v>
      </c>
      <c r="H16" s="140">
        <v>2996</v>
      </c>
      <c r="I16" s="115">
        <v>53</v>
      </c>
      <c r="J16" s="116">
        <v>1.7690253671562082</v>
      </c>
      <c r="K16" s="110"/>
      <c r="L16" s="110"/>
      <c r="M16" s="110"/>
      <c r="N16" s="110"/>
      <c r="O16" s="110"/>
    </row>
    <row r="17" spans="1:15" s="110" customFormat="1" ht="24.95" customHeight="1" x14ac:dyDescent="0.2">
      <c r="A17" s="193" t="s">
        <v>142</v>
      </c>
      <c r="B17" s="199" t="s">
        <v>220</v>
      </c>
      <c r="C17" s="113">
        <v>2.561320350646755</v>
      </c>
      <c r="D17" s="115">
        <v>897</v>
      </c>
      <c r="E17" s="114">
        <v>658</v>
      </c>
      <c r="F17" s="114">
        <v>887</v>
      </c>
      <c r="G17" s="114">
        <v>588</v>
      </c>
      <c r="H17" s="140">
        <v>790</v>
      </c>
      <c r="I17" s="115">
        <v>107</v>
      </c>
      <c r="J17" s="116">
        <v>13.544303797468354</v>
      </c>
    </row>
    <row r="18" spans="1:15" s="287" customFormat="1" ht="24.95" customHeight="1" x14ac:dyDescent="0.2">
      <c r="A18" s="201" t="s">
        <v>144</v>
      </c>
      <c r="B18" s="202" t="s">
        <v>145</v>
      </c>
      <c r="C18" s="113">
        <v>7.1357185688586844</v>
      </c>
      <c r="D18" s="115">
        <v>2499</v>
      </c>
      <c r="E18" s="114">
        <v>1351</v>
      </c>
      <c r="F18" s="114">
        <v>2645</v>
      </c>
      <c r="G18" s="114">
        <v>1760</v>
      </c>
      <c r="H18" s="140">
        <v>2096</v>
      </c>
      <c r="I18" s="115">
        <v>403</v>
      </c>
      <c r="J18" s="116">
        <v>19.227099236641223</v>
      </c>
      <c r="K18" s="110"/>
      <c r="L18" s="110"/>
      <c r="M18" s="110"/>
      <c r="N18" s="110"/>
      <c r="O18" s="110"/>
    </row>
    <row r="19" spans="1:15" s="110" customFormat="1" ht="24.95" customHeight="1" x14ac:dyDescent="0.2">
      <c r="A19" s="193" t="s">
        <v>146</v>
      </c>
      <c r="B19" s="199" t="s">
        <v>147</v>
      </c>
      <c r="C19" s="113">
        <v>10.93629536563776</v>
      </c>
      <c r="D19" s="115">
        <v>3830</v>
      </c>
      <c r="E19" s="114">
        <v>3600</v>
      </c>
      <c r="F19" s="114">
        <v>5403</v>
      </c>
      <c r="G19" s="114">
        <v>3520</v>
      </c>
      <c r="H19" s="140">
        <v>4161</v>
      </c>
      <c r="I19" s="115">
        <v>-331</v>
      </c>
      <c r="J19" s="116">
        <v>-7.9548185532323963</v>
      </c>
    </row>
    <row r="20" spans="1:15" s="287" customFormat="1" ht="24.95" customHeight="1" x14ac:dyDescent="0.2">
      <c r="A20" s="193" t="s">
        <v>148</v>
      </c>
      <c r="B20" s="199" t="s">
        <v>149</v>
      </c>
      <c r="C20" s="113">
        <v>5.5081236972102454</v>
      </c>
      <c r="D20" s="115">
        <v>1929</v>
      </c>
      <c r="E20" s="114">
        <v>1722</v>
      </c>
      <c r="F20" s="114">
        <v>2541</v>
      </c>
      <c r="G20" s="114">
        <v>1666</v>
      </c>
      <c r="H20" s="140">
        <v>1913</v>
      </c>
      <c r="I20" s="115">
        <v>16</v>
      </c>
      <c r="J20" s="116">
        <v>0.83638264506011495</v>
      </c>
      <c r="K20" s="110"/>
      <c r="L20" s="110"/>
      <c r="M20" s="110"/>
      <c r="N20" s="110"/>
      <c r="O20" s="110"/>
    </row>
    <row r="21" spans="1:15" s="110" customFormat="1" ht="24.95" customHeight="1" x14ac:dyDescent="0.2">
      <c r="A21" s="201" t="s">
        <v>150</v>
      </c>
      <c r="B21" s="202" t="s">
        <v>151</v>
      </c>
      <c r="C21" s="113">
        <v>5.5224008452071613</v>
      </c>
      <c r="D21" s="115">
        <v>1934</v>
      </c>
      <c r="E21" s="114">
        <v>2067</v>
      </c>
      <c r="F21" s="114">
        <v>2227</v>
      </c>
      <c r="G21" s="114">
        <v>2179</v>
      </c>
      <c r="H21" s="140">
        <v>2282</v>
      </c>
      <c r="I21" s="115">
        <v>-348</v>
      </c>
      <c r="J21" s="116">
        <v>-15.249780893952673</v>
      </c>
    </row>
    <row r="22" spans="1:15" s="110" customFormat="1" ht="24.95" customHeight="1" x14ac:dyDescent="0.2">
      <c r="A22" s="201" t="s">
        <v>152</v>
      </c>
      <c r="B22" s="199" t="s">
        <v>153</v>
      </c>
      <c r="C22" s="113">
        <v>6.1391736386739382</v>
      </c>
      <c r="D22" s="115">
        <v>2150</v>
      </c>
      <c r="E22" s="114">
        <v>1896</v>
      </c>
      <c r="F22" s="114">
        <v>2471</v>
      </c>
      <c r="G22" s="114">
        <v>2098</v>
      </c>
      <c r="H22" s="140">
        <v>2023</v>
      </c>
      <c r="I22" s="115">
        <v>127</v>
      </c>
      <c r="J22" s="116">
        <v>6.277805239742956</v>
      </c>
    </row>
    <row r="23" spans="1:15" s="110" customFormat="1" ht="24.95" customHeight="1" x14ac:dyDescent="0.2">
      <c r="A23" s="193" t="s">
        <v>154</v>
      </c>
      <c r="B23" s="199" t="s">
        <v>155</v>
      </c>
      <c r="C23" s="113">
        <v>1.3506182005082665</v>
      </c>
      <c r="D23" s="115">
        <v>473</v>
      </c>
      <c r="E23" s="114">
        <v>389</v>
      </c>
      <c r="F23" s="114">
        <v>759</v>
      </c>
      <c r="G23" s="114">
        <v>274</v>
      </c>
      <c r="H23" s="140">
        <v>504</v>
      </c>
      <c r="I23" s="115">
        <v>-31</v>
      </c>
      <c r="J23" s="116">
        <v>-6.1507936507936511</v>
      </c>
    </row>
    <row r="24" spans="1:15" s="110" customFormat="1" ht="24.95" customHeight="1" x14ac:dyDescent="0.2">
      <c r="A24" s="193" t="s">
        <v>156</v>
      </c>
      <c r="B24" s="199" t="s">
        <v>221</v>
      </c>
      <c r="C24" s="113">
        <v>8.8975186316781354</v>
      </c>
      <c r="D24" s="115">
        <v>3116</v>
      </c>
      <c r="E24" s="114">
        <v>2883</v>
      </c>
      <c r="F24" s="114">
        <v>3576</v>
      </c>
      <c r="G24" s="114">
        <v>2733</v>
      </c>
      <c r="H24" s="140">
        <v>3239</v>
      </c>
      <c r="I24" s="115">
        <v>-123</v>
      </c>
      <c r="J24" s="116">
        <v>-3.7974683544303796</v>
      </c>
    </row>
    <row r="25" spans="1:15" s="110" customFormat="1" ht="24.95" customHeight="1" x14ac:dyDescent="0.2">
      <c r="A25" s="193" t="s">
        <v>222</v>
      </c>
      <c r="B25" s="204" t="s">
        <v>159</v>
      </c>
      <c r="C25" s="113">
        <v>7.2956226264241453</v>
      </c>
      <c r="D25" s="115">
        <v>2555</v>
      </c>
      <c r="E25" s="114">
        <v>2125</v>
      </c>
      <c r="F25" s="114">
        <v>3149</v>
      </c>
      <c r="G25" s="114">
        <v>2611</v>
      </c>
      <c r="H25" s="140">
        <v>2951</v>
      </c>
      <c r="I25" s="115">
        <v>-396</v>
      </c>
      <c r="J25" s="116">
        <v>-13.419179939003728</v>
      </c>
    </row>
    <row r="26" spans="1:15" s="110" customFormat="1" ht="24.95" customHeight="1" x14ac:dyDescent="0.2">
      <c r="A26" s="201">
        <v>782.78300000000002</v>
      </c>
      <c r="B26" s="203" t="s">
        <v>160</v>
      </c>
      <c r="C26" s="113">
        <v>11.78435795665458</v>
      </c>
      <c r="D26" s="115">
        <v>4127</v>
      </c>
      <c r="E26" s="114">
        <v>3571</v>
      </c>
      <c r="F26" s="114">
        <v>4812</v>
      </c>
      <c r="G26" s="114">
        <v>4312</v>
      </c>
      <c r="H26" s="140">
        <v>5155</v>
      </c>
      <c r="I26" s="115">
        <v>-1028</v>
      </c>
      <c r="J26" s="116">
        <v>-19.941804073714842</v>
      </c>
    </row>
    <row r="27" spans="1:15" s="110" customFormat="1" ht="24.95" customHeight="1" x14ac:dyDescent="0.2">
      <c r="A27" s="193" t="s">
        <v>161</v>
      </c>
      <c r="B27" s="199" t="s">
        <v>162</v>
      </c>
      <c r="C27" s="113">
        <v>2.4385368778732759</v>
      </c>
      <c r="D27" s="115">
        <v>854</v>
      </c>
      <c r="E27" s="114">
        <v>804</v>
      </c>
      <c r="F27" s="114">
        <v>1461</v>
      </c>
      <c r="G27" s="114">
        <v>802</v>
      </c>
      <c r="H27" s="140">
        <v>815</v>
      </c>
      <c r="I27" s="115">
        <v>39</v>
      </c>
      <c r="J27" s="116">
        <v>4.7852760736196318</v>
      </c>
    </row>
    <row r="28" spans="1:15" s="110" customFormat="1" ht="24.95" customHeight="1" x14ac:dyDescent="0.2">
      <c r="A28" s="193" t="s">
        <v>163</v>
      </c>
      <c r="B28" s="199" t="s">
        <v>164</v>
      </c>
      <c r="C28" s="113">
        <v>2.0958853259472887</v>
      </c>
      <c r="D28" s="115">
        <v>734</v>
      </c>
      <c r="E28" s="114">
        <v>668</v>
      </c>
      <c r="F28" s="114">
        <v>1861</v>
      </c>
      <c r="G28" s="114">
        <v>496</v>
      </c>
      <c r="H28" s="140">
        <v>677</v>
      </c>
      <c r="I28" s="115">
        <v>57</v>
      </c>
      <c r="J28" s="116">
        <v>8.4194977843426884</v>
      </c>
    </row>
    <row r="29" spans="1:15" s="110" customFormat="1" ht="24.95" customHeight="1" x14ac:dyDescent="0.2">
      <c r="A29" s="193">
        <v>86</v>
      </c>
      <c r="B29" s="199" t="s">
        <v>165</v>
      </c>
      <c r="C29" s="113">
        <v>5.3367979212472516</v>
      </c>
      <c r="D29" s="115">
        <v>1869</v>
      </c>
      <c r="E29" s="114">
        <v>1978</v>
      </c>
      <c r="F29" s="114">
        <v>2313</v>
      </c>
      <c r="G29" s="114">
        <v>1659</v>
      </c>
      <c r="H29" s="140">
        <v>1884</v>
      </c>
      <c r="I29" s="115">
        <v>-15</v>
      </c>
      <c r="J29" s="116">
        <v>-0.79617834394904463</v>
      </c>
    </row>
    <row r="30" spans="1:15" s="110" customFormat="1" ht="24.95" customHeight="1" x14ac:dyDescent="0.2">
      <c r="A30" s="193">
        <v>87.88</v>
      </c>
      <c r="B30" s="204" t="s">
        <v>166</v>
      </c>
      <c r="C30" s="113">
        <v>4.9199051997373004</v>
      </c>
      <c r="D30" s="115">
        <v>1723</v>
      </c>
      <c r="E30" s="114">
        <v>1748</v>
      </c>
      <c r="F30" s="114">
        <v>2554</v>
      </c>
      <c r="G30" s="114">
        <v>1431</v>
      </c>
      <c r="H30" s="140">
        <v>1670</v>
      </c>
      <c r="I30" s="115">
        <v>53</v>
      </c>
      <c r="J30" s="116">
        <v>3.1736526946107784</v>
      </c>
    </row>
    <row r="31" spans="1:15" s="110" customFormat="1" ht="24.95" customHeight="1" x14ac:dyDescent="0.2">
      <c r="A31" s="193" t="s">
        <v>167</v>
      </c>
      <c r="B31" s="199" t="s">
        <v>168</v>
      </c>
      <c r="C31" s="113">
        <v>4.5372776334199481</v>
      </c>
      <c r="D31" s="115">
        <v>1589</v>
      </c>
      <c r="E31" s="114">
        <v>1408</v>
      </c>
      <c r="F31" s="114">
        <v>1685</v>
      </c>
      <c r="G31" s="114">
        <v>1176</v>
      </c>
      <c r="H31" s="140">
        <v>1484</v>
      </c>
      <c r="I31" s="115">
        <v>105</v>
      </c>
      <c r="J31" s="116">
        <v>7.0754716981132075</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0.83093001342051909</v>
      </c>
      <c r="D34" s="115">
        <v>291</v>
      </c>
      <c r="E34" s="114">
        <v>147</v>
      </c>
      <c r="F34" s="114">
        <v>419</v>
      </c>
      <c r="G34" s="114">
        <v>397</v>
      </c>
      <c r="H34" s="140">
        <v>242</v>
      </c>
      <c r="I34" s="115">
        <v>49</v>
      </c>
      <c r="J34" s="116">
        <v>20.24793388429752</v>
      </c>
    </row>
    <row r="35" spans="1:10" s="110" customFormat="1" ht="24.95" customHeight="1" x14ac:dyDescent="0.2">
      <c r="A35" s="292" t="s">
        <v>171</v>
      </c>
      <c r="B35" s="293" t="s">
        <v>172</v>
      </c>
      <c r="C35" s="113">
        <v>22.400845207161417</v>
      </c>
      <c r="D35" s="115">
        <v>7845</v>
      </c>
      <c r="E35" s="114">
        <v>18576</v>
      </c>
      <c r="F35" s="114">
        <v>9893</v>
      </c>
      <c r="G35" s="114">
        <v>5938</v>
      </c>
      <c r="H35" s="140">
        <v>7003</v>
      </c>
      <c r="I35" s="115">
        <v>842</v>
      </c>
      <c r="J35" s="116">
        <v>12.023418534913608</v>
      </c>
    </row>
    <row r="36" spans="1:10" s="110" customFormat="1" ht="24.95" customHeight="1" x14ac:dyDescent="0.2">
      <c r="A36" s="294" t="s">
        <v>173</v>
      </c>
      <c r="B36" s="295" t="s">
        <v>174</v>
      </c>
      <c r="C36" s="125">
        <v>76.762513920219291</v>
      </c>
      <c r="D36" s="143">
        <v>26883</v>
      </c>
      <c r="E36" s="144">
        <v>24859</v>
      </c>
      <c r="F36" s="144">
        <v>34812</v>
      </c>
      <c r="G36" s="144">
        <v>24957</v>
      </c>
      <c r="H36" s="145">
        <v>28758</v>
      </c>
      <c r="I36" s="143">
        <v>-1875</v>
      </c>
      <c r="J36" s="146">
        <v>-6.519924890465262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35021</v>
      </c>
      <c r="F11" s="264">
        <v>43582</v>
      </c>
      <c r="G11" s="264">
        <v>45124</v>
      </c>
      <c r="H11" s="264">
        <v>31293</v>
      </c>
      <c r="I11" s="265">
        <v>36003</v>
      </c>
      <c r="J11" s="263">
        <v>-982</v>
      </c>
      <c r="K11" s="266">
        <v>-2.7275504819042857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31.198423802861139</v>
      </c>
      <c r="E13" s="115">
        <v>10926</v>
      </c>
      <c r="F13" s="114">
        <v>11804</v>
      </c>
      <c r="G13" s="114">
        <v>13626</v>
      </c>
      <c r="H13" s="114">
        <v>10786</v>
      </c>
      <c r="I13" s="140">
        <v>11530</v>
      </c>
      <c r="J13" s="115">
        <v>-604</v>
      </c>
      <c r="K13" s="116">
        <v>-5.238508239375542</v>
      </c>
    </row>
    <row r="14" spans="1:15" ht="15.95" customHeight="1" x14ac:dyDescent="0.2">
      <c r="A14" s="306" t="s">
        <v>230</v>
      </c>
      <c r="B14" s="307"/>
      <c r="C14" s="308"/>
      <c r="D14" s="113">
        <v>45.592644413351991</v>
      </c>
      <c r="E14" s="115">
        <v>15967</v>
      </c>
      <c r="F14" s="114">
        <v>21887</v>
      </c>
      <c r="G14" s="114">
        <v>23531</v>
      </c>
      <c r="H14" s="114">
        <v>13570</v>
      </c>
      <c r="I14" s="140">
        <v>16519</v>
      </c>
      <c r="J14" s="115">
        <v>-552</v>
      </c>
      <c r="K14" s="116">
        <v>-3.341606634784188</v>
      </c>
    </row>
    <row r="15" spans="1:15" ht="15.95" customHeight="1" x14ac:dyDescent="0.2">
      <c r="A15" s="306" t="s">
        <v>231</v>
      </c>
      <c r="B15" s="307"/>
      <c r="C15" s="308"/>
      <c r="D15" s="113">
        <v>9.3943633819708179</v>
      </c>
      <c r="E15" s="115">
        <v>3290</v>
      </c>
      <c r="F15" s="114">
        <v>4989</v>
      </c>
      <c r="G15" s="114">
        <v>3273</v>
      </c>
      <c r="H15" s="114">
        <v>2732</v>
      </c>
      <c r="I15" s="140">
        <v>3304</v>
      </c>
      <c r="J15" s="115">
        <v>-14</v>
      </c>
      <c r="K15" s="116">
        <v>-0.42372881355932202</v>
      </c>
    </row>
    <row r="16" spans="1:15" ht="15.95" customHeight="1" x14ac:dyDescent="0.2">
      <c r="A16" s="306" t="s">
        <v>232</v>
      </c>
      <c r="B16" s="307"/>
      <c r="C16" s="308"/>
      <c r="D16" s="113">
        <v>13.711772936238257</v>
      </c>
      <c r="E16" s="115">
        <v>4802</v>
      </c>
      <c r="F16" s="114">
        <v>4858</v>
      </c>
      <c r="G16" s="114">
        <v>4596</v>
      </c>
      <c r="H16" s="114">
        <v>4162</v>
      </c>
      <c r="I16" s="140">
        <v>4618</v>
      </c>
      <c r="J16" s="115">
        <v>184</v>
      </c>
      <c r="K16" s="116">
        <v>3.9844088349935038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1.1593044173495903</v>
      </c>
      <c r="E18" s="115">
        <v>406</v>
      </c>
      <c r="F18" s="114">
        <v>233</v>
      </c>
      <c r="G18" s="114">
        <v>542</v>
      </c>
      <c r="H18" s="114">
        <v>510</v>
      </c>
      <c r="I18" s="140">
        <v>332</v>
      </c>
      <c r="J18" s="115">
        <v>74</v>
      </c>
      <c r="K18" s="116">
        <v>22.289156626506024</v>
      </c>
    </row>
    <row r="19" spans="1:11" ht="14.1" customHeight="1" x14ac:dyDescent="0.2">
      <c r="A19" s="306" t="s">
        <v>235</v>
      </c>
      <c r="B19" s="307" t="s">
        <v>236</v>
      </c>
      <c r="C19" s="308"/>
      <c r="D19" s="113">
        <v>0.98226778218783017</v>
      </c>
      <c r="E19" s="115">
        <v>344</v>
      </c>
      <c r="F19" s="114">
        <v>178</v>
      </c>
      <c r="G19" s="114">
        <v>407</v>
      </c>
      <c r="H19" s="114">
        <v>433</v>
      </c>
      <c r="I19" s="140">
        <v>245</v>
      </c>
      <c r="J19" s="115">
        <v>99</v>
      </c>
      <c r="K19" s="116">
        <v>40.408163265306122</v>
      </c>
    </row>
    <row r="20" spans="1:11" ht="14.1" customHeight="1" x14ac:dyDescent="0.2">
      <c r="A20" s="306">
        <v>12</v>
      </c>
      <c r="B20" s="307" t="s">
        <v>237</v>
      </c>
      <c r="C20" s="308"/>
      <c r="D20" s="113">
        <v>0.95942434539276433</v>
      </c>
      <c r="E20" s="115">
        <v>336</v>
      </c>
      <c r="F20" s="114">
        <v>155</v>
      </c>
      <c r="G20" s="114">
        <v>367</v>
      </c>
      <c r="H20" s="114">
        <v>367</v>
      </c>
      <c r="I20" s="140">
        <v>347</v>
      </c>
      <c r="J20" s="115">
        <v>-11</v>
      </c>
      <c r="K20" s="116">
        <v>-3.1700288184438041</v>
      </c>
    </row>
    <row r="21" spans="1:11" ht="14.1" customHeight="1" x14ac:dyDescent="0.2">
      <c r="A21" s="306">
        <v>21</v>
      </c>
      <c r="B21" s="307" t="s">
        <v>238</v>
      </c>
      <c r="C21" s="308"/>
      <c r="D21" s="113">
        <v>0.15704862796607749</v>
      </c>
      <c r="E21" s="115">
        <v>55</v>
      </c>
      <c r="F21" s="114">
        <v>52</v>
      </c>
      <c r="G21" s="114">
        <v>77</v>
      </c>
      <c r="H21" s="114">
        <v>70</v>
      </c>
      <c r="I21" s="140">
        <v>103</v>
      </c>
      <c r="J21" s="115">
        <v>-48</v>
      </c>
      <c r="K21" s="116">
        <v>-46.601941747572816</v>
      </c>
    </row>
    <row r="22" spans="1:11" ht="14.1" customHeight="1" x14ac:dyDescent="0.2">
      <c r="A22" s="306">
        <v>22</v>
      </c>
      <c r="B22" s="307" t="s">
        <v>239</v>
      </c>
      <c r="C22" s="308"/>
      <c r="D22" s="113">
        <v>1.7418120556237686</v>
      </c>
      <c r="E22" s="115">
        <v>610</v>
      </c>
      <c r="F22" s="114">
        <v>635</v>
      </c>
      <c r="G22" s="114">
        <v>637</v>
      </c>
      <c r="H22" s="114">
        <v>462</v>
      </c>
      <c r="I22" s="140">
        <v>476</v>
      </c>
      <c r="J22" s="115">
        <v>134</v>
      </c>
      <c r="K22" s="116">
        <v>28.15126050420168</v>
      </c>
    </row>
    <row r="23" spans="1:11" ht="14.1" customHeight="1" x14ac:dyDescent="0.2">
      <c r="A23" s="306">
        <v>23</v>
      </c>
      <c r="B23" s="307" t="s">
        <v>240</v>
      </c>
      <c r="C23" s="308"/>
      <c r="D23" s="113">
        <v>1.093629536563776</v>
      </c>
      <c r="E23" s="115">
        <v>383</v>
      </c>
      <c r="F23" s="114">
        <v>210</v>
      </c>
      <c r="G23" s="114">
        <v>375</v>
      </c>
      <c r="H23" s="114">
        <v>235</v>
      </c>
      <c r="I23" s="140">
        <v>242</v>
      </c>
      <c r="J23" s="115">
        <v>141</v>
      </c>
      <c r="K23" s="116">
        <v>58.264462809917354</v>
      </c>
    </row>
    <row r="24" spans="1:11" ht="14.1" customHeight="1" x14ac:dyDescent="0.2">
      <c r="A24" s="306">
        <v>24</v>
      </c>
      <c r="B24" s="307" t="s">
        <v>241</v>
      </c>
      <c r="C24" s="308"/>
      <c r="D24" s="113">
        <v>3.4807686816481538</v>
      </c>
      <c r="E24" s="115">
        <v>1219</v>
      </c>
      <c r="F24" s="114">
        <v>1674</v>
      </c>
      <c r="G24" s="114">
        <v>1408</v>
      </c>
      <c r="H24" s="114">
        <v>1014</v>
      </c>
      <c r="I24" s="140">
        <v>1157</v>
      </c>
      <c r="J24" s="115">
        <v>62</v>
      </c>
      <c r="K24" s="116">
        <v>5.3586862575626624</v>
      </c>
    </row>
    <row r="25" spans="1:11" ht="14.1" customHeight="1" x14ac:dyDescent="0.2">
      <c r="A25" s="306">
        <v>25</v>
      </c>
      <c r="B25" s="307" t="s">
        <v>242</v>
      </c>
      <c r="C25" s="308"/>
      <c r="D25" s="113">
        <v>5.1683275748836408</v>
      </c>
      <c r="E25" s="115">
        <v>1810</v>
      </c>
      <c r="F25" s="114">
        <v>8241</v>
      </c>
      <c r="G25" s="114">
        <v>2284</v>
      </c>
      <c r="H25" s="114">
        <v>1753</v>
      </c>
      <c r="I25" s="140">
        <v>2737</v>
      </c>
      <c r="J25" s="115">
        <v>-927</v>
      </c>
      <c r="K25" s="116">
        <v>-33.869199853854582</v>
      </c>
    </row>
    <row r="26" spans="1:11" ht="14.1" customHeight="1" x14ac:dyDescent="0.2">
      <c r="A26" s="306">
        <v>26</v>
      </c>
      <c r="B26" s="307" t="s">
        <v>243</v>
      </c>
      <c r="C26" s="308"/>
      <c r="D26" s="113">
        <v>2.6298506610319521</v>
      </c>
      <c r="E26" s="115">
        <v>921</v>
      </c>
      <c r="F26" s="114">
        <v>903</v>
      </c>
      <c r="G26" s="114">
        <v>1427</v>
      </c>
      <c r="H26" s="114">
        <v>700</v>
      </c>
      <c r="I26" s="140">
        <v>994</v>
      </c>
      <c r="J26" s="115">
        <v>-73</v>
      </c>
      <c r="K26" s="116">
        <v>-7.3440643863179078</v>
      </c>
    </row>
    <row r="27" spans="1:11" ht="14.1" customHeight="1" x14ac:dyDescent="0.2">
      <c r="A27" s="306">
        <v>27</v>
      </c>
      <c r="B27" s="307" t="s">
        <v>244</v>
      </c>
      <c r="C27" s="308"/>
      <c r="D27" s="113">
        <v>1.947402986779361</v>
      </c>
      <c r="E27" s="115">
        <v>682</v>
      </c>
      <c r="F27" s="114">
        <v>2595</v>
      </c>
      <c r="G27" s="114">
        <v>739</v>
      </c>
      <c r="H27" s="114">
        <v>662</v>
      </c>
      <c r="I27" s="140">
        <v>685</v>
      </c>
      <c r="J27" s="115">
        <v>-3</v>
      </c>
      <c r="K27" s="116">
        <v>-0.43795620437956206</v>
      </c>
    </row>
    <row r="28" spans="1:11" ht="14.1" customHeight="1" x14ac:dyDescent="0.2">
      <c r="A28" s="306">
        <v>28</v>
      </c>
      <c r="B28" s="307" t="s">
        <v>245</v>
      </c>
      <c r="C28" s="308"/>
      <c r="D28" s="113">
        <v>0.33122983352845436</v>
      </c>
      <c r="E28" s="115">
        <v>116</v>
      </c>
      <c r="F28" s="114">
        <v>77</v>
      </c>
      <c r="G28" s="114">
        <v>150</v>
      </c>
      <c r="H28" s="114">
        <v>179</v>
      </c>
      <c r="I28" s="140">
        <v>237</v>
      </c>
      <c r="J28" s="115">
        <v>-121</v>
      </c>
      <c r="K28" s="116">
        <v>-51.054852320675103</v>
      </c>
    </row>
    <row r="29" spans="1:11" ht="14.1" customHeight="1" x14ac:dyDescent="0.2">
      <c r="A29" s="306">
        <v>29</v>
      </c>
      <c r="B29" s="307" t="s">
        <v>246</v>
      </c>
      <c r="C29" s="308"/>
      <c r="D29" s="113">
        <v>3.3237200536820763</v>
      </c>
      <c r="E29" s="115">
        <v>1164</v>
      </c>
      <c r="F29" s="114">
        <v>1123</v>
      </c>
      <c r="G29" s="114">
        <v>1261</v>
      </c>
      <c r="H29" s="114">
        <v>1168</v>
      </c>
      <c r="I29" s="140">
        <v>1262</v>
      </c>
      <c r="J29" s="115">
        <v>-98</v>
      </c>
      <c r="K29" s="116">
        <v>-7.7654516640253561</v>
      </c>
    </row>
    <row r="30" spans="1:11" ht="14.1" customHeight="1" x14ac:dyDescent="0.2">
      <c r="A30" s="306" t="s">
        <v>247</v>
      </c>
      <c r="B30" s="307" t="s">
        <v>248</v>
      </c>
      <c r="C30" s="308"/>
      <c r="D30" s="113">
        <v>0.879472316610034</v>
      </c>
      <c r="E30" s="115">
        <v>308</v>
      </c>
      <c r="F30" s="114">
        <v>258</v>
      </c>
      <c r="G30" s="114">
        <v>389</v>
      </c>
      <c r="H30" s="114">
        <v>275</v>
      </c>
      <c r="I30" s="140">
        <v>318</v>
      </c>
      <c r="J30" s="115">
        <v>-10</v>
      </c>
      <c r="K30" s="116">
        <v>-3.1446540880503147</v>
      </c>
    </row>
    <row r="31" spans="1:11" ht="14.1" customHeight="1" x14ac:dyDescent="0.2">
      <c r="A31" s="306" t="s">
        <v>249</v>
      </c>
      <c r="B31" s="307" t="s">
        <v>250</v>
      </c>
      <c r="C31" s="308"/>
      <c r="D31" s="113">
        <v>2.427115159475743</v>
      </c>
      <c r="E31" s="115">
        <v>850</v>
      </c>
      <c r="F31" s="114">
        <v>858</v>
      </c>
      <c r="G31" s="114">
        <v>859</v>
      </c>
      <c r="H31" s="114">
        <v>890</v>
      </c>
      <c r="I31" s="140">
        <v>935</v>
      </c>
      <c r="J31" s="115">
        <v>-85</v>
      </c>
      <c r="K31" s="116">
        <v>-9.0909090909090917</v>
      </c>
    </row>
    <row r="32" spans="1:11" ht="14.1" customHeight="1" x14ac:dyDescent="0.2">
      <c r="A32" s="306">
        <v>31</v>
      </c>
      <c r="B32" s="307" t="s">
        <v>251</v>
      </c>
      <c r="C32" s="308"/>
      <c r="D32" s="113">
        <v>1.0507980925730276</v>
      </c>
      <c r="E32" s="115">
        <v>368</v>
      </c>
      <c r="F32" s="114">
        <v>354</v>
      </c>
      <c r="G32" s="114">
        <v>363</v>
      </c>
      <c r="H32" s="114">
        <v>328</v>
      </c>
      <c r="I32" s="140">
        <v>407</v>
      </c>
      <c r="J32" s="115">
        <v>-39</v>
      </c>
      <c r="K32" s="116">
        <v>-9.5823095823095823</v>
      </c>
    </row>
    <row r="33" spans="1:11" ht="14.1" customHeight="1" x14ac:dyDescent="0.2">
      <c r="A33" s="306">
        <v>32</v>
      </c>
      <c r="B33" s="307" t="s">
        <v>252</v>
      </c>
      <c r="C33" s="308"/>
      <c r="D33" s="113">
        <v>2.8868393249764428</v>
      </c>
      <c r="E33" s="115">
        <v>1011</v>
      </c>
      <c r="F33" s="114">
        <v>441</v>
      </c>
      <c r="G33" s="114">
        <v>819</v>
      </c>
      <c r="H33" s="114">
        <v>673</v>
      </c>
      <c r="I33" s="140">
        <v>724</v>
      </c>
      <c r="J33" s="115">
        <v>287</v>
      </c>
      <c r="K33" s="116">
        <v>39.64088397790055</v>
      </c>
    </row>
    <row r="34" spans="1:11" ht="14.1" customHeight="1" x14ac:dyDescent="0.2">
      <c r="A34" s="306">
        <v>33</v>
      </c>
      <c r="B34" s="307" t="s">
        <v>253</v>
      </c>
      <c r="C34" s="308"/>
      <c r="D34" s="113">
        <v>1.7789326404157506</v>
      </c>
      <c r="E34" s="115">
        <v>623</v>
      </c>
      <c r="F34" s="114">
        <v>329</v>
      </c>
      <c r="G34" s="114">
        <v>766</v>
      </c>
      <c r="H34" s="114">
        <v>535</v>
      </c>
      <c r="I34" s="140">
        <v>637</v>
      </c>
      <c r="J34" s="115">
        <v>-14</v>
      </c>
      <c r="K34" s="116">
        <v>-2.197802197802198</v>
      </c>
    </row>
    <row r="35" spans="1:11" ht="14.1" customHeight="1" x14ac:dyDescent="0.2">
      <c r="A35" s="306">
        <v>34</v>
      </c>
      <c r="B35" s="307" t="s">
        <v>254</v>
      </c>
      <c r="C35" s="308"/>
      <c r="D35" s="113">
        <v>1.935981268381828</v>
      </c>
      <c r="E35" s="115">
        <v>678</v>
      </c>
      <c r="F35" s="114">
        <v>498</v>
      </c>
      <c r="G35" s="114">
        <v>747</v>
      </c>
      <c r="H35" s="114">
        <v>497</v>
      </c>
      <c r="I35" s="140">
        <v>599</v>
      </c>
      <c r="J35" s="115">
        <v>79</v>
      </c>
      <c r="K35" s="116">
        <v>13.18864774624374</v>
      </c>
    </row>
    <row r="36" spans="1:11" ht="14.1" customHeight="1" x14ac:dyDescent="0.2">
      <c r="A36" s="306">
        <v>41</v>
      </c>
      <c r="B36" s="307" t="s">
        <v>255</v>
      </c>
      <c r="C36" s="308"/>
      <c r="D36" s="113">
        <v>1.2364010165329373</v>
      </c>
      <c r="E36" s="115">
        <v>433</v>
      </c>
      <c r="F36" s="114">
        <v>404</v>
      </c>
      <c r="G36" s="114">
        <v>419</v>
      </c>
      <c r="H36" s="114">
        <v>350</v>
      </c>
      <c r="I36" s="140">
        <v>342</v>
      </c>
      <c r="J36" s="115">
        <v>91</v>
      </c>
      <c r="K36" s="116">
        <v>26.608187134502923</v>
      </c>
    </row>
    <row r="37" spans="1:11" ht="14.1" customHeight="1" x14ac:dyDescent="0.2">
      <c r="A37" s="306">
        <v>42</v>
      </c>
      <c r="B37" s="307" t="s">
        <v>256</v>
      </c>
      <c r="C37" s="308"/>
      <c r="D37" s="113">
        <v>0.26555495274264013</v>
      </c>
      <c r="E37" s="115">
        <v>93</v>
      </c>
      <c r="F37" s="114">
        <v>77</v>
      </c>
      <c r="G37" s="114">
        <v>103</v>
      </c>
      <c r="H37" s="114">
        <v>90</v>
      </c>
      <c r="I37" s="140">
        <v>97</v>
      </c>
      <c r="J37" s="115">
        <v>-4</v>
      </c>
      <c r="K37" s="116">
        <v>-4.1237113402061851</v>
      </c>
    </row>
    <row r="38" spans="1:11" ht="14.1" customHeight="1" x14ac:dyDescent="0.2">
      <c r="A38" s="306">
        <v>43</v>
      </c>
      <c r="B38" s="307" t="s">
        <v>257</v>
      </c>
      <c r="C38" s="308"/>
      <c r="D38" s="113">
        <v>3.2066474401073641</v>
      </c>
      <c r="E38" s="115">
        <v>1123</v>
      </c>
      <c r="F38" s="114">
        <v>1187</v>
      </c>
      <c r="G38" s="114">
        <v>1446</v>
      </c>
      <c r="H38" s="114">
        <v>896</v>
      </c>
      <c r="I38" s="140">
        <v>932</v>
      </c>
      <c r="J38" s="115">
        <v>191</v>
      </c>
      <c r="K38" s="116">
        <v>20.493562231759658</v>
      </c>
    </row>
    <row r="39" spans="1:11" ht="14.1" customHeight="1" x14ac:dyDescent="0.2">
      <c r="A39" s="306">
        <v>51</v>
      </c>
      <c r="B39" s="307" t="s">
        <v>258</v>
      </c>
      <c r="C39" s="308"/>
      <c r="D39" s="113">
        <v>9.8626538362696667</v>
      </c>
      <c r="E39" s="115">
        <v>3454</v>
      </c>
      <c r="F39" s="114">
        <v>4531</v>
      </c>
      <c r="G39" s="114">
        <v>4384</v>
      </c>
      <c r="H39" s="114">
        <v>2989</v>
      </c>
      <c r="I39" s="140">
        <v>3420</v>
      </c>
      <c r="J39" s="115">
        <v>34</v>
      </c>
      <c r="K39" s="116">
        <v>0.99415204678362568</v>
      </c>
    </row>
    <row r="40" spans="1:11" ht="14.1" customHeight="1" x14ac:dyDescent="0.2">
      <c r="A40" s="306" t="s">
        <v>259</v>
      </c>
      <c r="B40" s="307" t="s">
        <v>260</v>
      </c>
      <c r="C40" s="308"/>
      <c r="D40" s="113">
        <v>9.1145312812312618</v>
      </c>
      <c r="E40" s="115">
        <v>3192</v>
      </c>
      <c r="F40" s="114">
        <v>4179</v>
      </c>
      <c r="G40" s="114">
        <v>4062</v>
      </c>
      <c r="H40" s="114">
        <v>2784</v>
      </c>
      <c r="I40" s="140">
        <v>3149</v>
      </c>
      <c r="J40" s="115">
        <v>43</v>
      </c>
      <c r="K40" s="116">
        <v>1.3655128612257859</v>
      </c>
    </row>
    <row r="41" spans="1:11" ht="14.1" customHeight="1" x14ac:dyDescent="0.2">
      <c r="A41" s="306"/>
      <c r="B41" s="307" t="s">
        <v>261</v>
      </c>
      <c r="C41" s="308"/>
      <c r="D41" s="113">
        <v>7.9695040118785867</v>
      </c>
      <c r="E41" s="115">
        <v>2791</v>
      </c>
      <c r="F41" s="114">
        <v>3742</v>
      </c>
      <c r="G41" s="114">
        <v>3391</v>
      </c>
      <c r="H41" s="114">
        <v>2545</v>
      </c>
      <c r="I41" s="140">
        <v>2906</v>
      </c>
      <c r="J41" s="115">
        <v>-115</v>
      </c>
      <c r="K41" s="116">
        <v>-3.9573296627666896</v>
      </c>
    </row>
    <row r="42" spans="1:11" ht="14.1" customHeight="1" x14ac:dyDescent="0.2">
      <c r="A42" s="306">
        <v>52</v>
      </c>
      <c r="B42" s="307" t="s">
        <v>262</v>
      </c>
      <c r="C42" s="308"/>
      <c r="D42" s="113">
        <v>3.9376374175494702</v>
      </c>
      <c r="E42" s="115">
        <v>1379</v>
      </c>
      <c r="F42" s="114">
        <v>1181</v>
      </c>
      <c r="G42" s="114">
        <v>1468</v>
      </c>
      <c r="H42" s="114">
        <v>1336</v>
      </c>
      <c r="I42" s="140">
        <v>1534</v>
      </c>
      <c r="J42" s="115">
        <v>-155</v>
      </c>
      <c r="K42" s="116">
        <v>-10.104302477183833</v>
      </c>
    </row>
    <row r="43" spans="1:11" ht="14.1" customHeight="1" x14ac:dyDescent="0.2">
      <c r="A43" s="306" t="s">
        <v>263</v>
      </c>
      <c r="B43" s="307" t="s">
        <v>264</v>
      </c>
      <c r="C43" s="308"/>
      <c r="D43" s="113">
        <v>2.941092487364724</v>
      </c>
      <c r="E43" s="115">
        <v>1030</v>
      </c>
      <c r="F43" s="114">
        <v>973</v>
      </c>
      <c r="G43" s="114">
        <v>1082</v>
      </c>
      <c r="H43" s="114">
        <v>1020</v>
      </c>
      <c r="I43" s="140">
        <v>1187</v>
      </c>
      <c r="J43" s="115">
        <v>-157</v>
      </c>
      <c r="K43" s="116">
        <v>-13.226621735467566</v>
      </c>
    </row>
    <row r="44" spans="1:11" ht="14.1" customHeight="1" x14ac:dyDescent="0.2">
      <c r="A44" s="306">
        <v>53</v>
      </c>
      <c r="B44" s="307" t="s">
        <v>265</v>
      </c>
      <c r="C44" s="308"/>
      <c r="D44" s="113">
        <v>0.99940035978412955</v>
      </c>
      <c r="E44" s="115">
        <v>350</v>
      </c>
      <c r="F44" s="114">
        <v>456</v>
      </c>
      <c r="G44" s="114">
        <v>447</v>
      </c>
      <c r="H44" s="114">
        <v>360</v>
      </c>
      <c r="I44" s="140">
        <v>457</v>
      </c>
      <c r="J44" s="115">
        <v>-107</v>
      </c>
      <c r="K44" s="116">
        <v>-23.413566739606129</v>
      </c>
    </row>
    <row r="45" spans="1:11" ht="14.1" customHeight="1" x14ac:dyDescent="0.2">
      <c r="A45" s="306" t="s">
        <v>266</v>
      </c>
      <c r="B45" s="307" t="s">
        <v>267</v>
      </c>
      <c r="C45" s="308"/>
      <c r="D45" s="113">
        <v>0.94800262699523141</v>
      </c>
      <c r="E45" s="115">
        <v>332</v>
      </c>
      <c r="F45" s="114">
        <v>439</v>
      </c>
      <c r="G45" s="114">
        <v>422</v>
      </c>
      <c r="H45" s="114">
        <v>338</v>
      </c>
      <c r="I45" s="140">
        <v>435</v>
      </c>
      <c r="J45" s="115">
        <v>-103</v>
      </c>
      <c r="K45" s="116">
        <v>-23.678160919540229</v>
      </c>
    </row>
    <row r="46" spans="1:11" ht="14.1" customHeight="1" x14ac:dyDescent="0.2">
      <c r="A46" s="306">
        <v>54</v>
      </c>
      <c r="B46" s="307" t="s">
        <v>268</v>
      </c>
      <c r="C46" s="308"/>
      <c r="D46" s="113">
        <v>3.4779132520487708</v>
      </c>
      <c r="E46" s="115">
        <v>1218</v>
      </c>
      <c r="F46" s="114">
        <v>1092</v>
      </c>
      <c r="G46" s="114">
        <v>1243</v>
      </c>
      <c r="H46" s="114">
        <v>1076</v>
      </c>
      <c r="I46" s="140">
        <v>1203</v>
      </c>
      <c r="J46" s="115">
        <v>15</v>
      </c>
      <c r="K46" s="116">
        <v>1.2468827930174564</v>
      </c>
    </row>
    <row r="47" spans="1:11" ht="14.1" customHeight="1" x14ac:dyDescent="0.2">
      <c r="A47" s="306">
        <v>61</v>
      </c>
      <c r="B47" s="307" t="s">
        <v>269</v>
      </c>
      <c r="C47" s="308"/>
      <c r="D47" s="113">
        <v>2.4728020330658746</v>
      </c>
      <c r="E47" s="115">
        <v>866</v>
      </c>
      <c r="F47" s="114">
        <v>710</v>
      </c>
      <c r="G47" s="114">
        <v>996</v>
      </c>
      <c r="H47" s="114">
        <v>687</v>
      </c>
      <c r="I47" s="140">
        <v>970</v>
      </c>
      <c r="J47" s="115">
        <v>-104</v>
      </c>
      <c r="K47" s="116">
        <v>-10.721649484536082</v>
      </c>
    </row>
    <row r="48" spans="1:11" ht="14.1" customHeight="1" x14ac:dyDescent="0.2">
      <c r="A48" s="306">
        <v>62</v>
      </c>
      <c r="B48" s="307" t="s">
        <v>270</v>
      </c>
      <c r="C48" s="308"/>
      <c r="D48" s="113">
        <v>7.0728991176722538</v>
      </c>
      <c r="E48" s="115">
        <v>2477</v>
      </c>
      <c r="F48" s="114">
        <v>2751</v>
      </c>
      <c r="G48" s="114">
        <v>3777</v>
      </c>
      <c r="H48" s="114">
        <v>2554</v>
      </c>
      <c r="I48" s="140">
        <v>2578</v>
      </c>
      <c r="J48" s="115">
        <v>-101</v>
      </c>
      <c r="K48" s="116">
        <v>-3.9177657098525991</v>
      </c>
    </row>
    <row r="49" spans="1:11" ht="14.1" customHeight="1" x14ac:dyDescent="0.2">
      <c r="A49" s="306">
        <v>63</v>
      </c>
      <c r="B49" s="307" t="s">
        <v>271</v>
      </c>
      <c r="C49" s="308"/>
      <c r="D49" s="113">
        <v>3.8976614031581049</v>
      </c>
      <c r="E49" s="115">
        <v>1365</v>
      </c>
      <c r="F49" s="114">
        <v>1848</v>
      </c>
      <c r="G49" s="114">
        <v>3147</v>
      </c>
      <c r="H49" s="114">
        <v>2117</v>
      </c>
      <c r="I49" s="140">
        <v>1618</v>
      </c>
      <c r="J49" s="115">
        <v>-253</v>
      </c>
      <c r="K49" s="116">
        <v>-15.636588380716935</v>
      </c>
    </row>
    <row r="50" spans="1:11" ht="14.1" customHeight="1" x14ac:dyDescent="0.2">
      <c r="A50" s="306" t="s">
        <v>272</v>
      </c>
      <c r="B50" s="307" t="s">
        <v>273</v>
      </c>
      <c r="C50" s="308"/>
      <c r="D50" s="113">
        <v>0.65389337825875904</v>
      </c>
      <c r="E50" s="115">
        <v>229</v>
      </c>
      <c r="F50" s="114">
        <v>197</v>
      </c>
      <c r="G50" s="114">
        <v>321</v>
      </c>
      <c r="H50" s="114">
        <v>227</v>
      </c>
      <c r="I50" s="140">
        <v>231</v>
      </c>
      <c r="J50" s="115">
        <v>-2</v>
      </c>
      <c r="K50" s="116">
        <v>-0.86580086580086579</v>
      </c>
    </row>
    <row r="51" spans="1:11" ht="14.1" customHeight="1" x14ac:dyDescent="0.2">
      <c r="A51" s="306" t="s">
        <v>274</v>
      </c>
      <c r="B51" s="307" t="s">
        <v>275</v>
      </c>
      <c r="C51" s="308"/>
      <c r="D51" s="113">
        <v>2.8839838953770593</v>
      </c>
      <c r="E51" s="115">
        <v>1010</v>
      </c>
      <c r="F51" s="114">
        <v>1155</v>
      </c>
      <c r="G51" s="114">
        <v>1149</v>
      </c>
      <c r="H51" s="114">
        <v>1176</v>
      </c>
      <c r="I51" s="140">
        <v>1165</v>
      </c>
      <c r="J51" s="115">
        <v>-155</v>
      </c>
      <c r="K51" s="116">
        <v>-13.304721030042918</v>
      </c>
    </row>
    <row r="52" spans="1:11" ht="14.1" customHeight="1" x14ac:dyDescent="0.2">
      <c r="A52" s="306">
        <v>71</v>
      </c>
      <c r="B52" s="307" t="s">
        <v>276</v>
      </c>
      <c r="C52" s="308"/>
      <c r="D52" s="113">
        <v>10.59935467291054</v>
      </c>
      <c r="E52" s="115">
        <v>3712</v>
      </c>
      <c r="F52" s="114">
        <v>3592</v>
      </c>
      <c r="G52" s="114">
        <v>4139</v>
      </c>
      <c r="H52" s="114">
        <v>2863</v>
      </c>
      <c r="I52" s="140">
        <v>3763</v>
      </c>
      <c r="J52" s="115">
        <v>-51</v>
      </c>
      <c r="K52" s="116">
        <v>-1.355301621047037</v>
      </c>
    </row>
    <row r="53" spans="1:11" ht="14.1" customHeight="1" x14ac:dyDescent="0.2">
      <c r="A53" s="306" t="s">
        <v>277</v>
      </c>
      <c r="B53" s="307" t="s">
        <v>278</v>
      </c>
      <c r="C53" s="308"/>
      <c r="D53" s="113">
        <v>3.8605408183661232</v>
      </c>
      <c r="E53" s="115">
        <v>1352</v>
      </c>
      <c r="F53" s="114">
        <v>1520</v>
      </c>
      <c r="G53" s="114">
        <v>1565</v>
      </c>
      <c r="H53" s="114">
        <v>1010</v>
      </c>
      <c r="I53" s="140">
        <v>1352</v>
      </c>
      <c r="J53" s="115">
        <v>0</v>
      </c>
      <c r="K53" s="116">
        <v>0</v>
      </c>
    </row>
    <row r="54" spans="1:11" ht="14.1" customHeight="1" x14ac:dyDescent="0.2">
      <c r="A54" s="306" t="s">
        <v>279</v>
      </c>
      <c r="B54" s="307" t="s">
        <v>280</v>
      </c>
      <c r="C54" s="308"/>
      <c r="D54" s="113">
        <v>5.6366180291824906</v>
      </c>
      <c r="E54" s="115">
        <v>1974</v>
      </c>
      <c r="F54" s="114">
        <v>1737</v>
      </c>
      <c r="G54" s="114">
        <v>2225</v>
      </c>
      <c r="H54" s="114">
        <v>1559</v>
      </c>
      <c r="I54" s="140">
        <v>2018</v>
      </c>
      <c r="J54" s="115">
        <v>-44</v>
      </c>
      <c r="K54" s="116">
        <v>-2.180376610505451</v>
      </c>
    </row>
    <row r="55" spans="1:11" ht="14.1" customHeight="1" x14ac:dyDescent="0.2">
      <c r="A55" s="306">
        <v>72</v>
      </c>
      <c r="B55" s="307" t="s">
        <v>281</v>
      </c>
      <c r="C55" s="308"/>
      <c r="D55" s="113">
        <v>2.2586448131121326</v>
      </c>
      <c r="E55" s="115">
        <v>791</v>
      </c>
      <c r="F55" s="114">
        <v>712</v>
      </c>
      <c r="G55" s="114">
        <v>1048</v>
      </c>
      <c r="H55" s="114">
        <v>479</v>
      </c>
      <c r="I55" s="140">
        <v>626</v>
      </c>
      <c r="J55" s="115">
        <v>165</v>
      </c>
      <c r="K55" s="116">
        <v>26.357827476038338</v>
      </c>
    </row>
    <row r="56" spans="1:11" ht="14.1" customHeight="1" x14ac:dyDescent="0.2">
      <c r="A56" s="306" t="s">
        <v>282</v>
      </c>
      <c r="B56" s="307" t="s">
        <v>283</v>
      </c>
      <c r="C56" s="308"/>
      <c r="D56" s="113">
        <v>0.99368950058536309</v>
      </c>
      <c r="E56" s="115">
        <v>348</v>
      </c>
      <c r="F56" s="114">
        <v>290</v>
      </c>
      <c r="G56" s="114">
        <v>604</v>
      </c>
      <c r="H56" s="114">
        <v>181</v>
      </c>
      <c r="I56" s="140">
        <v>276</v>
      </c>
      <c r="J56" s="115">
        <v>72</v>
      </c>
      <c r="K56" s="116">
        <v>26.086956521739129</v>
      </c>
    </row>
    <row r="57" spans="1:11" ht="14.1" customHeight="1" x14ac:dyDescent="0.2">
      <c r="A57" s="306" t="s">
        <v>284</v>
      </c>
      <c r="B57" s="307" t="s">
        <v>285</v>
      </c>
      <c r="C57" s="308"/>
      <c r="D57" s="113">
        <v>0.96799063419091402</v>
      </c>
      <c r="E57" s="115">
        <v>339</v>
      </c>
      <c r="F57" s="114">
        <v>355</v>
      </c>
      <c r="G57" s="114">
        <v>261</v>
      </c>
      <c r="H57" s="114">
        <v>248</v>
      </c>
      <c r="I57" s="140">
        <v>260</v>
      </c>
      <c r="J57" s="115">
        <v>79</v>
      </c>
      <c r="K57" s="116">
        <v>30.384615384615383</v>
      </c>
    </row>
    <row r="58" spans="1:11" ht="14.1" customHeight="1" x14ac:dyDescent="0.2">
      <c r="A58" s="306">
        <v>73</v>
      </c>
      <c r="B58" s="307" t="s">
        <v>286</v>
      </c>
      <c r="C58" s="308"/>
      <c r="D58" s="113">
        <v>1.6675708860398046</v>
      </c>
      <c r="E58" s="115">
        <v>584</v>
      </c>
      <c r="F58" s="114">
        <v>492</v>
      </c>
      <c r="G58" s="114">
        <v>845</v>
      </c>
      <c r="H58" s="114">
        <v>457</v>
      </c>
      <c r="I58" s="140">
        <v>573</v>
      </c>
      <c r="J58" s="115">
        <v>11</v>
      </c>
      <c r="K58" s="116">
        <v>1.9197207678883073</v>
      </c>
    </row>
    <row r="59" spans="1:11" ht="14.1" customHeight="1" x14ac:dyDescent="0.2">
      <c r="A59" s="306" t="s">
        <v>287</v>
      </c>
      <c r="B59" s="307" t="s">
        <v>288</v>
      </c>
      <c r="C59" s="308"/>
      <c r="D59" s="113">
        <v>1.1250392621569916</v>
      </c>
      <c r="E59" s="115">
        <v>394</v>
      </c>
      <c r="F59" s="114">
        <v>298</v>
      </c>
      <c r="G59" s="114">
        <v>623</v>
      </c>
      <c r="H59" s="114">
        <v>286</v>
      </c>
      <c r="I59" s="140">
        <v>361</v>
      </c>
      <c r="J59" s="115">
        <v>33</v>
      </c>
      <c r="K59" s="116">
        <v>9.1412742382271475</v>
      </c>
    </row>
    <row r="60" spans="1:11" ht="14.1" customHeight="1" x14ac:dyDescent="0.2">
      <c r="A60" s="306">
        <v>81</v>
      </c>
      <c r="B60" s="307" t="s">
        <v>289</v>
      </c>
      <c r="C60" s="308"/>
      <c r="D60" s="113">
        <v>5.7736786499528856</v>
      </c>
      <c r="E60" s="115">
        <v>2022</v>
      </c>
      <c r="F60" s="114">
        <v>2075</v>
      </c>
      <c r="G60" s="114">
        <v>2437</v>
      </c>
      <c r="H60" s="114">
        <v>1795</v>
      </c>
      <c r="I60" s="140">
        <v>2075</v>
      </c>
      <c r="J60" s="115">
        <v>-53</v>
      </c>
      <c r="K60" s="116">
        <v>-2.5542168674698793</v>
      </c>
    </row>
    <row r="61" spans="1:11" ht="14.1" customHeight="1" x14ac:dyDescent="0.2">
      <c r="A61" s="306" t="s">
        <v>290</v>
      </c>
      <c r="B61" s="307" t="s">
        <v>291</v>
      </c>
      <c r="C61" s="308"/>
      <c r="D61" s="113">
        <v>1.7132577596299363</v>
      </c>
      <c r="E61" s="115">
        <v>600</v>
      </c>
      <c r="F61" s="114">
        <v>485</v>
      </c>
      <c r="G61" s="114">
        <v>1032</v>
      </c>
      <c r="H61" s="114">
        <v>463</v>
      </c>
      <c r="I61" s="140">
        <v>598</v>
      </c>
      <c r="J61" s="115">
        <v>2</v>
      </c>
      <c r="K61" s="116">
        <v>0.33444816053511706</v>
      </c>
    </row>
    <row r="62" spans="1:11" ht="14.1" customHeight="1" x14ac:dyDescent="0.2">
      <c r="A62" s="306" t="s">
        <v>292</v>
      </c>
      <c r="B62" s="307" t="s">
        <v>293</v>
      </c>
      <c r="C62" s="308"/>
      <c r="D62" s="113">
        <v>1.9902344307701094</v>
      </c>
      <c r="E62" s="115">
        <v>697</v>
      </c>
      <c r="F62" s="114">
        <v>1049</v>
      </c>
      <c r="G62" s="114">
        <v>887</v>
      </c>
      <c r="H62" s="114">
        <v>787</v>
      </c>
      <c r="I62" s="140">
        <v>718</v>
      </c>
      <c r="J62" s="115">
        <v>-21</v>
      </c>
      <c r="K62" s="116">
        <v>-2.9247910863509747</v>
      </c>
    </row>
    <row r="63" spans="1:11" ht="14.1" customHeight="1" x14ac:dyDescent="0.2">
      <c r="A63" s="306"/>
      <c r="B63" s="307" t="s">
        <v>294</v>
      </c>
      <c r="C63" s="308"/>
      <c r="D63" s="113">
        <v>1.7703663516176009</v>
      </c>
      <c r="E63" s="115">
        <v>620</v>
      </c>
      <c r="F63" s="114">
        <v>870</v>
      </c>
      <c r="G63" s="114">
        <v>786</v>
      </c>
      <c r="H63" s="114">
        <v>715</v>
      </c>
      <c r="I63" s="140">
        <v>537</v>
      </c>
      <c r="J63" s="115">
        <v>83</v>
      </c>
      <c r="K63" s="116">
        <v>15.456238361266294</v>
      </c>
    </row>
    <row r="64" spans="1:11" ht="14.1" customHeight="1" x14ac:dyDescent="0.2">
      <c r="A64" s="306" t="s">
        <v>295</v>
      </c>
      <c r="B64" s="307" t="s">
        <v>296</v>
      </c>
      <c r="C64" s="308"/>
      <c r="D64" s="113">
        <v>0.79095399902915398</v>
      </c>
      <c r="E64" s="115">
        <v>277</v>
      </c>
      <c r="F64" s="114">
        <v>200</v>
      </c>
      <c r="G64" s="114">
        <v>176</v>
      </c>
      <c r="H64" s="114">
        <v>176</v>
      </c>
      <c r="I64" s="140">
        <v>201</v>
      </c>
      <c r="J64" s="115">
        <v>76</v>
      </c>
      <c r="K64" s="116">
        <v>37.810945273631837</v>
      </c>
    </row>
    <row r="65" spans="1:11" ht="14.1" customHeight="1" x14ac:dyDescent="0.2">
      <c r="A65" s="306" t="s">
        <v>297</v>
      </c>
      <c r="B65" s="307" t="s">
        <v>298</v>
      </c>
      <c r="C65" s="308"/>
      <c r="D65" s="113">
        <v>0.52825447588589702</v>
      </c>
      <c r="E65" s="115">
        <v>185</v>
      </c>
      <c r="F65" s="114">
        <v>123</v>
      </c>
      <c r="G65" s="114">
        <v>106</v>
      </c>
      <c r="H65" s="114">
        <v>142</v>
      </c>
      <c r="I65" s="140">
        <v>210</v>
      </c>
      <c r="J65" s="115">
        <v>-25</v>
      </c>
      <c r="K65" s="116">
        <v>-11.904761904761905</v>
      </c>
    </row>
    <row r="66" spans="1:11" ht="14.1" customHeight="1" x14ac:dyDescent="0.2">
      <c r="A66" s="306">
        <v>82</v>
      </c>
      <c r="B66" s="307" t="s">
        <v>299</v>
      </c>
      <c r="C66" s="308"/>
      <c r="D66" s="113">
        <v>2.9353816281659575</v>
      </c>
      <c r="E66" s="115">
        <v>1028</v>
      </c>
      <c r="F66" s="114">
        <v>994</v>
      </c>
      <c r="G66" s="114">
        <v>1392</v>
      </c>
      <c r="H66" s="114">
        <v>767</v>
      </c>
      <c r="I66" s="140">
        <v>1039</v>
      </c>
      <c r="J66" s="115">
        <v>-11</v>
      </c>
      <c r="K66" s="116">
        <v>-1.0587102983638113</v>
      </c>
    </row>
    <row r="67" spans="1:11" ht="14.1" customHeight="1" x14ac:dyDescent="0.2">
      <c r="A67" s="306" t="s">
        <v>300</v>
      </c>
      <c r="B67" s="307" t="s">
        <v>301</v>
      </c>
      <c r="C67" s="308"/>
      <c r="D67" s="113">
        <v>1.8617400987978641</v>
      </c>
      <c r="E67" s="115">
        <v>652</v>
      </c>
      <c r="F67" s="114">
        <v>659</v>
      </c>
      <c r="G67" s="114">
        <v>846</v>
      </c>
      <c r="H67" s="114">
        <v>522</v>
      </c>
      <c r="I67" s="140">
        <v>686</v>
      </c>
      <c r="J67" s="115">
        <v>-34</v>
      </c>
      <c r="K67" s="116">
        <v>-4.9562682215743443</v>
      </c>
    </row>
    <row r="68" spans="1:11" ht="14.1" customHeight="1" x14ac:dyDescent="0.2">
      <c r="A68" s="306" t="s">
        <v>302</v>
      </c>
      <c r="B68" s="307" t="s">
        <v>303</v>
      </c>
      <c r="C68" s="308"/>
      <c r="D68" s="113">
        <v>0.62533908226492674</v>
      </c>
      <c r="E68" s="115">
        <v>219</v>
      </c>
      <c r="F68" s="114">
        <v>214</v>
      </c>
      <c r="G68" s="114">
        <v>294</v>
      </c>
      <c r="H68" s="114">
        <v>149</v>
      </c>
      <c r="I68" s="140">
        <v>228</v>
      </c>
      <c r="J68" s="115">
        <v>-9</v>
      </c>
      <c r="K68" s="116">
        <v>-3.9473684210526314</v>
      </c>
    </row>
    <row r="69" spans="1:11" ht="14.1" customHeight="1" x14ac:dyDescent="0.2">
      <c r="A69" s="306">
        <v>83</v>
      </c>
      <c r="B69" s="307" t="s">
        <v>304</v>
      </c>
      <c r="C69" s="308"/>
      <c r="D69" s="113">
        <v>4.0033122983352847</v>
      </c>
      <c r="E69" s="115">
        <v>1402</v>
      </c>
      <c r="F69" s="114">
        <v>1424</v>
      </c>
      <c r="G69" s="114">
        <v>3043</v>
      </c>
      <c r="H69" s="114">
        <v>991</v>
      </c>
      <c r="I69" s="140">
        <v>1247</v>
      </c>
      <c r="J69" s="115">
        <v>155</v>
      </c>
      <c r="K69" s="116">
        <v>12.429831595829992</v>
      </c>
    </row>
    <row r="70" spans="1:11" ht="14.1" customHeight="1" x14ac:dyDescent="0.2">
      <c r="A70" s="306" t="s">
        <v>305</v>
      </c>
      <c r="B70" s="307" t="s">
        <v>306</v>
      </c>
      <c r="C70" s="308"/>
      <c r="D70" s="113">
        <v>2.855429599383227</v>
      </c>
      <c r="E70" s="115">
        <v>1000</v>
      </c>
      <c r="F70" s="114">
        <v>1066</v>
      </c>
      <c r="G70" s="114">
        <v>2613</v>
      </c>
      <c r="H70" s="114">
        <v>695</v>
      </c>
      <c r="I70" s="140">
        <v>890</v>
      </c>
      <c r="J70" s="115">
        <v>110</v>
      </c>
      <c r="K70" s="116">
        <v>12.359550561797754</v>
      </c>
    </row>
    <row r="71" spans="1:11" ht="14.1" customHeight="1" x14ac:dyDescent="0.2">
      <c r="A71" s="306"/>
      <c r="B71" s="307" t="s">
        <v>307</v>
      </c>
      <c r="C71" s="308"/>
      <c r="D71" s="113">
        <v>1.7846434996145171</v>
      </c>
      <c r="E71" s="115">
        <v>625</v>
      </c>
      <c r="F71" s="114">
        <v>580</v>
      </c>
      <c r="G71" s="114">
        <v>1918</v>
      </c>
      <c r="H71" s="114">
        <v>418</v>
      </c>
      <c r="I71" s="140">
        <v>532</v>
      </c>
      <c r="J71" s="115">
        <v>93</v>
      </c>
      <c r="K71" s="116">
        <v>17.481203007518797</v>
      </c>
    </row>
    <row r="72" spans="1:11" ht="14.1" customHeight="1" x14ac:dyDescent="0.2">
      <c r="A72" s="306">
        <v>84</v>
      </c>
      <c r="B72" s="307" t="s">
        <v>308</v>
      </c>
      <c r="C72" s="308"/>
      <c r="D72" s="113">
        <v>2.0873190371491392</v>
      </c>
      <c r="E72" s="115">
        <v>731</v>
      </c>
      <c r="F72" s="114">
        <v>982</v>
      </c>
      <c r="G72" s="114">
        <v>1065</v>
      </c>
      <c r="H72" s="114">
        <v>730</v>
      </c>
      <c r="I72" s="140">
        <v>720</v>
      </c>
      <c r="J72" s="115">
        <v>11</v>
      </c>
      <c r="K72" s="116">
        <v>1.5277777777777777</v>
      </c>
    </row>
    <row r="73" spans="1:11" ht="14.1" customHeight="1" x14ac:dyDescent="0.2">
      <c r="A73" s="306" t="s">
        <v>309</v>
      </c>
      <c r="B73" s="307" t="s">
        <v>310</v>
      </c>
      <c r="C73" s="308"/>
      <c r="D73" s="113">
        <v>0.24556694554695754</v>
      </c>
      <c r="E73" s="115">
        <v>86</v>
      </c>
      <c r="F73" s="114">
        <v>57</v>
      </c>
      <c r="G73" s="114">
        <v>321</v>
      </c>
      <c r="H73" s="114">
        <v>31</v>
      </c>
      <c r="I73" s="140">
        <v>84</v>
      </c>
      <c r="J73" s="115">
        <v>2</v>
      </c>
      <c r="K73" s="116">
        <v>2.3809523809523809</v>
      </c>
    </row>
    <row r="74" spans="1:11" ht="14.1" customHeight="1" x14ac:dyDescent="0.2">
      <c r="A74" s="306" t="s">
        <v>311</v>
      </c>
      <c r="B74" s="307" t="s">
        <v>312</v>
      </c>
      <c r="C74" s="308"/>
      <c r="D74" s="113">
        <v>0.13991605036977814</v>
      </c>
      <c r="E74" s="115">
        <v>49</v>
      </c>
      <c r="F74" s="114">
        <v>111</v>
      </c>
      <c r="G74" s="114">
        <v>124</v>
      </c>
      <c r="H74" s="114">
        <v>25</v>
      </c>
      <c r="I74" s="140">
        <v>59</v>
      </c>
      <c r="J74" s="115">
        <v>-10</v>
      </c>
      <c r="K74" s="116">
        <v>-16.949152542372882</v>
      </c>
    </row>
    <row r="75" spans="1:11" ht="14.1" customHeight="1" x14ac:dyDescent="0.2">
      <c r="A75" s="306" t="s">
        <v>313</v>
      </c>
      <c r="B75" s="307" t="s">
        <v>314</v>
      </c>
      <c r="C75" s="308"/>
      <c r="D75" s="113">
        <v>1.16787070614774</v>
      </c>
      <c r="E75" s="115">
        <v>409</v>
      </c>
      <c r="F75" s="114">
        <v>523</v>
      </c>
      <c r="G75" s="114">
        <v>347</v>
      </c>
      <c r="H75" s="114">
        <v>432</v>
      </c>
      <c r="I75" s="140">
        <v>360</v>
      </c>
      <c r="J75" s="115">
        <v>49</v>
      </c>
      <c r="K75" s="116">
        <v>13.611111111111111</v>
      </c>
    </row>
    <row r="76" spans="1:11" ht="14.1" customHeight="1" x14ac:dyDescent="0.2">
      <c r="A76" s="306">
        <v>91</v>
      </c>
      <c r="B76" s="307" t="s">
        <v>315</v>
      </c>
      <c r="C76" s="308"/>
      <c r="D76" s="113">
        <v>0.49398932069329832</v>
      </c>
      <c r="E76" s="115">
        <v>173</v>
      </c>
      <c r="F76" s="114">
        <v>122</v>
      </c>
      <c r="G76" s="114">
        <v>102</v>
      </c>
      <c r="H76" s="114">
        <v>88</v>
      </c>
      <c r="I76" s="140">
        <v>120</v>
      </c>
      <c r="J76" s="115">
        <v>53</v>
      </c>
      <c r="K76" s="116">
        <v>44.166666666666664</v>
      </c>
    </row>
    <row r="77" spans="1:11" ht="14.1" customHeight="1" x14ac:dyDescent="0.2">
      <c r="A77" s="306">
        <v>92</v>
      </c>
      <c r="B77" s="307" t="s">
        <v>316</v>
      </c>
      <c r="C77" s="308"/>
      <c r="D77" s="113">
        <v>1.7932097884126668</v>
      </c>
      <c r="E77" s="115">
        <v>628</v>
      </c>
      <c r="F77" s="114">
        <v>613</v>
      </c>
      <c r="G77" s="114">
        <v>656</v>
      </c>
      <c r="H77" s="114">
        <v>594</v>
      </c>
      <c r="I77" s="140">
        <v>831</v>
      </c>
      <c r="J77" s="115">
        <v>-203</v>
      </c>
      <c r="K77" s="116">
        <v>-24.428399518652228</v>
      </c>
    </row>
    <row r="78" spans="1:11" ht="14.1" customHeight="1" x14ac:dyDescent="0.2">
      <c r="A78" s="306">
        <v>93</v>
      </c>
      <c r="B78" s="307" t="s">
        <v>317</v>
      </c>
      <c r="C78" s="308"/>
      <c r="D78" s="113">
        <v>0.1056508951771794</v>
      </c>
      <c r="E78" s="115">
        <v>37</v>
      </c>
      <c r="F78" s="114">
        <v>38</v>
      </c>
      <c r="G78" s="114" t="s">
        <v>514</v>
      </c>
      <c r="H78" s="114">
        <v>19</v>
      </c>
      <c r="I78" s="140">
        <v>35</v>
      </c>
      <c r="J78" s="115">
        <v>2</v>
      </c>
      <c r="K78" s="116">
        <v>5.7142857142857144</v>
      </c>
    </row>
    <row r="79" spans="1:11" ht="14.1" customHeight="1" x14ac:dyDescent="0.2">
      <c r="A79" s="306">
        <v>94</v>
      </c>
      <c r="B79" s="307" t="s">
        <v>318</v>
      </c>
      <c r="C79" s="308"/>
      <c r="D79" s="113">
        <v>2.0930298963479057</v>
      </c>
      <c r="E79" s="115">
        <v>733</v>
      </c>
      <c r="F79" s="114">
        <v>737</v>
      </c>
      <c r="G79" s="114">
        <v>838</v>
      </c>
      <c r="H79" s="114">
        <v>852</v>
      </c>
      <c r="I79" s="140">
        <v>850</v>
      </c>
      <c r="J79" s="115">
        <v>-117</v>
      </c>
      <c r="K79" s="116">
        <v>-13.764705882352942</v>
      </c>
    </row>
    <row r="80" spans="1:11" ht="14.1" customHeight="1" x14ac:dyDescent="0.2">
      <c r="A80" s="306" t="s">
        <v>319</v>
      </c>
      <c r="B80" s="307" t="s">
        <v>320</v>
      </c>
      <c r="C80" s="308"/>
      <c r="D80" s="113">
        <v>1.1421718397532908E-2</v>
      </c>
      <c r="E80" s="115">
        <v>4</v>
      </c>
      <c r="F80" s="114">
        <v>0</v>
      </c>
      <c r="G80" s="114" t="s">
        <v>514</v>
      </c>
      <c r="H80" s="114">
        <v>7</v>
      </c>
      <c r="I80" s="140" t="s">
        <v>514</v>
      </c>
      <c r="J80" s="115" t="s">
        <v>514</v>
      </c>
      <c r="K80" s="116" t="s">
        <v>514</v>
      </c>
    </row>
    <row r="81" spans="1:11" ht="14.1" customHeight="1" x14ac:dyDescent="0.2">
      <c r="A81" s="310" t="s">
        <v>321</v>
      </c>
      <c r="B81" s="311" t="s">
        <v>334</v>
      </c>
      <c r="C81" s="312"/>
      <c r="D81" s="125">
        <v>0.10279546557779617</v>
      </c>
      <c r="E81" s="143">
        <v>36</v>
      </c>
      <c r="F81" s="144">
        <v>44</v>
      </c>
      <c r="G81" s="144">
        <v>98</v>
      </c>
      <c r="H81" s="144">
        <v>43</v>
      </c>
      <c r="I81" s="145" t="s">
        <v>514</v>
      </c>
      <c r="J81" s="143" t="s">
        <v>514</v>
      </c>
      <c r="K81" s="146" t="s">
        <v>514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36307</v>
      </c>
      <c r="E11" s="114">
        <v>45548</v>
      </c>
      <c r="F11" s="114">
        <v>40103</v>
      </c>
      <c r="G11" s="114">
        <v>30562</v>
      </c>
      <c r="H11" s="140">
        <v>36001</v>
      </c>
      <c r="I11" s="115">
        <v>306</v>
      </c>
      <c r="J11" s="116">
        <v>0.84997638954473487</v>
      </c>
    </row>
    <row r="12" spans="1:15" s="110" customFormat="1" ht="24.95" customHeight="1" x14ac:dyDescent="0.2">
      <c r="A12" s="193" t="s">
        <v>132</v>
      </c>
      <c r="B12" s="194" t="s">
        <v>133</v>
      </c>
      <c r="C12" s="113">
        <v>0.45170352824524196</v>
      </c>
      <c r="D12" s="115">
        <v>164</v>
      </c>
      <c r="E12" s="114">
        <v>398</v>
      </c>
      <c r="F12" s="114">
        <v>441</v>
      </c>
      <c r="G12" s="114">
        <v>219</v>
      </c>
      <c r="H12" s="140">
        <v>166</v>
      </c>
      <c r="I12" s="115">
        <v>-2</v>
      </c>
      <c r="J12" s="116">
        <v>-1.2048192771084338</v>
      </c>
    </row>
    <row r="13" spans="1:15" s="110" customFormat="1" ht="24.95" customHeight="1" x14ac:dyDescent="0.2">
      <c r="A13" s="193" t="s">
        <v>134</v>
      </c>
      <c r="B13" s="199" t="s">
        <v>214</v>
      </c>
      <c r="C13" s="113">
        <v>0.74916682733357198</v>
      </c>
      <c r="D13" s="115">
        <v>272</v>
      </c>
      <c r="E13" s="114">
        <v>359</v>
      </c>
      <c r="F13" s="114">
        <v>192</v>
      </c>
      <c r="G13" s="114">
        <v>164</v>
      </c>
      <c r="H13" s="140">
        <v>291</v>
      </c>
      <c r="I13" s="115">
        <v>-19</v>
      </c>
      <c r="J13" s="116">
        <v>-6.529209621993127</v>
      </c>
    </row>
    <row r="14" spans="1:15" s="287" customFormat="1" ht="24.95" customHeight="1" x14ac:dyDescent="0.2">
      <c r="A14" s="193" t="s">
        <v>215</v>
      </c>
      <c r="B14" s="199" t="s">
        <v>137</v>
      </c>
      <c r="C14" s="113">
        <v>15.969372297353127</v>
      </c>
      <c r="D14" s="115">
        <v>5798</v>
      </c>
      <c r="E14" s="114">
        <v>17532</v>
      </c>
      <c r="F14" s="114">
        <v>6405</v>
      </c>
      <c r="G14" s="114">
        <v>4379</v>
      </c>
      <c r="H14" s="140">
        <v>5072</v>
      </c>
      <c r="I14" s="115">
        <v>726</v>
      </c>
      <c r="J14" s="116">
        <v>14.313880126182966</v>
      </c>
      <c r="K14" s="110"/>
      <c r="L14" s="110"/>
      <c r="M14" s="110"/>
      <c r="N14" s="110"/>
      <c r="O14" s="110"/>
    </row>
    <row r="15" spans="1:15" s="110" customFormat="1" ht="24.95" customHeight="1" x14ac:dyDescent="0.2">
      <c r="A15" s="193" t="s">
        <v>216</v>
      </c>
      <c r="B15" s="199" t="s">
        <v>217</v>
      </c>
      <c r="C15" s="113">
        <v>2.2364833227752223</v>
      </c>
      <c r="D15" s="115">
        <v>812</v>
      </c>
      <c r="E15" s="114">
        <v>746</v>
      </c>
      <c r="F15" s="114">
        <v>899</v>
      </c>
      <c r="G15" s="114">
        <v>884</v>
      </c>
      <c r="H15" s="140">
        <v>844</v>
      </c>
      <c r="I15" s="115">
        <v>-32</v>
      </c>
      <c r="J15" s="116">
        <v>-3.7914691943127963</v>
      </c>
    </row>
    <row r="16" spans="1:15" s="287" customFormat="1" ht="24.95" customHeight="1" x14ac:dyDescent="0.2">
      <c r="A16" s="193" t="s">
        <v>218</v>
      </c>
      <c r="B16" s="199" t="s">
        <v>141</v>
      </c>
      <c r="C16" s="113">
        <v>10.884953314787783</v>
      </c>
      <c r="D16" s="115">
        <v>3952</v>
      </c>
      <c r="E16" s="114">
        <v>16017</v>
      </c>
      <c r="F16" s="114">
        <v>4637</v>
      </c>
      <c r="G16" s="114">
        <v>2811</v>
      </c>
      <c r="H16" s="140">
        <v>3227</v>
      </c>
      <c r="I16" s="115">
        <v>725</v>
      </c>
      <c r="J16" s="116">
        <v>22.466687325689495</v>
      </c>
      <c r="K16" s="110"/>
      <c r="L16" s="110"/>
      <c r="M16" s="110"/>
      <c r="N16" s="110"/>
      <c r="O16" s="110"/>
    </row>
    <row r="17" spans="1:15" s="110" customFormat="1" ht="24.95" customHeight="1" x14ac:dyDescent="0.2">
      <c r="A17" s="193" t="s">
        <v>142</v>
      </c>
      <c r="B17" s="199" t="s">
        <v>220</v>
      </c>
      <c r="C17" s="113">
        <v>2.8479356597901231</v>
      </c>
      <c r="D17" s="115">
        <v>1034</v>
      </c>
      <c r="E17" s="114">
        <v>769</v>
      </c>
      <c r="F17" s="114">
        <v>869</v>
      </c>
      <c r="G17" s="114">
        <v>684</v>
      </c>
      <c r="H17" s="140">
        <v>1001</v>
      </c>
      <c r="I17" s="115">
        <v>33</v>
      </c>
      <c r="J17" s="116">
        <v>3.2967032967032965</v>
      </c>
    </row>
    <row r="18" spans="1:15" s="287" customFormat="1" ht="24.95" customHeight="1" x14ac:dyDescent="0.2">
      <c r="A18" s="201" t="s">
        <v>144</v>
      </c>
      <c r="B18" s="202" t="s">
        <v>145</v>
      </c>
      <c r="C18" s="113">
        <v>5.2331506321095107</v>
      </c>
      <c r="D18" s="115">
        <v>1900</v>
      </c>
      <c r="E18" s="114">
        <v>1852</v>
      </c>
      <c r="F18" s="114">
        <v>2164</v>
      </c>
      <c r="G18" s="114">
        <v>1597</v>
      </c>
      <c r="H18" s="140">
        <v>1857</v>
      </c>
      <c r="I18" s="115">
        <v>43</v>
      </c>
      <c r="J18" s="116">
        <v>2.3155627355950457</v>
      </c>
      <c r="K18" s="110"/>
      <c r="L18" s="110"/>
      <c r="M18" s="110"/>
      <c r="N18" s="110"/>
      <c r="O18" s="110"/>
    </row>
    <row r="19" spans="1:15" s="110" customFormat="1" ht="24.95" customHeight="1" x14ac:dyDescent="0.2">
      <c r="A19" s="193" t="s">
        <v>146</v>
      </c>
      <c r="B19" s="199" t="s">
        <v>147</v>
      </c>
      <c r="C19" s="113">
        <v>11.265045308067315</v>
      </c>
      <c r="D19" s="115">
        <v>4090</v>
      </c>
      <c r="E19" s="114">
        <v>3645</v>
      </c>
      <c r="F19" s="114">
        <v>4743</v>
      </c>
      <c r="G19" s="114">
        <v>3614</v>
      </c>
      <c r="H19" s="140">
        <v>4410</v>
      </c>
      <c r="I19" s="115">
        <v>-320</v>
      </c>
      <c r="J19" s="116">
        <v>-7.2562358276643995</v>
      </c>
    </row>
    <row r="20" spans="1:15" s="287" customFormat="1" ht="24.95" customHeight="1" x14ac:dyDescent="0.2">
      <c r="A20" s="193" t="s">
        <v>148</v>
      </c>
      <c r="B20" s="199" t="s">
        <v>149</v>
      </c>
      <c r="C20" s="113">
        <v>6.0263860963450577</v>
      </c>
      <c r="D20" s="115">
        <v>2188</v>
      </c>
      <c r="E20" s="114">
        <v>1764</v>
      </c>
      <c r="F20" s="114">
        <v>2044</v>
      </c>
      <c r="G20" s="114">
        <v>1750</v>
      </c>
      <c r="H20" s="140">
        <v>1973</v>
      </c>
      <c r="I20" s="115">
        <v>215</v>
      </c>
      <c r="J20" s="116">
        <v>10.897110998479473</v>
      </c>
      <c r="K20" s="110"/>
      <c r="L20" s="110"/>
      <c r="M20" s="110"/>
      <c r="N20" s="110"/>
      <c r="O20" s="110"/>
    </row>
    <row r="21" spans="1:15" s="110" customFormat="1" ht="24.95" customHeight="1" x14ac:dyDescent="0.2">
      <c r="A21" s="201" t="s">
        <v>150</v>
      </c>
      <c r="B21" s="202" t="s">
        <v>151</v>
      </c>
      <c r="C21" s="113">
        <v>6.4891067838157932</v>
      </c>
      <c r="D21" s="115">
        <v>2356</v>
      </c>
      <c r="E21" s="114">
        <v>2191</v>
      </c>
      <c r="F21" s="114">
        <v>2260</v>
      </c>
      <c r="G21" s="114">
        <v>1966</v>
      </c>
      <c r="H21" s="140">
        <v>2185</v>
      </c>
      <c r="I21" s="115">
        <v>171</v>
      </c>
      <c r="J21" s="116">
        <v>7.8260869565217392</v>
      </c>
    </row>
    <row r="22" spans="1:15" s="110" customFormat="1" ht="24.95" customHeight="1" x14ac:dyDescent="0.2">
      <c r="A22" s="201" t="s">
        <v>152</v>
      </c>
      <c r="B22" s="199" t="s">
        <v>153</v>
      </c>
      <c r="C22" s="113">
        <v>5.2138706034648967</v>
      </c>
      <c r="D22" s="115">
        <v>1893</v>
      </c>
      <c r="E22" s="114">
        <v>1802</v>
      </c>
      <c r="F22" s="114">
        <v>2176</v>
      </c>
      <c r="G22" s="114">
        <v>1922</v>
      </c>
      <c r="H22" s="140">
        <v>2042</v>
      </c>
      <c r="I22" s="115">
        <v>-149</v>
      </c>
      <c r="J22" s="116">
        <v>-7.2967678746327129</v>
      </c>
    </row>
    <row r="23" spans="1:15" s="110" customFormat="1" ht="24.95" customHeight="1" x14ac:dyDescent="0.2">
      <c r="A23" s="193" t="s">
        <v>154</v>
      </c>
      <c r="B23" s="199" t="s">
        <v>155</v>
      </c>
      <c r="C23" s="113">
        <v>1.5782080590519734</v>
      </c>
      <c r="D23" s="115">
        <v>573</v>
      </c>
      <c r="E23" s="114">
        <v>766</v>
      </c>
      <c r="F23" s="114">
        <v>555</v>
      </c>
      <c r="G23" s="114">
        <v>420</v>
      </c>
      <c r="H23" s="140">
        <v>704</v>
      </c>
      <c r="I23" s="115">
        <v>-131</v>
      </c>
      <c r="J23" s="116">
        <v>-18.607954545454547</v>
      </c>
    </row>
    <row r="24" spans="1:15" s="110" customFormat="1" ht="24.95" customHeight="1" x14ac:dyDescent="0.2">
      <c r="A24" s="193" t="s">
        <v>156</v>
      </c>
      <c r="B24" s="199" t="s">
        <v>221</v>
      </c>
      <c r="C24" s="113">
        <v>8.8550417274905673</v>
      </c>
      <c r="D24" s="115">
        <v>3215</v>
      </c>
      <c r="E24" s="114">
        <v>2476</v>
      </c>
      <c r="F24" s="114">
        <v>3109</v>
      </c>
      <c r="G24" s="114">
        <v>2527</v>
      </c>
      <c r="H24" s="140">
        <v>3173</v>
      </c>
      <c r="I24" s="115">
        <v>42</v>
      </c>
      <c r="J24" s="116">
        <v>1.3236684525685471</v>
      </c>
    </row>
    <row r="25" spans="1:15" s="110" customFormat="1" ht="24.95" customHeight="1" x14ac:dyDescent="0.2">
      <c r="A25" s="193" t="s">
        <v>222</v>
      </c>
      <c r="B25" s="204" t="s">
        <v>159</v>
      </c>
      <c r="C25" s="113">
        <v>7.0675076431542125</v>
      </c>
      <c r="D25" s="115">
        <v>2566</v>
      </c>
      <c r="E25" s="114">
        <v>2226</v>
      </c>
      <c r="F25" s="114">
        <v>2829</v>
      </c>
      <c r="G25" s="114">
        <v>2659</v>
      </c>
      <c r="H25" s="140">
        <v>3184</v>
      </c>
      <c r="I25" s="115">
        <v>-618</v>
      </c>
      <c r="J25" s="116">
        <v>-19.409547738693469</v>
      </c>
    </row>
    <row r="26" spans="1:15" s="110" customFormat="1" ht="24.95" customHeight="1" x14ac:dyDescent="0.2">
      <c r="A26" s="201">
        <v>782.78300000000002</v>
      </c>
      <c r="B26" s="203" t="s">
        <v>160</v>
      </c>
      <c r="C26" s="113">
        <v>11.956372049467046</v>
      </c>
      <c r="D26" s="115">
        <v>4341</v>
      </c>
      <c r="E26" s="114">
        <v>4705</v>
      </c>
      <c r="F26" s="114">
        <v>4449</v>
      </c>
      <c r="G26" s="114">
        <v>4005</v>
      </c>
      <c r="H26" s="140">
        <v>4024</v>
      </c>
      <c r="I26" s="115">
        <v>317</v>
      </c>
      <c r="J26" s="116">
        <v>7.8777335984095425</v>
      </c>
    </row>
    <row r="27" spans="1:15" s="110" customFormat="1" ht="24.95" customHeight="1" x14ac:dyDescent="0.2">
      <c r="A27" s="193" t="s">
        <v>161</v>
      </c>
      <c r="B27" s="199" t="s">
        <v>162</v>
      </c>
      <c r="C27" s="113">
        <v>2.5091580136061915</v>
      </c>
      <c r="D27" s="115">
        <v>911</v>
      </c>
      <c r="E27" s="114">
        <v>742</v>
      </c>
      <c r="F27" s="114">
        <v>1130</v>
      </c>
      <c r="G27" s="114">
        <v>649</v>
      </c>
      <c r="H27" s="140">
        <v>858</v>
      </c>
      <c r="I27" s="115">
        <v>53</v>
      </c>
      <c r="J27" s="116">
        <v>6.1771561771561769</v>
      </c>
    </row>
    <row r="28" spans="1:15" s="110" customFormat="1" ht="24.95" customHeight="1" x14ac:dyDescent="0.2">
      <c r="A28" s="193" t="s">
        <v>163</v>
      </c>
      <c r="B28" s="199" t="s">
        <v>164</v>
      </c>
      <c r="C28" s="113">
        <v>2.1621174980031399</v>
      </c>
      <c r="D28" s="115">
        <v>785</v>
      </c>
      <c r="E28" s="114">
        <v>539</v>
      </c>
      <c r="F28" s="114">
        <v>1681</v>
      </c>
      <c r="G28" s="114">
        <v>498</v>
      </c>
      <c r="H28" s="140">
        <v>706</v>
      </c>
      <c r="I28" s="115">
        <v>79</v>
      </c>
      <c r="J28" s="116">
        <v>11.189801699716714</v>
      </c>
    </row>
    <row r="29" spans="1:15" s="110" customFormat="1" ht="24.95" customHeight="1" x14ac:dyDescent="0.2">
      <c r="A29" s="193">
        <v>86</v>
      </c>
      <c r="B29" s="199" t="s">
        <v>165</v>
      </c>
      <c r="C29" s="113">
        <v>5.3460765141708206</v>
      </c>
      <c r="D29" s="115">
        <v>1941</v>
      </c>
      <c r="E29" s="114">
        <v>1655</v>
      </c>
      <c r="F29" s="114">
        <v>2090</v>
      </c>
      <c r="G29" s="114">
        <v>1695</v>
      </c>
      <c r="H29" s="140">
        <v>1902</v>
      </c>
      <c r="I29" s="115">
        <v>39</v>
      </c>
      <c r="J29" s="116">
        <v>2.0504731861198739</v>
      </c>
    </row>
    <row r="30" spans="1:15" s="110" customFormat="1" ht="24.95" customHeight="1" x14ac:dyDescent="0.2">
      <c r="A30" s="193">
        <v>87.88</v>
      </c>
      <c r="B30" s="204" t="s">
        <v>166</v>
      </c>
      <c r="C30" s="113">
        <v>4.7070812790921863</v>
      </c>
      <c r="D30" s="115">
        <v>1709</v>
      </c>
      <c r="E30" s="114">
        <v>1531</v>
      </c>
      <c r="F30" s="114">
        <v>2219</v>
      </c>
      <c r="G30" s="114">
        <v>1309</v>
      </c>
      <c r="H30" s="140">
        <v>1945</v>
      </c>
      <c r="I30" s="115">
        <v>-236</v>
      </c>
      <c r="J30" s="116">
        <v>-12.133676092544988</v>
      </c>
    </row>
    <row r="31" spans="1:15" s="110" customFormat="1" ht="24.95" customHeight="1" x14ac:dyDescent="0.2">
      <c r="A31" s="193" t="s">
        <v>167</v>
      </c>
      <c r="B31" s="199" t="s">
        <v>168</v>
      </c>
      <c r="C31" s="113">
        <v>4.4178808494229767</v>
      </c>
      <c r="D31" s="115">
        <v>1604</v>
      </c>
      <c r="E31" s="114">
        <v>1365</v>
      </c>
      <c r="F31" s="114">
        <v>1616</v>
      </c>
      <c r="G31" s="114">
        <v>1189</v>
      </c>
      <c r="H31" s="140">
        <v>1509</v>
      </c>
      <c r="I31" s="115">
        <v>95</v>
      </c>
      <c r="J31" s="116">
        <v>6.2955599734923791</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0.45170352824524196</v>
      </c>
      <c r="D34" s="115">
        <v>164</v>
      </c>
      <c r="E34" s="114">
        <v>398</v>
      </c>
      <c r="F34" s="114">
        <v>441</v>
      </c>
      <c r="G34" s="114">
        <v>219</v>
      </c>
      <c r="H34" s="140">
        <v>166</v>
      </c>
      <c r="I34" s="115">
        <v>-2</v>
      </c>
      <c r="J34" s="116">
        <v>-1.2048192771084338</v>
      </c>
    </row>
    <row r="35" spans="1:10" s="110" customFormat="1" ht="24.95" customHeight="1" x14ac:dyDescent="0.2">
      <c r="A35" s="292" t="s">
        <v>171</v>
      </c>
      <c r="B35" s="293" t="s">
        <v>172</v>
      </c>
      <c r="C35" s="113">
        <v>21.95168975679621</v>
      </c>
      <c r="D35" s="115">
        <v>7970</v>
      </c>
      <c r="E35" s="114">
        <v>19743</v>
      </c>
      <c r="F35" s="114">
        <v>8761</v>
      </c>
      <c r="G35" s="114">
        <v>6140</v>
      </c>
      <c r="H35" s="140">
        <v>7220</v>
      </c>
      <c r="I35" s="115">
        <v>750</v>
      </c>
      <c r="J35" s="116">
        <v>10.387811634349031</v>
      </c>
    </row>
    <row r="36" spans="1:10" s="110" customFormat="1" ht="24.95" customHeight="1" x14ac:dyDescent="0.2">
      <c r="A36" s="294" t="s">
        <v>173</v>
      </c>
      <c r="B36" s="295" t="s">
        <v>174</v>
      </c>
      <c r="C36" s="125">
        <v>77.593852425152178</v>
      </c>
      <c r="D36" s="143">
        <v>28172</v>
      </c>
      <c r="E36" s="144">
        <v>25407</v>
      </c>
      <c r="F36" s="144">
        <v>30901</v>
      </c>
      <c r="G36" s="144">
        <v>24203</v>
      </c>
      <c r="H36" s="145">
        <v>28615</v>
      </c>
      <c r="I36" s="143">
        <v>-443</v>
      </c>
      <c r="J36" s="146">
        <v>-1.5481390878909662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36307</v>
      </c>
      <c r="F11" s="264">
        <v>45548</v>
      </c>
      <c r="G11" s="264">
        <v>40103</v>
      </c>
      <c r="H11" s="264">
        <v>30562</v>
      </c>
      <c r="I11" s="265">
        <v>36001</v>
      </c>
      <c r="J11" s="263">
        <v>306</v>
      </c>
      <c r="K11" s="266">
        <v>0.84997638954473487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28.504145206158594</v>
      </c>
      <c r="E13" s="115">
        <v>10349</v>
      </c>
      <c r="F13" s="114">
        <v>13386</v>
      </c>
      <c r="G13" s="114">
        <v>12984</v>
      </c>
      <c r="H13" s="114">
        <v>9729</v>
      </c>
      <c r="I13" s="140">
        <v>9929</v>
      </c>
      <c r="J13" s="115">
        <v>420</v>
      </c>
      <c r="K13" s="116">
        <v>4.2300332359754256</v>
      </c>
    </row>
    <row r="14" spans="1:17" ht="15.95" customHeight="1" x14ac:dyDescent="0.2">
      <c r="A14" s="306" t="s">
        <v>230</v>
      </c>
      <c r="B14" s="307"/>
      <c r="C14" s="308"/>
      <c r="D14" s="113">
        <v>49.202633101054893</v>
      </c>
      <c r="E14" s="115">
        <v>17864</v>
      </c>
      <c r="F14" s="114">
        <v>23054</v>
      </c>
      <c r="G14" s="114">
        <v>19374</v>
      </c>
      <c r="H14" s="114">
        <v>14446</v>
      </c>
      <c r="I14" s="140">
        <v>18189</v>
      </c>
      <c r="J14" s="115">
        <v>-325</v>
      </c>
      <c r="K14" s="116">
        <v>-1.7867942162845676</v>
      </c>
    </row>
    <row r="15" spans="1:17" ht="15.95" customHeight="1" x14ac:dyDescent="0.2">
      <c r="A15" s="306" t="s">
        <v>231</v>
      </c>
      <c r="B15" s="307"/>
      <c r="C15" s="308"/>
      <c r="D15" s="113">
        <v>9.160767895998017</v>
      </c>
      <c r="E15" s="115">
        <v>3326</v>
      </c>
      <c r="F15" s="114">
        <v>4976</v>
      </c>
      <c r="G15" s="114">
        <v>3008</v>
      </c>
      <c r="H15" s="114">
        <v>2598</v>
      </c>
      <c r="I15" s="140">
        <v>3349</v>
      </c>
      <c r="J15" s="115">
        <v>-23</v>
      </c>
      <c r="K15" s="116">
        <v>-0.68677217079725295</v>
      </c>
    </row>
    <row r="16" spans="1:17" ht="15.95" customHeight="1" x14ac:dyDescent="0.2">
      <c r="A16" s="306" t="s">
        <v>232</v>
      </c>
      <c r="B16" s="307"/>
      <c r="C16" s="308"/>
      <c r="D16" s="113">
        <v>13.008510755501694</v>
      </c>
      <c r="E16" s="115">
        <v>4723</v>
      </c>
      <c r="F16" s="114">
        <v>4088</v>
      </c>
      <c r="G16" s="114">
        <v>4670</v>
      </c>
      <c r="H16" s="114">
        <v>3755</v>
      </c>
      <c r="I16" s="140">
        <v>4492</v>
      </c>
      <c r="J16" s="115">
        <v>231</v>
      </c>
      <c r="K16" s="116">
        <v>5.1424755120213712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0.79323546423554692</v>
      </c>
      <c r="E18" s="115">
        <v>288</v>
      </c>
      <c r="F18" s="114">
        <v>529</v>
      </c>
      <c r="G18" s="114">
        <v>519</v>
      </c>
      <c r="H18" s="114">
        <v>325</v>
      </c>
      <c r="I18" s="140">
        <v>276</v>
      </c>
      <c r="J18" s="115">
        <v>12</v>
      </c>
      <c r="K18" s="116">
        <v>4.3478260869565215</v>
      </c>
    </row>
    <row r="19" spans="1:11" ht="14.1" customHeight="1" x14ac:dyDescent="0.2">
      <c r="A19" s="306" t="s">
        <v>235</v>
      </c>
      <c r="B19" s="307" t="s">
        <v>236</v>
      </c>
      <c r="C19" s="308"/>
      <c r="D19" s="113">
        <v>0.47373784669622937</v>
      </c>
      <c r="E19" s="115">
        <v>172</v>
      </c>
      <c r="F19" s="114">
        <v>448</v>
      </c>
      <c r="G19" s="114">
        <v>420</v>
      </c>
      <c r="H19" s="114">
        <v>246</v>
      </c>
      <c r="I19" s="140">
        <v>180</v>
      </c>
      <c r="J19" s="115">
        <v>-8</v>
      </c>
      <c r="K19" s="116">
        <v>-4.4444444444444446</v>
      </c>
    </row>
    <row r="20" spans="1:11" ht="14.1" customHeight="1" x14ac:dyDescent="0.2">
      <c r="A20" s="306">
        <v>12</v>
      </c>
      <c r="B20" s="307" t="s">
        <v>237</v>
      </c>
      <c r="C20" s="308"/>
      <c r="D20" s="113">
        <v>0.69132674139973005</v>
      </c>
      <c r="E20" s="115">
        <v>251</v>
      </c>
      <c r="F20" s="114">
        <v>319</v>
      </c>
      <c r="G20" s="114">
        <v>354</v>
      </c>
      <c r="H20" s="114">
        <v>260</v>
      </c>
      <c r="I20" s="140">
        <v>291</v>
      </c>
      <c r="J20" s="115">
        <v>-40</v>
      </c>
      <c r="K20" s="116">
        <v>-13.745704467353951</v>
      </c>
    </row>
    <row r="21" spans="1:11" ht="14.1" customHeight="1" x14ac:dyDescent="0.2">
      <c r="A21" s="306">
        <v>21</v>
      </c>
      <c r="B21" s="307" t="s">
        <v>238</v>
      </c>
      <c r="C21" s="308"/>
      <c r="D21" s="113">
        <v>0.22034318450987414</v>
      </c>
      <c r="E21" s="115">
        <v>80</v>
      </c>
      <c r="F21" s="114">
        <v>80</v>
      </c>
      <c r="G21" s="114">
        <v>91</v>
      </c>
      <c r="H21" s="114">
        <v>44</v>
      </c>
      <c r="I21" s="140">
        <v>83</v>
      </c>
      <c r="J21" s="115">
        <v>-3</v>
      </c>
      <c r="K21" s="116">
        <v>-3.6144578313253013</v>
      </c>
    </row>
    <row r="22" spans="1:11" ht="14.1" customHeight="1" x14ac:dyDescent="0.2">
      <c r="A22" s="306">
        <v>22</v>
      </c>
      <c r="B22" s="307" t="s">
        <v>239</v>
      </c>
      <c r="C22" s="308"/>
      <c r="D22" s="113">
        <v>1.7985512435618476</v>
      </c>
      <c r="E22" s="115">
        <v>653</v>
      </c>
      <c r="F22" s="114">
        <v>783</v>
      </c>
      <c r="G22" s="114">
        <v>641</v>
      </c>
      <c r="H22" s="114">
        <v>514</v>
      </c>
      <c r="I22" s="140">
        <v>484</v>
      </c>
      <c r="J22" s="115">
        <v>169</v>
      </c>
      <c r="K22" s="116">
        <v>34.917355371900825</v>
      </c>
    </row>
    <row r="23" spans="1:11" ht="14.1" customHeight="1" x14ac:dyDescent="0.2">
      <c r="A23" s="306">
        <v>23</v>
      </c>
      <c r="B23" s="307" t="s">
        <v>240</v>
      </c>
      <c r="C23" s="308"/>
      <c r="D23" s="113">
        <v>1.0659101550665162</v>
      </c>
      <c r="E23" s="115">
        <v>387</v>
      </c>
      <c r="F23" s="114">
        <v>245</v>
      </c>
      <c r="G23" s="114">
        <v>303</v>
      </c>
      <c r="H23" s="114">
        <v>271</v>
      </c>
      <c r="I23" s="140">
        <v>262</v>
      </c>
      <c r="J23" s="115">
        <v>125</v>
      </c>
      <c r="K23" s="116">
        <v>47.709923664122137</v>
      </c>
    </row>
    <row r="24" spans="1:11" ht="14.1" customHeight="1" x14ac:dyDescent="0.2">
      <c r="A24" s="306">
        <v>24</v>
      </c>
      <c r="B24" s="307" t="s">
        <v>241</v>
      </c>
      <c r="C24" s="308"/>
      <c r="D24" s="113">
        <v>4.0212631173052031</v>
      </c>
      <c r="E24" s="115">
        <v>1460</v>
      </c>
      <c r="F24" s="114">
        <v>2064</v>
      </c>
      <c r="G24" s="114">
        <v>1298</v>
      </c>
      <c r="H24" s="114">
        <v>1099</v>
      </c>
      <c r="I24" s="140">
        <v>1302</v>
      </c>
      <c r="J24" s="115">
        <v>158</v>
      </c>
      <c r="K24" s="116">
        <v>12.135176651305683</v>
      </c>
    </row>
    <row r="25" spans="1:11" ht="14.1" customHeight="1" x14ac:dyDescent="0.2">
      <c r="A25" s="306">
        <v>25</v>
      </c>
      <c r="B25" s="307" t="s">
        <v>242</v>
      </c>
      <c r="C25" s="308"/>
      <c r="D25" s="113">
        <v>5.7592199851268351</v>
      </c>
      <c r="E25" s="115">
        <v>2091</v>
      </c>
      <c r="F25" s="114">
        <v>8743</v>
      </c>
      <c r="G25" s="114">
        <v>1990</v>
      </c>
      <c r="H25" s="114">
        <v>1471</v>
      </c>
      <c r="I25" s="140">
        <v>1992</v>
      </c>
      <c r="J25" s="115">
        <v>99</v>
      </c>
      <c r="K25" s="116">
        <v>4.9698795180722888</v>
      </c>
    </row>
    <row r="26" spans="1:11" ht="14.1" customHeight="1" x14ac:dyDescent="0.2">
      <c r="A26" s="306">
        <v>26</v>
      </c>
      <c r="B26" s="307" t="s">
        <v>243</v>
      </c>
      <c r="C26" s="308"/>
      <c r="D26" s="113">
        <v>3.0710331341063708</v>
      </c>
      <c r="E26" s="115">
        <v>1115</v>
      </c>
      <c r="F26" s="114">
        <v>1090</v>
      </c>
      <c r="G26" s="114">
        <v>978</v>
      </c>
      <c r="H26" s="114">
        <v>771</v>
      </c>
      <c r="I26" s="140">
        <v>1090</v>
      </c>
      <c r="J26" s="115">
        <v>25</v>
      </c>
      <c r="K26" s="116">
        <v>2.2935779816513762</v>
      </c>
    </row>
    <row r="27" spans="1:11" ht="14.1" customHeight="1" x14ac:dyDescent="0.2">
      <c r="A27" s="306">
        <v>27</v>
      </c>
      <c r="B27" s="307" t="s">
        <v>244</v>
      </c>
      <c r="C27" s="308"/>
      <c r="D27" s="113">
        <v>2.1345745999394055</v>
      </c>
      <c r="E27" s="115">
        <v>775</v>
      </c>
      <c r="F27" s="114">
        <v>2566</v>
      </c>
      <c r="G27" s="114">
        <v>643</v>
      </c>
      <c r="H27" s="114">
        <v>545</v>
      </c>
      <c r="I27" s="140">
        <v>708</v>
      </c>
      <c r="J27" s="115">
        <v>67</v>
      </c>
      <c r="K27" s="116">
        <v>9.463276836158192</v>
      </c>
    </row>
    <row r="28" spans="1:11" ht="14.1" customHeight="1" x14ac:dyDescent="0.2">
      <c r="A28" s="306">
        <v>28</v>
      </c>
      <c r="B28" s="307" t="s">
        <v>245</v>
      </c>
      <c r="C28" s="308"/>
      <c r="D28" s="113">
        <v>0.34704051560305177</v>
      </c>
      <c r="E28" s="115">
        <v>126</v>
      </c>
      <c r="F28" s="114">
        <v>114</v>
      </c>
      <c r="G28" s="114">
        <v>170</v>
      </c>
      <c r="H28" s="114">
        <v>166</v>
      </c>
      <c r="I28" s="140">
        <v>155</v>
      </c>
      <c r="J28" s="115">
        <v>-29</v>
      </c>
      <c r="K28" s="116">
        <v>-18.70967741935484</v>
      </c>
    </row>
    <row r="29" spans="1:11" ht="14.1" customHeight="1" x14ac:dyDescent="0.2">
      <c r="A29" s="306">
        <v>29</v>
      </c>
      <c r="B29" s="307" t="s">
        <v>246</v>
      </c>
      <c r="C29" s="308"/>
      <c r="D29" s="113">
        <v>3.5144737929324923</v>
      </c>
      <c r="E29" s="115">
        <v>1276</v>
      </c>
      <c r="F29" s="114">
        <v>1122</v>
      </c>
      <c r="G29" s="114">
        <v>1209</v>
      </c>
      <c r="H29" s="114">
        <v>1168</v>
      </c>
      <c r="I29" s="140">
        <v>1246</v>
      </c>
      <c r="J29" s="115">
        <v>30</v>
      </c>
      <c r="K29" s="116">
        <v>2.407704654895666</v>
      </c>
    </row>
    <row r="30" spans="1:11" ht="14.1" customHeight="1" x14ac:dyDescent="0.2">
      <c r="A30" s="306" t="s">
        <v>247</v>
      </c>
      <c r="B30" s="307" t="s">
        <v>248</v>
      </c>
      <c r="C30" s="308"/>
      <c r="D30" s="113">
        <v>0.79323546423554692</v>
      </c>
      <c r="E30" s="115">
        <v>288</v>
      </c>
      <c r="F30" s="114">
        <v>321</v>
      </c>
      <c r="G30" s="114">
        <v>360</v>
      </c>
      <c r="H30" s="114">
        <v>305</v>
      </c>
      <c r="I30" s="140">
        <v>338</v>
      </c>
      <c r="J30" s="115">
        <v>-50</v>
      </c>
      <c r="K30" s="116">
        <v>-14.792899408284024</v>
      </c>
    </row>
    <row r="31" spans="1:11" ht="14.1" customHeight="1" x14ac:dyDescent="0.2">
      <c r="A31" s="306" t="s">
        <v>249</v>
      </c>
      <c r="B31" s="307" t="s">
        <v>250</v>
      </c>
      <c r="C31" s="308"/>
      <c r="D31" s="113">
        <v>2.7047125898587048</v>
      </c>
      <c r="E31" s="115">
        <v>982</v>
      </c>
      <c r="F31" s="114">
        <v>794</v>
      </c>
      <c r="G31" s="114">
        <v>839</v>
      </c>
      <c r="H31" s="114">
        <v>855</v>
      </c>
      <c r="I31" s="140">
        <v>901</v>
      </c>
      <c r="J31" s="115">
        <v>81</v>
      </c>
      <c r="K31" s="116">
        <v>8.9900110987791351</v>
      </c>
    </row>
    <row r="32" spans="1:11" ht="14.1" customHeight="1" x14ac:dyDescent="0.2">
      <c r="A32" s="306">
        <v>31</v>
      </c>
      <c r="B32" s="307" t="s">
        <v>251</v>
      </c>
      <c r="C32" s="308"/>
      <c r="D32" s="113">
        <v>0.88137273803949656</v>
      </c>
      <c r="E32" s="115">
        <v>320</v>
      </c>
      <c r="F32" s="114">
        <v>281</v>
      </c>
      <c r="G32" s="114">
        <v>356</v>
      </c>
      <c r="H32" s="114">
        <v>275</v>
      </c>
      <c r="I32" s="140">
        <v>321</v>
      </c>
      <c r="J32" s="115">
        <v>-1</v>
      </c>
      <c r="K32" s="116">
        <v>-0.3115264797507788</v>
      </c>
    </row>
    <row r="33" spans="1:11" ht="14.1" customHeight="1" x14ac:dyDescent="0.2">
      <c r="A33" s="306">
        <v>32</v>
      </c>
      <c r="B33" s="307" t="s">
        <v>252</v>
      </c>
      <c r="C33" s="308"/>
      <c r="D33" s="113">
        <v>1.7737626353044866</v>
      </c>
      <c r="E33" s="115">
        <v>644</v>
      </c>
      <c r="F33" s="114">
        <v>622</v>
      </c>
      <c r="G33" s="114">
        <v>723</v>
      </c>
      <c r="H33" s="114">
        <v>625</v>
      </c>
      <c r="I33" s="140">
        <v>583</v>
      </c>
      <c r="J33" s="115">
        <v>61</v>
      </c>
      <c r="K33" s="116">
        <v>10.463121783876501</v>
      </c>
    </row>
    <row r="34" spans="1:11" ht="14.1" customHeight="1" x14ac:dyDescent="0.2">
      <c r="A34" s="306">
        <v>33</v>
      </c>
      <c r="B34" s="307" t="s">
        <v>253</v>
      </c>
      <c r="C34" s="308"/>
      <c r="D34" s="113">
        <v>1.27799047015727</v>
      </c>
      <c r="E34" s="115">
        <v>464</v>
      </c>
      <c r="F34" s="114">
        <v>618</v>
      </c>
      <c r="G34" s="114">
        <v>658</v>
      </c>
      <c r="H34" s="114">
        <v>466</v>
      </c>
      <c r="I34" s="140">
        <v>490</v>
      </c>
      <c r="J34" s="115">
        <v>-26</v>
      </c>
      <c r="K34" s="116">
        <v>-5.3061224489795915</v>
      </c>
    </row>
    <row r="35" spans="1:11" ht="14.1" customHeight="1" x14ac:dyDescent="0.2">
      <c r="A35" s="306">
        <v>34</v>
      </c>
      <c r="B35" s="307" t="s">
        <v>254</v>
      </c>
      <c r="C35" s="308"/>
      <c r="D35" s="113">
        <v>1.8894428071721707</v>
      </c>
      <c r="E35" s="115">
        <v>686</v>
      </c>
      <c r="F35" s="114">
        <v>524</v>
      </c>
      <c r="G35" s="114">
        <v>553</v>
      </c>
      <c r="H35" s="114">
        <v>486</v>
      </c>
      <c r="I35" s="140">
        <v>581</v>
      </c>
      <c r="J35" s="115">
        <v>105</v>
      </c>
      <c r="K35" s="116">
        <v>18.072289156626507</v>
      </c>
    </row>
    <row r="36" spans="1:11" ht="14.1" customHeight="1" x14ac:dyDescent="0.2">
      <c r="A36" s="306">
        <v>41</v>
      </c>
      <c r="B36" s="307" t="s">
        <v>255</v>
      </c>
      <c r="C36" s="308"/>
      <c r="D36" s="113">
        <v>1.2091332249979343</v>
      </c>
      <c r="E36" s="115">
        <v>439</v>
      </c>
      <c r="F36" s="114">
        <v>392</v>
      </c>
      <c r="G36" s="114">
        <v>369</v>
      </c>
      <c r="H36" s="114">
        <v>342</v>
      </c>
      <c r="I36" s="140">
        <v>433</v>
      </c>
      <c r="J36" s="115">
        <v>6</v>
      </c>
      <c r="K36" s="116">
        <v>1.3856812933025404</v>
      </c>
    </row>
    <row r="37" spans="1:11" ht="14.1" customHeight="1" x14ac:dyDescent="0.2">
      <c r="A37" s="306">
        <v>42</v>
      </c>
      <c r="B37" s="307" t="s">
        <v>256</v>
      </c>
      <c r="C37" s="308"/>
      <c r="D37" s="113">
        <v>0.1955545762525133</v>
      </c>
      <c r="E37" s="115">
        <v>71</v>
      </c>
      <c r="F37" s="114">
        <v>59</v>
      </c>
      <c r="G37" s="114">
        <v>78</v>
      </c>
      <c r="H37" s="114">
        <v>65</v>
      </c>
      <c r="I37" s="140">
        <v>63</v>
      </c>
      <c r="J37" s="115">
        <v>8</v>
      </c>
      <c r="K37" s="116">
        <v>12.698412698412698</v>
      </c>
    </row>
    <row r="38" spans="1:11" ht="14.1" customHeight="1" x14ac:dyDescent="0.2">
      <c r="A38" s="306">
        <v>43</v>
      </c>
      <c r="B38" s="307" t="s">
        <v>257</v>
      </c>
      <c r="C38" s="308"/>
      <c r="D38" s="113">
        <v>2.7845869942435342</v>
      </c>
      <c r="E38" s="115">
        <v>1011</v>
      </c>
      <c r="F38" s="114">
        <v>1040</v>
      </c>
      <c r="G38" s="114">
        <v>1069</v>
      </c>
      <c r="H38" s="114">
        <v>817</v>
      </c>
      <c r="I38" s="140">
        <v>896</v>
      </c>
      <c r="J38" s="115">
        <v>115</v>
      </c>
      <c r="K38" s="116">
        <v>12.834821428571429</v>
      </c>
    </row>
    <row r="39" spans="1:11" ht="14.1" customHeight="1" x14ac:dyDescent="0.2">
      <c r="A39" s="306">
        <v>51</v>
      </c>
      <c r="B39" s="307" t="s">
        <v>258</v>
      </c>
      <c r="C39" s="308"/>
      <c r="D39" s="113">
        <v>9.6097171344368846</v>
      </c>
      <c r="E39" s="115">
        <v>3489</v>
      </c>
      <c r="F39" s="114">
        <v>4555</v>
      </c>
      <c r="G39" s="114">
        <v>3672</v>
      </c>
      <c r="H39" s="114">
        <v>3163</v>
      </c>
      <c r="I39" s="140">
        <v>3234</v>
      </c>
      <c r="J39" s="115">
        <v>255</v>
      </c>
      <c r="K39" s="116">
        <v>7.8849721706864564</v>
      </c>
    </row>
    <row r="40" spans="1:11" ht="14.1" customHeight="1" x14ac:dyDescent="0.2">
      <c r="A40" s="306" t="s">
        <v>259</v>
      </c>
      <c r="B40" s="307" t="s">
        <v>260</v>
      </c>
      <c r="C40" s="308"/>
      <c r="D40" s="113">
        <v>8.8550417274905673</v>
      </c>
      <c r="E40" s="115">
        <v>3215</v>
      </c>
      <c r="F40" s="114">
        <v>4185</v>
      </c>
      <c r="G40" s="114">
        <v>3456</v>
      </c>
      <c r="H40" s="114">
        <v>2953</v>
      </c>
      <c r="I40" s="140">
        <v>2977</v>
      </c>
      <c r="J40" s="115">
        <v>238</v>
      </c>
      <c r="K40" s="116">
        <v>7.99462546187437</v>
      </c>
    </row>
    <row r="41" spans="1:11" ht="14.1" customHeight="1" x14ac:dyDescent="0.2">
      <c r="A41" s="306"/>
      <c r="B41" s="307" t="s">
        <v>261</v>
      </c>
      <c r="C41" s="308"/>
      <c r="D41" s="113">
        <v>7.6982400088137277</v>
      </c>
      <c r="E41" s="115">
        <v>2795</v>
      </c>
      <c r="F41" s="114">
        <v>3863</v>
      </c>
      <c r="G41" s="114">
        <v>2932</v>
      </c>
      <c r="H41" s="114">
        <v>2628</v>
      </c>
      <c r="I41" s="140">
        <v>2643</v>
      </c>
      <c r="J41" s="115">
        <v>152</v>
      </c>
      <c r="K41" s="116">
        <v>5.7510404842981462</v>
      </c>
    </row>
    <row r="42" spans="1:11" ht="14.1" customHeight="1" x14ac:dyDescent="0.2">
      <c r="A42" s="306">
        <v>52</v>
      </c>
      <c r="B42" s="307" t="s">
        <v>262</v>
      </c>
      <c r="C42" s="308"/>
      <c r="D42" s="113">
        <v>3.8973200760183988</v>
      </c>
      <c r="E42" s="115">
        <v>1415</v>
      </c>
      <c r="F42" s="114">
        <v>1434</v>
      </c>
      <c r="G42" s="114">
        <v>1292</v>
      </c>
      <c r="H42" s="114">
        <v>1309</v>
      </c>
      <c r="I42" s="140">
        <v>1436</v>
      </c>
      <c r="J42" s="115">
        <v>-21</v>
      </c>
      <c r="K42" s="116">
        <v>-1.4623955431754874</v>
      </c>
    </row>
    <row r="43" spans="1:11" ht="14.1" customHeight="1" x14ac:dyDescent="0.2">
      <c r="A43" s="306" t="s">
        <v>263</v>
      </c>
      <c r="B43" s="307" t="s">
        <v>264</v>
      </c>
      <c r="C43" s="308"/>
      <c r="D43" s="113">
        <v>2.936072933594073</v>
      </c>
      <c r="E43" s="115">
        <v>1066</v>
      </c>
      <c r="F43" s="114">
        <v>1120</v>
      </c>
      <c r="G43" s="114">
        <v>992</v>
      </c>
      <c r="H43" s="114">
        <v>1038</v>
      </c>
      <c r="I43" s="140">
        <v>1153</v>
      </c>
      <c r="J43" s="115">
        <v>-87</v>
      </c>
      <c r="K43" s="116">
        <v>-7.545533391153513</v>
      </c>
    </row>
    <row r="44" spans="1:11" ht="14.1" customHeight="1" x14ac:dyDescent="0.2">
      <c r="A44" s="306">
        <v>53</v>
      </c>
      <c r="B44" s="307" t="s">
        <v>265</v>
      </c>
      <c r="C44" s="308"/>
      <c r="D44" s="113">
        <v>0.91993279532872452</v>
      </c>
      <c r="E44" s="115">
        <v>334</v>
      </c>
      <c r="F44" s="114">
        <v>485</v>
      </c>
      <c r="G44" s="114">
        <v>364</v>
      </c>
      <c r="H44" s="114">
        <v>341</v>
      </c>
      <c r="I44" s="140">
        <v>643</v>
      </c>
      <c r="J44" s="115">
        <v>-309</v>
      </c>
      <c r="K44" s="116">
        <v>-48.055987558320375</v>
      </c>
    </row>
    <row r="45" spans="1:11" ht="14.1" customHeight="1" x14ac:dyDescent="0.2">
      <c r="A45" s="306" t="s">
        <v>266</v>
      </c>
      <c r="B45" s="307" t="s">
        <v>267</v>
      </c>
      <c r="C45" s="308"/>
      <c r="D45" s="113">
        <v>0.86760128900762934</v>
      </c>
      <c r="E45" s="115">
        <v>315</v>
      </c>
      <c r="F45" s="114">
        <v>459</v>
      </c>
      <c r="G45" s="114">
        <v>341</v>
      </c>
      <c r="H45" s="114">
        <v>318</v>
      </c>
      <c r="I45" s="140">
        <v>622</v>
      </c>
      <c r="J45" s="115">
        <v>-307</v>
      </c>
      <c r="K45" s="116">
        <v>-49.356913183279744</v>
      </c>
    </row>
    <row r="46" spans="1:11" ht="14.1" customHeight="1" x14ac:dyDescent="0.2">
      <c r="A46" s="306">
        <v>54</v>
      </c>
      <c r="B46" s="307" t="s">
        <v>268</v>
      </c>
      <c r="C46" s="308"/>
      <c r="D46" s="113">
        <v>3.4098107802903019</v>
      </c>
      <c r="E46" s="115">
        <v>1238</v>
      </c>
      <c r="F46" s="114">
        <v>1126</v>
      </c>
      <c r="G46" s="114">
        <v>1158</v>
      </c>
      <c r="H46" s="114">
        <v>989</v>
      </c>
      <c r="I46" s="140">
        <v>1287</v>
      </c>
      <c r="J46" s="115">
        <v>-49</v>
      </c>
      <c r="K46" s="116">
        <v>-3.8073038073038075</v>
      </c>
    </row>
    <row r="47" spans="1:11" ht="14.1" customHeight="1" x14ac:dyDescent="0.2">
      <c r="A47" s="306">
        <v>61</v>
      </c>
      <c r="B47" s="307" t="s">
        <v>269</v>
      </c>
      <c r="C47" s="308"/>
      <c r="D47" s="113">
        <v>2.478860825736084</v>
      </c>
      <c r="E47" s="115">
        <v>900</v>
      </c>
      <c r="F47" s="114">
        <v>725</v>
      </c>
      <c r="G47" s="114">
        <v>866</v>
      </c>
      <c r="H47" s="114">
        <v>736</v>
      </c>
      <c r="I47" s="140">
        <v>913</v>
      </c>
      <c r="J47" s="115">
        <v>-13</v>
      </c>
      <c r="K47" s="116">
        <v>-1.4238773274917853</v>
      </c>
    </row>
    <row r="48" spans="1:11" ht="14.1" customHeight="1" x14ac:dyDescent="0.2">
      <c r="A48" s="306">
        <v>62</v>
      </c>
      <c r="B48" s="307" t="s">
        <v>270</v>
      </c>
      <c r="C48" s="308"/>
      <c r="D48" s="113">
        <v>7.530228330624948</v>
      </c>
      <c r="E48" s="115">
        <v>2734</v>
      </c>
      <c r="F48" s="114">
        <v>2647</v>
      </c>
      <c r="G48" s="114">
        <v>3505</v>
      </c>
      <c r="H48" s="114">
        <v>2759</v>
      </c>
      <c r="I48" s="140">
        <v>2808</v>
      </c>
      <c r="J48" s="115">
        <v>-74</v>
      </c>
      <c r="K48" s="116">
        <v>-2.6353276353276351</v>
      </c>
    </row>
    <row r="49" spans="1:11" ht="14.1" customHeight="1" x14ac:dyDescent="0.2">
      <c r="A49" s="306">
        <v>63</v>
      </c>
      <c r="B49" s="307" t="s">
        <v>271</v>
      </c>
      <c r="C49" s="308"/>
      <c r="D49" s="113">
        <v>4.4509323270994576</v>
      </c>
      <c r="E49" s="115">
        <v>1616</v>
      </c>
      <c r="F49" s="114">
        <v>2194</v>
      </c>
      <c r="G49" s="114">
        <v>3203</v>
      </c>
      <c r="H49" s="114">
        <v>1810</v>
      </c>
      <c r="I49" s="140">
        <v>1743</v>
      </c>
      <c r="J49" s="115">
        <v>-127</v>
      </c>
      <c r="K49" s="116">
        <v>-7.2862880091795752</v>
      </c>
    </row>
    <row r="50" spans="1:11" ht="14.1" customHeight="1" x14ac:dyDescent="0.2">
      <c r="A50" s="306" t="s">
        <v>272</v>
      </c>
      <c r="B50" s="307" t="s">
        <v>273</v>
      </c>
      <c r="C50" s="308"/>
      <c r="D50" s="113">
        <v>0.62797807585314125</v>
      </c>
      <c r="E50" s="115">
        <v>228</v>
      </c>
      <c r="F50" s="114">
        <v>253</v>
      </c>
      <c r="G50" s="114">
        <v>254</v>
      </c>
      <c r="H50" s="114">
        <v>228</v>
      </c>
      <c r="I50" s="140">
        <v>247</v>
      </c>
      <c r="J50" s="115">
        <v>-19</v>
      </c>
      <c r="K50" s="116">
        <v>-7.6923076923076925</v>
      </c>
    </row>
    <row r="51" spans="1:11" ht="14.1" customHeight="1" x14ac:dyDescent="0.2">
      <c r="A51" s="306" t="s">
        <v>274</v>
      </c>
      <c r="B51" s="307" t="s">
        <v>275</v>
      </c>
      <c r="C51" s="308"/>
      <c r="D51" s="113">
        <v>3.4015479108711819</v>
      </c>
      <c r="E51" s="115">
        <v>1235</v>
      </c>
      <c r="F51" s="114">
        <v>1225</v>
      </c>
      <c r="G51" s="114">
        <v>1213</v>
      </c>
      <c r="H51" s="114">
        <v>1048</v>
      </c>
      <c r="I51" s="140">
        <v>1150</v>
      </c>
      <c r="J51" s="115">
        <v>85</v>
      </c>
      <c r="K51" s="116">
        <v>7.3913043478260869</v>
      </c>
    </row>
    <row r="52" spans="1:11" ht="14.1" customHeight="1" x14ac:dyDescent="0.2">
      <c r="A52" s="306">
        <v>71</v>
      </c>
      <c r="B52" s="307" t="s">
        <v>276</v>
      </c>
      <c r="C52" s="308"/>
      <c r="D52" s="113">
        <v>10.876690445368661</v>
      </c>
      <c r="E52" s="115">
        <v>3949</v>
      </c>
      <c r="F52" s="114">
        <v>3579</v>
      </c>
      <c r="G52" s="114">
        <v>3648</v>
      </c>
      <c r="H52" s="114">
        <v>2918</v>
      </c>
      <c r="I52" s="140">
        <v>4173</v>
      </c>
      <c r="J52" s="115">
        <v>-224</v>
      </c>
      <c r="K52" s="116">
        <v>-5.3678408818595731</v>
      </c>
    </row>
    <row r="53" spans="1:11" ht="14.1" customHeight="1" x14ac:dyDescent="0.2">
      <c r="A53" s="306" t="s">
        <v>277</v>
      </c>
      <c r="B53" s="307" t="s">
        <v>278</v>
      </c>
      <c r="C53" s="308"/>
      <c r="D53" s="113">
        <v>3.9110915250502658</v>
      </c>
      <c r="E53" s="115">
        <v>1420</v>
      </c>
      <c r="F53" s="114">
        <v>1560</v>
      </c>
      <c r="G53" s="114">
        <v>1248</v>
      </c>
      <c r="H53" s="114">
        <v>991</v>
      </c>
      <c r="I53" s="140">
        <v>1426</v>
      </c>
      <c r="J53" s="115">
        <v>-6</v>
      </c>
      <c r="K53" s="116">
        <v>-0.42075736325385693</v>
      </c>
    </row>
    <row r="54" spans="1:11" ht="14.1" customHeight="1" x14ac:dyDescent="0.2">
      <c r="A54" s="306" t="s">
        <v>279</v>
      </c>
      <c r="B54" s="307" t="s">
        <v>280</v>
      </c>
      <c r="C54" s="308"/>
      <c r="D54" s="113">
        <v>5.8914258958327599</v>
      </c>
      <c r="E54" s="115">
        <v>2139</v>
      </c>
      <c r="F54" s="114">
        <v>1721</v>
      </c>
      <c r="G54" s="114">
        <v>2112</v>
      </c>
      <c r="H54" s="114">
        <v>1676</v>
      </c>
      <c r="I54" s="140">
        <v>2375</v>
      </c>
      <c r="J54" s="115">
        <v>-236</v>
      </c>
      <c r="K54" s="116">
        <v>-9.9368421052631586</v>
      </c>
    </row>
    <row r="55" spans="1:11" ht="14.1" customHeight="1" x14ac:dyDescent="0.2">
      <c r="A55" s="306">
        <v>72</v>
      </c>
      <c r="B55" s="307" t="s">
        <v>281</v>
      </c>
      <c r="C55" s="308"/>
      <c r="D55" s="113">
        <v>2.484369405348831</v>
      </c>
      <c r="E55" s="115">
        <v>902</v>
      </c>
      <c r="F55" s="114">
        <v>1065</v>
      </c>
      <c r="G55" s="114">
        <v>823</v>
      </c>
      <c r="H55" s="114">
        <v>655</v>
      </c>
      <c r="I55" s="140">
        <v>858</v>
      </c>
      <c r="J55" s="115">
        <v>44</v>
      </c>
      <c r="K55" s="116">
        <v>5.1282051282051286</v>
      </c>
    </row>
    <row r="56" spans="1:11" ht="14.1" customHeight="1" x14ac:dyDescent="0.2">
      <c r="A56" s="306" t="s">
        <v>282</v>
      </c>
      <c r="B56" s="307" t="s">
        <v>283</v>
      </c>
      <c r="C56" s="308"/>
      <c r="D56" s="113">
        <v>1.2504475720935357</v>
      </c>
      <c r="E56" s="115">
        <v>454</v>
      </c>
      <c r="F56" s="114">
        <v>656</v>
      </c>
      <c r="G56" s="114">
        <v>442</v>
      </c>
      <c r="H56" s="114">
        <v>305</v>
      </c>
      <c r="I56" s="140">
        <v>485</v>
      </c>
      <c r="J56" s="115">
        <v>-31</v>
      </c>
      <c r="K56" s="116">
        <v>-6.391752577319588</v>
      </c>
    </row>
    <row r="57" spans="1:11" ht="14.1" customHeight="1" x14ac:dyDescent="0.2">
      <c r="A57" s="306" t="s">
        <v>284</v>
      </c>
      <c r="B57" s="307" t="s">
        <v>285</v>
      </c>
      <c r="C57" s="308"/>
      <c r="D57" s="113">
        <v>0.90891563610323078</v>
      </c>
      <c r="E57" s="115">
        <v>330</v>
      </c>
      <c r="F57" s="114">
        <v>327</v>
      </c>
      <c r="G57" s="114">
        <v>241</v>
      </c>
      <c r="H57" s="114">
        <v>271</v>
      </c>
      <c r="I57" s="140">
        <v>278</v>
      </c>
      <c r="J57" s="115">
        <v>52</v>
      </c>
      <c r="K57" s="116">
        <v>18.705035971223023</v>
      </c>
    </row>
    <row r="58" spans="1:11" ht="14.1" customHeight="1" x14ac:dyDescent="0.2">
      <c r="A58" s="306">
        <v>73</v>
      </c>
      <c r="B58" s="307" t="s">
        <v>286</v>
      </c>
      <c r="C58" s="308"/>
      <c r="D58" s="113">
        <v>1.7957969537554741</v>
      </c>
      <c r="E58" s="115">
        <v>652</v>
      </c>
      <c r="F58" s="114">
        <v>449</v>
      </c>
      <c r="G58" s="114">
        <v>620</v>
      </c>
      <c r="H58" s="114">
        <v>444</v>
      </c>
      <c r="I58" s="140">
        <v>658</v>
      </c>
      <c r="J58" s="115">
        <v>-6</v>
      </c>
      <c r="K58" s="116">
        <v>-0.91185410334346506</v>
      </c>
    </row>
    <row r="59" spans="1:11" ht="14.1" customHeight="1" x14ac:dyDescent="0.2">
      <c r="A59" s="306" t="s">
        <v>287</v>
      </c>
      <c r="B59" s="307" t="s">
        <v>288</v>
      </c>
      <c r="C59" s="308"/>
      <c r="D59" s="113">
        <v>1.2476932822871623</v>
      </c>
      <c r="E59" s="115">
        <v>453</v>
      </c>
      <c r="F59" s="114">
        <v>264</v>
      </c>
      <c r="G59" s="114">
        <v>438</v>
      </c>
      <c r="H59" s="114">
        <v>259</v>
      </c>
      <c r="I59" s="140">
        <v>422</v>
      </c>
      <c r="J59" s="115">
        <v>31</v>
      </c>
      <c r="K59" s="116">
        <v>7.3459715639810428</v>
      </c>
    </row>
    <row r="60" spans="1:11" ht="14.1" customHeight="1" x14ac:dyDescent="0.2">
      <c r="A60" s="306">
        <v>81</v>
      </c>
      <c r="B60" s="307" t="s">
        <v>289</v>
      </c>
      <c r="C60" s="308"/>
      <c r="D60" s="113">
        <v>5.902443055058253</v>
      </c>
      <c r="E60" s="115">
        <v>2143</v>
      </c>
      <c r="F60" s="114">
        <v>1786</v>
      </c>
      <c r="G60" s="114">
        <v>2185</v>
      </c>
      <c r="H60" s="114">
        <v>1786</v>
      </c>
      <c r="I60" s="140">
        <v>2082</v>
      </c>
      <c r="J60" s="115">
        <v>61</v>
      </c>
      <c r="K60" s="116">
        <v>2.9298751200768494</v>
      </c>
    </row>
    <row r="61" spans="1:11" ht="14.1" customHeight="1" x14ac:dyDescent="0.2">
      <c r="A61" s="306" t="s">
        <v>290</v>
      </c>
      <c r="B61" s="307" t="s">
        <v>291</v>
      </c>
      <c r="C61" s="308"/>
      <c r="D61" s="113">
        <v>1.7765169251108601</v>
      </c>
      <c r="E61" s="115">
        <v>645</v>
      </c>
      <c r="F61" s="114">
        <v>522</v>
      </c>
      <c r="G61" s="114">
        <v>823</v>
      </c>
      <c r="H61" s="114">
        <v>541</v>
      </c>
      <c r="I61" s="140">
        <v>641</v>
      </c>
      <c r="J61" s="115">
        <v>4</v>
      </c>
      <c r="K61" s="116">
        <v>0.62402496099843996</v>
      </c>
    </row>
    <row r="62" spans="1:11" ht="14.1" customHeight="1" x14ac:dyDescent="0.2">
      <c r="A62" s="306" t="s">
        <v>292</v>
      </c>
      <c r="B62" s="307" t="s">
        <v>293</v>
      </c>
      <c r="C62" s="308"/>
      <c r="D62" s="113">
        <v>2.1896603960668743</v>
      </c>
      <c r="E62" s="115">
        <v>795</v>
      </c>
      <c r="F62" s="114">
        <v>805</v>
      </c>
      <c r="G62" s="114">
        <v>858</v>
      </c>
      <c r="H62" s="114">
        <v>763</v>
      </c>
      <c r="I62" s="140">
        <v>798</v>
      </c>
      <c r="J62" s="115">
        <v>-3</v>
      </c>
      <c r="K62" s="116">
        <v>-0.37593984962406013</v>
      </c>
    </row>
    <row r="63" spans="1:11" ht="14.1" customHeight="1" x14ac:dyDescent="0.2">
      <c r="A63" s="306"/>
      <c r="B63" s="307" t="s">
        <v>294</v>
      </c>
      <c r="C63" s="308"/>
      <c r="D63" s="113">
        <v>1.9583000523315064</v>
      </c>
      <c r="E63" s="115">
        <v>711</v>
      </c>
      <c r="F63" s="114">
        <v>695</v>
      </c>
      <c r="G63" s="114">
        <v>780</v>
      </c>
      <c r="H63" s="114">
        <v>698</v>
      </c>
      <c r="I63" s="140">
        <v>625</v>
      </c>
      <c r="J63" s="115">
        <v>86</v>
      </c>
      <c r="K63" s="116">
        <v>13.76</v>
      </c>
    </row>
    <row r="64" spans="1:11" ht="14.1" customHeight="1" x14ac:dyDescent="0.2">
      <c r="A64" s="306" t="s">
        <v>295</v>
      </c>
      <c r="B64" s="307" t="s">
        <v>296</v>
      </c>
      <c r="C64" s="308"/>
      <c r="D64" s="113">
        <v>0.67480100256148956</v>
      </c>
      <c r="E64" s="115">
        <v>245</v>
      </c>
      <c r="F64" s="114">
        <v>168</v>
      </c>
      <c r="G64" s="114">
        <v>162</v>
      </c>
      <c r="H64" s="114">
        <v>150</v>
      </c>
      <c r="I64" s="140">
        <v>202</v>
      </c>
      <c r="J64" s="115">
        <v>43</v>
      </c>
      <c r="K64" s="116">
        <v>21.287128712871286</v>
      </c>
    </row>
    <row r="65" spans="1:11" ht="14.1" customHeight="1" x14ac:dyDescent="0.2">
      <c r="A65" s="306" t="s">
        <v>297</v>
      </c>
      <c r="B65" s="307" t="s">
        <v>298</v>
      </c>
      <c r="C65" s="308"/>
      <c r="D65" s="113">
        <v>0.523315063210951</v>
      </c>
      <c r="E65" s="115">
        <v>190</v>
      </c>
      <c r="F65" s="114">
        <v>102</v>
      </c>
      <c r="G65" s="114">
        <v>156</v>
      </c>
      <c r="H65" s="114">
        <v>134</v>
      </c>
      <c r="I65" s="140">
        <v>200</v>
      </c>
      <c r="J65" s="115">
        <v>-10</v>
      </c>
      <c r="K65" s="116">
        <v>-5</v>
      </c>
    </row>
    <row r="66" spans="1:11" ht="14.1" customHeight="1" x14ac:dyDescent="0.2">
      <c r="A66" s="306">
        <v>82</v>
      </c>
      <c r="B66" s="307" t="s">
        <v>299</v>
      </c>
      <c r="C66" s="308"/>
      <c r="D66" s="113">
        <v>2.925055774368579</v>
      </c>
      <c r="E66" s="115">
        <v>1062</v>
      </c>
      <c r="F66" s="114">
        <v>943</v>
      </c>
      <c r="G66" s="114">
        <v>1192</v>
      </c>
      <c r="H66" s="114">
        <v>776</v>
      </c>
      <c r="I66" s="140">
        <v>1150</v>
      </c>
      <c r="J66" s="115">
        <v>-88</v>
      </c>
      <c r="K66" s="116">
        <v>-7.6521739130434785</v>
      </c>
    </row>
    <row r="67" spans="1:11" ht="14.1" customHeight="1" x14ac:dyDescent="0.2">
      <c r="A67" s="306" t="s">
        <v>300</v>
      </c>
      <c r="B67" s="307" t="s">
        <v>301</v>
      </c>
      <c r="C67" s="308"/>
      <c r="D67" s="113">
        <v>1.7875340843363539</v>
      </c>
      <c r="E67" s="115">
        <v>649</v>
      </c>
      <c r="F67" s="114">
        <v>621</v>
      </c>
      <c r="G67" s="114">
        <v>754</v>
      </c>
      <c r="H67" s="114">
        <v>486</v>
      </c>
      <c r="I67" s="140">
        <v>787</v>
      </c>
      <c r="J67" s="115">
        <v>-138</v>
      </c>
      <c r="K67" s="116">
        <v>-17.534942820838626</v>
      </c>
    </row>
    <row r="68" spans="1:11" ht="14.1" customHeight="1" x14ac:dyDescent="0.2">
      <c r="A68" s="306" t="s">
        <v>302</v>
      </c>
      <c r="B68" s="307" t="s">
        <v>303</v>
      </c>
      <c r="C68" s="308"/>
      <c r="D68" s="113">
        <v>0.64174952488500836</v>
      </c>
      <c r="E68" s="115">
        <v>233</v>
      </c>
      <c r="F68" s="114">
        <v>202</v>
      </c>
      <c r="G68" s="114">
        <v>254</v>
      </c>
      <c r="H68" s="114">
        <v>193</v>
      </c>
      <c r="I68" s="140">
        <v>231</v>
      </c>
      <c r="J68" s="115">
        <v>2</v>
      </c>
      <c r="K68" s="116">
        <v>0.86580086580086579</v>
      </c>
    </row>
    <row r="69" spans="1:11" ht="14.1" customHeight="1" x14ac:dyDescent="0.2">
      <c r="A69" s="306">
        <v>83</v>
      </c>
      <c r="B69" s="307" t="s">
        <v>304</v>
      </c>
      <c r="C69" s="308"/>
      <c r="D69" s="113">
        <v>3.8642685983419174</v>
      </c>
      <c r="E69" s="115">
        <v>1403</v>
      </c>
      <c r="F69" s="114">
        <v>1149</v>
      </c>
      <c r="G69" s="114">
        <v>2596</v>
      </c>
      <c r="H69" s="114">
        <v>994</v>
      </c>
      <c r="I69" s="140">
        <v>1282</v>
      </c>
      <c r="J69" s="115">
        <v>121</v>
      </c>
      <c r="K69" s="116">
        <v>9.4383775351014041</v>
      </c>
    </row>
    <row r="70" spans="1:11" ht="14.1" customHeight="1" x14ac:dyDescent="0.2">
      <c r="A70" s="306" t="s">
        <v>305</v>
      </c>
      <c r="B70" s="307" t="s">
        <v>306</v>
      </c>
      <c r="C70" s="308"/>
      <c r="D70" s="113">
        <v>2.8424270801773761</v>
      </c>
      <c r="E70" s="115">
        <v>1032</v>
      </c>
      <c r="F70" s="114">
        <v>847</v>
      </c>
      <c r="G70" s="114">
        <v>2151</v>
      </c>
      <c r="H70" s="114">
        <v>696</v>
      </c>
      <c r="I70" s="140">
        <v>957</v>
      </c>
      <c r="J70" s="115">
        <v>75</v>
      </c>
      <c r="K70" s="116">
        <v>7.8369905956112849</v>
      </c>
    </row>
    <row r="71" spans="1:11" ht="14.1" customHeight="1" x14ac:dyDescent="0.2">
      <c r="A71" s="306"/>
      <c r="B71" s="307" t="s">
        <v>307</v>
      </c>
      <c r="C71" s="308"/>
      <c r="D71" s="113">
        <v>1.8701627785275567</v>
      </c>
      <c r="E71" s="115">
        <v>679</v>
      </c>
      <c r="F71" s="114">
        <v>499</v>
      </c>
      <c r="G71" s="114">
        <v>1546</v>
      </c>
      <c r="H71" s="114">
        <v>412</v>
      </c>
      <c r="I71" s="140">
        <v>560</v>
      </c>
      <c r="J71" s="115">
        <v>119</v>
      </c>
      <c r="K71" s="116">
        <v>21.25</v>
      </c>
    </row>
    <row r="72" spans="1:11" ht="14.1" customHeight="1" x14ac:dyDescent="0.2">
      <c r="A72" s="306">
        <v>84</v>
      </c>
      <c r="B72" s="307" t="s">
        <v>308</v>
      </c>
      <c r="C72" s="308"/>
      <c r="D72" s="113">
        <v>2.098768832456551</v>
      </c>
      <c r="E72" s="115">
        <v>762</v>
      </c>
      <c r="F72" s="114">
        <v>690</v>
      </c>
      <c r="G72" s="114">
        <v>1229</v>
      </c>
      <c r="H72" s="114">
        <v>605</v>
      </c>
      <c r="I72" s="140">
        <v>692</v>
      </c>
      <c r="J72" s="115">
        <v>70</v>
      </c>
      <c r="K72" s="116">
        <v>10.115606936416185</v>
      </c>
    </row>
    <row r="73" spans="1:11" ht="14.1" customHeight="1" x14ac:dyDescent="0.2">
      <c r="A73" s="306" t="s">
        <v>309</v>
      </c>
      <c r="B73" s="307" t="s">
        <v>310</v>
      </c>
      <c r="C73" s="308"/>
      <c r="D73" s="113">
        <v>0.15148593935053847</v>
      </c>
      <c r="E73" s="115">
        <v>55</v>
      </c>
      <c r="F73" s="114">
        <v>34</v>
      </c>
      <c r="G73" s="114">
        <v>378</v>
      </c>
      <c r="H73" s="114">
        <v>41</v>
      </c>
      <c r="I73" s="140">
        <v>60</v>
      </c>
      <c r="J73" s="115">
        <v>-5</v>
      </c>
      <c r="K73" s="116">
        <v>-8.3333333333333339</v>
      </c>
    </row>
    <row r="74" spans="1:11" ht="14.1" customHeight="1" x14ac:dyDescent="0.2">
      <c r="A74" s="306" t="s">
        <v>311</v>
      </c>
      <c r="B74" s="307" t="s">
        <v>312</v>
      </c>
      <c r="C74" s="308"/>
      <c r="D74" s="113">
        <v>8.8137273803949645E-2</v>
      </c>
      <c r="E74" s="115">
        <v>32</v>
      </c>
      <c r="F74" s="114">
        <v>112</v>
      </c>
      <c r="G74" s="114">
        <v>148</v>
      </c>
      <c r="H74" s="114">
        <v>25</v>
      </c>
      <c r="I74" s="140">
        <v>52</v>
      </c>
      <c r="J74" s="115">
        <v>-20</v>
      </c>
      <c r="K74" s="116">
        <v>-38.46153846153846</v>
      </c>
    </row>
    <row r="75" spans="1:11" ht="14.1" customHeight="1" x14ac:dyDescent="0.2">
      <c r="A75" s="306" t="s">
        <v>313</v>
      </c>
      <c r="B75" s="307" t="s">
        <v>314</v>
      </c>
      <c r="C75" s="308"/>
      <c r="D75" s="113">
        <v>1.1099787919684909</v>
      </c>
      <c r="E75" s="115">
        <v>403</v>
      </c>
      <c r="F75" s="114">
        <v>350</v>
      </c>
      <c r="G75" s="114">
        <v>395</v>
      </c>
      <c r="H75" s="114">
        <v>342</v>
      </c>
      <c r="I75" s="140">
        <v>357</v>
      </c>
      <c r="J75" s="115">
        <v>46</v>
      </c>
      <c r="K75" s="116">
        <v>12.88515406162465</v>
      </c>
    </row>
    <row r="76" spans="1:11" ht="14.1" customHeight="1" x14ac:dyDescent="0.2">
      <c r="A76" s="306">
        <v>91</v>
      </c>
      <c r="B76" s="307" t="s">
        <v>315</v>
      </c>
      <c r="C76" s="308"/>
      <c r="D76" s="113">
        <v>0.30572616850745038</v>
      </c>
      <c r="E76" s="115">
        <v>111</v>
      </c>
      <c r="F76" s="114">
        <v>130</v>
      </c>
      <c r="G76" s="114">
        <v>84</v>
      </c>
      <c r="H76" s="114">
        <v>80</v>
      </c>
      <c r="I76" s="140">
        <v>121</v>
      </c>
      <c r="J76" s="115">
        <v>-10</v>
      </c>
      <c r="K76" s="116">
        <v>-8.2644628099173545</v>
      </c>
    </row>
    <row r="77" spans="1:11" ht="14.1" customHeight="1" x14ac:dyDescent="0.2">
      <c r="A77" s="306">
        <v>92</v>
      </c>
      <c r="B77" s="307" t="s">
        <v>316</v>
      </c>
      <c r="C77" s="308"/>
      <c r="D77" s="113">
        <v>1.6883796513069105</v>
      </c>
      <c r="E77" s="115">
        <v>613</v>
      </c>
      <c r="F77" s="114">
        <v>582</v>
      </c>
      <c r="G77" s="114">
        <v>703</v>
      </c>
      <c r="H77" s="114">
        <v>570</v>
      </c>
      <c r="I77" s="140">
        <v>741</v>
      </c>
      <c r="J77" s="115">
        <v>-128</v>
      </c>
      <c r="K77" s="116">
        <v>-17.273954116059379</v>
      </c>
    </row>
    <row r="78" spans="1:11" ht="14.1" customHeight="1" x14ac:dyDescent="0.2">
      <c r="A78" s="306">
        <v>93</v>
      </c>
      <c r="B78" s="307" t="s">
        <v>317</v>
      </c>
      <c r="C78" s="308"/>
      <c r="D78" s="113" t="s">
        <v>514</v>
      </c>
      <c r="E78" s="115" t="s">
        <v>514</v>
      </c>
      <c r="F78" s="114">
        <v>28</v>
      </c>
      <c r="G78" s="114" t="s">
        <v>514</v>
      </c>
      <c r="H78" s="114" t="s">
        <v>514</v>
      </c>
      <c r="I78" s="140">
        <v>48</v>
      </c>
      <c r="J78" s="115" t="s">
        <v>514</v>
      </c>
      <c r="K78" s="116" t="s">
        <v>514</v>
      </c>
    </row>
    <row r="79" spans="1:11" ht="14.1" customHeight="1" x14ac:dyDescent="0.2">
      <c r="A79" s="306">
        <v>94</v>
      </c>
      <c r="B79" s="307" t="s">
        <v>318</v>
      </c>
      <c r="C79" s="308"/>
      <c r="D79" s="113">
        <v>2.084997383424684</v>
      </c>
      <c r="E79" s="115">
        <v>757</v>
      </c>
      <c r="F79" s="114">
        <v>743</v>
      </c>
      <c r="G79" s="114">
        <v>847</v>
      </c>
      <c r="H79" s="114">
        <v>855</v>
      </c>
      <c r="I79" s="140">
        <v>829</v>
      </c>
      <c r="J79" s="115">
        <v>-72</v>
      </c>
      <c r="K79" s="116">
        <v>-8.6851628468033777</v>
      </c>
    </row>
    <row r="80" spans="1:11" ht="14.1" customHeight="1" x14ac:dyDescent="0.2">
      <c r="A80" s="306" t="s">
        <v>319</v>
      </c>
      <c r="B80" s="307" t="s">
        <v>320</v>
      </c>
      <c r="C80" s="308"/>
      <c r="D80" s="113" t="s">
        <v>514</v>
      </c>
      <c r="E80" s="115" t="s">
        <v>514</v>
      </c>
      <c r="F80" s="114">
        <v>3</v>
      </c>
      <c r="G80" s="114" t="s">
        <v>514</v>
      </c>
      <c r="H80" s="114" t="s">
        <v>514</v>
      </c>
      <c r="I80" s="140">
        <v>5</v>
      </c>
      <c r="J80" s="115" t="s">
        <v>514</v>
      </c>
      <c r="K80" s="116" t="s">
        <v>514</v>
      </c>
    </row>
    <row r="81" spans="1:11" ht="14.1" customHeight="1" x14ac:dyDescent="0.2">
      <c r="A81" s="310" t="s">
        <v>321</v>
      </c>
      <c r="B81" s="311" t="s">
        <v>334</v>
      </c>
      <c r="C81" s="312"/>
      <c r="D81" s="125">
        <v>0.1239430412868042</v>
      </c>
      <c r="E81" s="143">
        <v>45</v>
      </c>
      <c r="F81" s="144">
        <v>44</v>
      </c>
      <c r="G81" s="144">
        <v>67</v>
      </c>
      <c r="H81" s="144">
        <v>34</v>
      </c>
      <c r="I81" s="145">
        <v>42</v>
      </c>
      <c r="J81" s="143">
        <v>3</v>
      </c>
      <c r="K81" s="146">
        <v>7.1428571428571432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390429</v>
      </c>
      <c r="C10" s="114">
        <v>216634</v>
      </c>
      <c r="D10" s="114">
        <v>173795</v>
      </c>
      <c r="E10" s="114">
        <v>305911</v>
      </c>
      <c r="F10" s="114">
        <v>81799</v>
      </c>
      <c r="G10" s="114">
        <v>44037</v>
      </c>
      <c r="H10" s="114">
        <v>102307</v>
      </c>
      <c r="I10" s="115">
        <v>107783</v>
      </c>
      <c r="J10" s="114">
        <v>71265</v>
      </c>
      <c r="K10" s="114">
        <v>36518</v>
      </c>
      <c r="L10" s="422">
        <v>28188</v>
      </c>
      <c r="M10" s="423">
        <v>29179</v>
      </c>
    </row>
    <row r="11" spans="1:13" ht="11.1" customHeight="1" x14ac:dyDescent="0.2">
      <c r="A11" s="421" t="s">
        <v>388</v>
      </c>
      <c r="B11" s="115">
        <v>394081</v>
      </c>
      <c r="C11" s="114">
        <v>219501</v>
      </c>
      <c r="D11" s="114">
        <v>174580</v>
      </c>
      <c r="E11" s="114">
        <v>308816</v>
      </c>
      <c r="F11" s="114">
        <v>82543</v>
      </c>
      <c r="G11" s="114">
        <v>43409</v>
      </c>
      <c r="H11" s="114">
        <v>104413</v>
      </c>
      <c r="I11" s="115">
        <v>110530</v>
      </c>
      <c r="J11" s="114">
        <v>72879</v>
      </c>
      <c r="K11" s="114">
        <v>37651</v>
      </c>
      <c r="L11" s="422">
        <v>28445</v>
      </c>
      <c r="M11" s="423">
        <v>25538</v>
      </c>
    </row>
    <row r="12" spans="1:13" ht="11.1" customHeight="1" x14ac:dyDescent="0.2">
      <c r="A12" s="421" t="s">
        <v>389</v>
      </c>
      <c r="B12" s="115">
        <v>400820</v>
      </c>
      <c r="C12" s="114">
        <v>223727</v>
      </c>
      <c r="D12" s="114">
        <v>177093</v>
      </c>
      <c r="E12" s="114">
        <v>314259</v>
      </c>
      <c r="F12" s="114">
        <v>83644</v>
      </c>
      <c r="G12" s="114">
        <v>47422</v>
      </c>
      <c r="H12" s="114">
        <v>106184</v>
      </c>
      <c r="I12" s="115">
        <v>110396</v>
      </c>
      <c r="J12" s="114">
        <v>71468</v>
      </c>
      <c r="K12" s="114">
        <v>38928</v>
      </c>
      <c r="L12" s="422">
        <v>42038</v>
      </c>
      <c r="M12" s="423">
        <v>36206</v>
      </c>
    </row>
    <row r="13" spans="1:13" s="110" customFormat="1" ht="11.1" customHeight="1" x14ac:dyDescent="0.2">
      <c r="A13" s="421" t="s">
        <v>390</v>
      </c>
      <c r="B13" s="115">
        <v>399729</v>
      </c>
      <c r="C13" s="114">
        <v>222274</v>
      </c>
      <c r="D13" s="114">
        <v>177455</v>
      </c>
      <c r="E13" s="114">
        <v>311791</v>
      </c>
      <c r="F13" s="114">
        <v>85018</v>
      </c>
      <c r="G13" s="114">
        <v>45313</v>
      </c>
      <c r="H13" s="114">
        <v>107466</v>
      </c>
      <c r="I13" s="115">
        <v>111623</v>
      </c>
      <c r="J13" s="114">
        <v>72591</v>
      </c>
      <c r="K13" s="114">
        <v>39032</v>
      </c>
      <c r="L13" s="422">
        <v>27978</v>
      </c>
      <c r="M13" s="423">
        <v>30055</v>
      </c>
    </row>
    <row r="14" spans="1:13" ht="15" customHeight="1" x14ac:dyDescent="0.2">
      <c r="A14" s="421" t="s">
        <v>391</v>
      </c>
      <c r="B14" s="115">
        <v>399559</v>
      </c>
      <c r="C14" s="114">
        <v>222317</v>
      </c>
      <c r="D14" s="114">
        <v>177242</v>
      </c>
      <c r="E14" s="114">
        <v>305344</v>
      </c>
      <c r="F14" s="114">
        <v>91474</v>
      </c>
      <c r="G14" s="114">
        <v>43806</v>
      </c>
      <c r="H14" s="114">
        <v>109063</v>
      </c>
      <c r="I14" s="115">
        <v>110057</v>
      </c>
      <c r="J14" s="114">
        <v>71217</v>
      </c>
      <c r="K14" s="114">
        <v>38840</v>
      </c>
      <c r="L14" s="422">
        <v>31282</v>
      </c>
      <c r="M14" s="423">
        <v>31372</v>
      </c>
    </row>
    <row r="15" spans="1:13" ht="11.1" customHeight="1" x14ac:dyDescent="0.2">
      <c r="A15" s="421" t="s">
        <v>388</v>
      </c>
      <c r="B15" s="115">
        <v>402484</v>
      </c>
      <c r="C15" s="114">
        <v>224419</v>
      </c>
      <c r="D15" s="114">
        <v>178065</v>
      </c>
      <c r="E15" s="114">
        <v>306455</v>
      </c>
      <c r="F15" s="114">
        <v>93403</v>
      </c>
      <c r="G15" s="114">
        <v>43015</v>
      </c>
      <c r="H15" s="114">
        <v>110963</v>
      </c>
      <c r="I15" s="115">
        <v>111749</v>
      </c>
      <c r="J15" s="114">
        <v>72579</v>
      </c>
      <c r="K15" s="114">
        <v>39170</v>
      </c>
      <c r="L15" s="422">
        <v>28699</v>
      </c>
      <c r="M15" s="423">
        <v>26611</v>
      </c>
    </row>
    <row r="16" spans="1:13" ht="11.1" customHeight="1" x14ac:dyDescent="0.2">
      <c r="A16" s="421" t="s">
        <v>389</v>
      </c>
      <c r="B16" s="115">
        <v>408742</v>
      </c>
      <c r="C16" s="114">
        <v>228086</v>
      </c>
      <c r="D16" s="114">
        <v>180656</v>
      </c>
      <c r="E16" s="114">
        <v>312431</v>
      </c>
      <c r="F16" s="114">
        <v>94133</v>
      </c>
      <c r="G16" s="114">
        <v>46873</v>
      </c>
      <c r="H16" s="114">
        <v>112682</v>
      </c>
      <c r="I16" s="115">
        <v>110688</v>
      </c>
      <c r="J16" s="114">
        <v>70271</v>
      </c>
      <c r="K16" s="114">
        <v>40417</v>
      </c>
      <c r="L16" s="422">
        <v>41755</v>
      </c>
      <c r="M16" s="423">
        <v>36856</v>
      </c>
    </row>
    <row r="17" spans="1:13" s="110" customFormat="1" ht="11.1" customHeight="1" x14ac:dyDescent="0.2">
      <c r="A17" s="421" t="s">
        <v>390</v>
      </c>
      <c r="B17" s="115">
        <v>408396</v>
      </c>
      <c r="C17" s="114">
        <v>227138</v>
      </c>
      <c r="D17" s="114">
        <v>181258</v>
      </c>
      <c r="E17" s="114">
        <v>313445</v>
      </c>
      <c r="F17" s="114">
        <v>94670</v>
      </c>
      <c r="G17" s="114">
        <v>45863</v>
      </c>
      <c r="H17" s="114">
        <v>113871</v>
      </c>
      <c r="I17" s="115">
        <v>111186</v>
      </c>
      <c r="J17" s="114">
        <v>71171</v>
      </c>
      <c r="K17" s="114">
        <v>40015</v>
      </c>
      <c r="L17" s="422">
        <v>27383</v>
      </c>
      <c r="M17" s="423">
        <v>29259</v>
      </c>
    </row>
    <row r="18" spans="1:13" ht="15" customHeight="1" x14ac:dyDescent="0.2">
      <c r="A18" s="421" t="s">
        <v>392</v>
      </c>
      <c r="B18" s="115">
        <v>409093</v>
      </c>
      <c r="C18" s="114">
        <v>227485</v>
      </c>
      <c r="D18" s="114">
        <v>181608</v>
      </c>
      <c r="E18" s="114">
        <v>312245</v>
      </c>
      <c r="F18" s="114">
        <v>96239</v>
      </c>
      <c r="G18" s="114">
        <v>45699</v>
      </c>
      <c r="H18" s="114">
        <v>115323</v>
      </c>
      <c r="I18" s="115">
        <v>108811</v>
      </c>
      <c r="J18" s="114">
        <v>69455</v>
      </c>
      <c r="K18" s="114">
        <v>39356</v>
      </c>
      <c r="L18" s="422">
        <v>34191</v>
      </c>
      <c r="M18" s="423">
        <v>33514</v>
      </c>
    </row>
    <row r="19" spans="1:13" ht="11.1" customHeight="1" x14ac:dyDescent="0.2">
      <c r="A19" s="421" t="s">
        <v>388</v>
      </c>
      <c r="B19" s="115">
        <v>410898</v>
      </c>
      <c r="C19" s="114">
        <v>228534</v>
      </c>
      <c r="D19" s="114">
        <v>182364</v>
      </c>
      <c r="E19" s="114">
        <v>312887</v>
      </c>
      <c r="F19" s="114">
        <v>97418</v>
      </c>
      <c r="G19" s="114">
        <v>44419</v>
      </c>
      <c r="H19" s="114">
        <v>117572</v>
      </c>
      <c r="I19" s="115">
        <v>110795</v>
      </c>
      <c r="J19" s="114">
        <v>71019</v>
      </c>
      <c r="K19" s="114">
        <v>39776</v>
      </c>
      <c r="L19" s="422">
        <v>27901</v>
      </c>
      <c r="M19" s="423">
        <v>26624</v>
      </c>
    </row>
    <row r="20" spans="1:13" ht="11.1" customHeight="1" x14ac:dyDescent="0.2">
      <c r="A20" s="421" t="s">
        <v>389</v>
      </c>
      <c r="B20" s="115">
        <v>416844</v>
      </c>
      <c r="C20" s="114">
        <v>232051</v>
      </c>
      <c r="D20" s="114">
        <v>184793</v>
      </c>
      <c r="E20" s="114">
        <v>318556</v>
      </c>
      <c r="F20" s="114">
        <v>97502</v>
      </c>
      <c r="G20" s="114">
        <v>48451</v>
      </c>
      <c r="H20" s="114">
        <v>119238</v>
      </c>
      <c r="I20" s="115">
        <v>108227</v>
      </c>
      <c r="J20" s="114">
        <v>67865</v>
      </c>
      <c r="K20" s="114">
        <v>40362</v>
      </c>
      <c r="L20" s="422">
        <v>42672</v>
      </c>
      <c r="M20" s="423">
        <v>37545</v>
      </c>
    </row>
    <row r="21" spans="1:13" s="110" customFormat="1" ht="11.1" customHeight="1" x14ac:dyDescent="0.2">
      <c r="A21" s="421" t="s">
        <v>390</v>
      </c>
      <c r="B21" s="115">
        <v>413951</v>
      </c>
      <c r="C21" s="114">
        <v>229389</v>
      </c>
      <c r="D21" s="114">
        <v>184562</v>
      </c>
      <c r="E21" s="114">
        <v>315563</v>
      </c>
      <c r="F21" s="114">
        <v>98217</v>
      </c>
      <c r="G21" s="114">
        <v>47324</v>
      </c>
      <c r="H21" s="114">
        <v>120051</v>
      </c>
      <c r="I21" s="115">
        <v>109677</v>
      </c>
      <c r="J21" s="114">
        <v>68981</v>
      </c>
      <c r="K21" s="114">
        <v>40696</v>
      </c>
      <c r="L21" s="422">
        <v>27869</v>
      </c>
      <c r="M21" s="423">
        <v>29636</v>
      </c>
    </row>
    <row r="22" spans="1:13" ht="15" customHeight="1" x14ac:dyDescent="0.2">
      <c r="A22" s="421" t="s">
        <v>393</v>
      </c>
      <c r="B22" s="115">
        <v>412993</v>
      </c>
      <c r="C22" s="114">
        <v>228843</v>
      </c>
      <c r="D22" s="114">
        <v>184150</v>
      </c>
      <c r="E22" s="114">
        <v>313991</v>
      </c>
      <c r="F22" s="114">
        <v>98406</v>
      </c>
      <c r="G22" s="114">
        <v>45535</v>
      </c>
      <c r="H22" s="114">
        <v>121548</v>
      </c>
      <c r="I22" s="115">
        <v>107681</v>
      </c>
      <c r="J22" s="114">
        <v>67803</v>
      </c>
      <c r="K22" s="114">
        <v>39878</v>
      </c>
      <c r="L22" s="422">
        <v>31777</v>
      </c>
      <c r="M22" s="423">
        <v>33085</v>
      </c>
    </row>
    <row r="23" spans="1:13" ht="11.1" customHeight="1" x14ac:dyDescent="0.2">
      <c r="A23" s="421" t="s">
        <v>388</v>
      </c>
      <c r="B23" s="115">
        <v>414940</v>
      </c>
      <c r="C23" s="114">
        <v>230541</v>
      </c>
      <c r="D23" s="114">
        <v>184399</v>
      </c>
      <c r="E23" s="114">
        <v>314847</v>
      </c>
      <c r="F23" s="114">
        <v>99388</v>
      </c>
      <c r="G23" s="114">
        <v>44387</v>
      </c>
      <c r="H23" s="114">
        <v>123729</v>
      </c>
      <c r="I23" s="115">
        <v>108838</v>
      </c>
      <c r="J23" s="114">
        <v>68959</v>
      </c>
      <c r="K23" s="114">
        <v>39879</v>
      </c>
      <c r="L23" s="422">
        <v>25391</v>
      </c>
      <c r="M23" s="423">
        <v>24170</v>
      </c>
    </row>
    <row r="24" spans="1:13" ht="11.1" customHeight="1" x14ac:dyDescent="0.2">
      <c r="A24" s="421" t="s">
        <v>389</v>
      </c>
      <c r="B24" s="115">
        <v>421551</v>
      </c>
      <c r="C24" s="114">
        <v>234238</v>
      </c>
      <c r="D24" s="114">
        <v>187313</v>
      </c>
      <c r="E24" s="114">
        <v>318700</v>
      </c>
      <c r="F24" s="114">
        <v>99765</v>
      </c>
      <c r="G24" s="114">
        <v>47886</v>
      </c>
      <c r="H24" s="114">
        <v>125869</v>
      </c>
      <c r="I24" s="115">
        <v>107737</v>
      </c>
      <c r="J24" s="114">
        <v>66908</v>
      </c>
      <c r="K24" s="114">
        <v>40829</v>
      </c>
      <c r="L24" s="422">
        <v>39453</v>
      </c>
      <c r="M24" s="423">
        <v>34732</v>
      </c>
    </row>
    <row r="25" spans="1:13" s="110" customFormat="1" ht="11.1" customHeight="1" x14ac:dyDescent="0.2">
      <c r="A25" s="421" t="s">
        <v>390</v>
      </c>
      <c r="B25" s="115">
        <v>419625</v>
      </c>
      <c r="C25" s="114">
        <v>232540</v>
      </c>
      <c r="D25" s="114">
        <v>187085</v>
      </c>
      <c r="E25" s="114">
        <v>316559</v>
      </c>
      <c r="F25" s="114">
        <v>100003</v>
      </c>
      <c r="G25" s="114">
        <v>46791</v>
      </c>
      <c r="H25" s="114">
        <v>126794</v>
      </c>
      <c r="I25" s="115">
        <v>106053</v>
      </c>
      <c r="J25" s="114">
        <v>66175</v>
      </c>
      <c r="K25" s="114">
        <v>39878</v>
      </c>
      <c r="L25" s="422">
        <v>25089</v>
      </c>
      <c r="M25" s="423">
        <v>27289</v>
      </c>
    </row>
    <row r="26" spans="1:13" ht="15" customHeight="1" x14ac:dyDescent="0.2">
      <c r="A26" s="421" t="s">
        <v>394</v>
      </c>
      <c r="B26" s="115">
        <v>420320</v>
      </c>
      <c r="C26" s="114">
        <v>233052</v>
      </c>
      <c r="D26" s="114">
        <v>187268</v>
      </c>
      <c r="E26" s="114">
        <v>316239</v>
      </c>
      <c r="F26" s="114">
        <v>101025</v>
      </c>
      <c r="G26" s="114">
        <v>45194</v>
      </c>
      <c r="H26" s="114">
        <v>128742</v>
      </c>
      <c r="I26" s="115">
        <v>105141</v>
      </c>
      <c r="J26" s="114">
        <v>65677</v>
      </c>
      <c r="K26" s="114">
        <v>39464</v>
      </c>
      <c r="L26" s="422">
        <v>29973</v>
      </c>
      <c r="M26" s="423">
        <v>30676</v>
      </c>
    </row>
    <row r="27" spans="1:13" ht="11.1" customHeight="1" x14ac:dyDescent="0.2">
      <c r="A27" s="421" t="s">
        <v>388</v>
      </c>
      <c r="B27" s="115">
        <v>423442</v>
      </c>
      <c r="C27" s="114">
        <v>235231</v>
      </c>
      <c r="D27" s="114">
        <v>188211</v>
      </c>
      <c r="E27" s="114">
        <v>318168</v>
      </c>
      <c r="F27" s="114">
        <v>102262</v>
      </c>
      <c r="G27" s="114">
        <v>44732</v>
      </c>
      <c r="H27" s="114">
        <v>131015</v>
      </c>
      <c r="I27" s="115">
        <v>108201</v>
      </c>
      <c r="J27" s="114">
        <v>68013</v>
      </c>
      <c r="K27" s="114">
        <v>40188</v>
      </c>
      <c r="L27" s="422">
        <v>31093</v>
      </c>
      <c r="M27" s="423">
        <v>28260</v>
      </c>
    </row>
    <row r="28" spans="1:13" ht="11.1" customHeight="1" x14ac:dyDescent="0.2">
      <c r="A28" s="421" t="s">
        <v>389</v>
      </c>
      <c r="B28" s="115">
        <v>430000</v>
      </c>
      <c r="C28" s="114">
        <v>238654</v>
      </c>
      <c r="D28" s="114">
        <v>191346</v>
      </c>
      <c r="E28" s="114">
        <v>325838</v>
      </c>
      <c r="F28" s="114">
        <v>103918</v>
      </c>
      <c r="G28" s="114">
        <v>48147</v>
      </c>
      <c r="H28" s="114">
        <v>132693</v>
      </c>
      <c r="I28" s="115">
        <v>106928</v>
      </c>
      <c r="J28" s="114">
        <v>65887</v>
      </c>
      <c r="K28" s="114">
        <v>41041</v>
      </c>
      <c r="L28" s="422">
        <v>41099</v>
      </c>
      <c r="M28" s="423">
        <v>35833</v>
      </c>
    </row>
    <row r="29" spans="1:13" s="110" customFormat="1" ht="11.1" customHeight="1" x14ac:dyDescent="0.2">
      <c r="A29" s="421" t="s">
        <v>390</v>
      </c>
      <c r="B29" s="115">
        <v>429286</v>
      </c>
      <c r="C29" s="114">
        <v>237593</v>
      </c>
      <c r="D29" s="114">
        <v>191693</v>
      </c>
      <c r="E29" s="114">
        <v>324054</v>
      </c>
      <c r="F29" s="114">
        <v>105168</v>
      </c>
      <c r="G29" s="114">
        <v>47005</v>
      </c>
      <c r="H29" s="114">
        <v>133943</v>
      </c>
      <c r="I29" s="115">
        <v>108442</v>
      </c>
      <c r="J29" s="114">
        <v>66894</v>
      </c>
      <c r="K29" s="114">
        <v>41548</v>
      </c>
      <c r="L29" s="422">
        <v>25866</v>
      </c>
      <c r="M29" s="423">
        <v>26871</v>
      </c>
    </row>
    <row r="30" spans="1:13" ht="15" customHeight="1" x14ac:dyDescent="0.2">
      <c r="A30" s="421" t="s">
        <v>395</v>
      </c>
      <c r="B30" s="115">
        <v>430619</v>
      </c>
      <c r="C30" s="114">
        <v>238259</v>
      </c>
      <c r="D30" s="114">
        <v>192360</v>
      </c>
      <c r="E30" s="114">
        <v>323929</v>
      </c>
      <c r="F30" s="114">
        <v>106640</v>
      </c>
      <c r="G30" s="114">
        <v>45739</v>
      </c>
      <c r="H30" s="114">
        <v>135649</v>
      </c>
      <c r="I30" s="115">
        <v>106444</v>
      </c>
      <c r="J30" s="114">
        <v>65235</v>
      </c>
      <c r="K30" s="114">
        <v>41209</v>
      </c>
      <c r="L30" s="422">
        <v>35804</v>
      </c>
      <c r="M30" s="423">
        <v>34088</v>
      </c>
    </row>
    <row r="31" spans="1:13" ht="11.1" customHeight="1" x14ac:dyDescent="0.2">
      <c r="A31" s="421" t="s">
        <v>388</v>
      </c>
      <c r="B31" s="115">
        <v>432013</v>
      </c>
      <c r="C31" s="114">
        <v>239631</v>
      </c>
      <c r="D31" s="114">
        <v>192382</v>
      </c>
      <c r="E31" s="114">
        <v>324604</v>
      </c>
      <c r="F31" s="114">
        <v>107369</v>
      </c>
      <c r="G31" s="114">
        <v>44936</v>
      </c>
      <c r="H31" s="114">
        <v>137040</v>
      </c>
      <c r="I31" s="115">
        <v>108059</v>
      </c>
      <c r="J31" s="114">
        <v>66308</v>
      </c>
      <c r="K31" s="114">
        <v>41751</v>
      </c>
      <c r="L31" s="422">
        <v>27675</v>
      </c>
      <c r="M31" s="423">
        <v>25951</v>
      </c>
    </row>
    <row r="32" spans="1:13" ht="11.1" customHeight="1" x14ac:dyDescent="0.2">
      <c r="A32" s="421" t="s">
        <v>389</v>
      </c>
      <c r="B32" s="115">
        <v>438354</v>
      </c>
      <c r="C32" s="114">
        <v>243178</v>
      </c>
      <c r="D32" s="114">
        <v>195176</v>
      </c>
      <c r="E32" s="114">
        <v>330030</v>
      </c>
      <c r="F32" s="114">
        <v>108298</v>
      </c>
      <c r="G32" s="114">
        <v>48175</v>
      </c>
      <c r="H32" s="114">
        <v>138484</v>
      </c>
      <c r="I32" s="115">
        <v>107455</v>
      </c>
      <c r="J32" s="114">
        <v>64735</v>
      </c>
      <c r="K32" s="114">
        <v>42720</v>
      </c>
      <c r="L32" s="422">
        <v>42532</v>
      </c>
      <c r="M32" s="423">
        <v>37516</v>
      </c>
    </row>
    <row r="33" spans="1:13" s="110" customFormat="1" ht="11.1" customHeight="1" x14ac:dyDescent="0.2">
      <c r="A33" s="421" t="s">
        <v>390</v>
      </c>
      <c r="B33" s="115">
        <v>437022</v>
      </c>
      <c r="C33" s="114">
        <v>241784</v>
      </c>
      <c r="D33" s="114">
        <v>195238</v>
      </c>
      <c r="E33" s="114">
        <v>327671</v>
      </c>
      <c r="F33" s="114">
        <v>109330</v>
      </c>
      <c r="G33" s="114">
        <v>47042</v>
      </c>
      <c r="H33" s="114">
        <v>138985</v>
      </c>
      <c r="I33" s="115">
        <v>108063</v>
      </c>
      <c r="J33" s="114">
        <v>65528</v>
      </c>
      <c r="K33" s="114">
        <v>42535</v>
      </c>
      <c r="L33" s="422">
        <v>27463</v>
      </c>
      <c r="M33" s="423">
        <v>28933</v>
      </c>
    </row>
    <row r="34" spans="1:13" ht="15" customHeight="1" x14ac:dyDescent="0.2">
      <c r="A34" s="421" t="s">
        <v>396</v>
      </c>
      <c r="B34" s="115">
        <v>437410</v>
      </c>
      <c r="C34" s="114">
        <v>241815</v>
      </c>
      <c r="D34" s="114">
        <v>195595</v>
      </c>
      <c r="E34" s="114">
        <v>327421</v>
      </c>
      <c r="F34" s="114">
        <v>109978</v>
      </c>
      <c r="G34" s="114">
        <v>45437</v>
      </c>
      <c r="H34" s="114">
        <v>140469</v>
      </c>
      <c r="I34" s="115">
        <v>106869</v>
      </c>
      <c r="J34" s="114">
        <v>64634</v>
      </c>
      <c r="K34" s="114">
        <v>42235</v>
      </c>
      <c r="L34" s="422">
        <v>31815</v>
      </c>
      <c r="M34" s="423">
        <v>31829</v>
      </c>
    </row>
    <row r="35" spans="1:13" ht="11.1" customHeight="1" x14ac:dyDescent="0.2">
      <c r="A35" s="421" t="s">
        <v>388</v>
      </c>
      <c r="B35" s="115">
        <v>439745</v>
      </c>
      <c r="C35" s="114">
        <v>243655</v>
      </c>
      <c r="D35" s="114">
        <v>196090</v>
      </c>
      <c r="E35" s="114">
        <v>328377</v>
      </c>
      <c r="F35" s="114">
        <v>111359</v>
      </c>
      <c r="G35" s="114">
        <v>44757</v>
      </c>
      <c r="H35" s="114">
        <v>142414</v>
      </c>
      <c r="I35" s="115">
        <v>109816</v>
      </c>
      <c r="J35" s="114">
        <v>66387</v>
      </c>
      <c r="K35" s="114">
        <v>43429</v>
      </c>
      <c r="L35" s="422">
        <v>28255</v>
      </c>
      <c r="M35" s="423">
        <v>26316</v>
      </c>
    </row>
    <row r="36" spans="1:13" ht="11.1" customHeight="1" x14ac:dyDescent="0.2">
      <c r="A36" s="421" t="s">
        <v>389</v>
      </c>
      <c r="B36" s="115">
        <v>446142</v>
      </c>
      <c r="C36" s="114">
        <v>247541</v>
      </c>
      <c r="D36" s="114">
        <v>198601</v>
      </c>
      <c r="E36" s="114">
        <v>333919</v>
      </c>
      <c r="F36" s="114">
        <v>112222</v>
      </c>
      <c r="G36" s="114">
        <v>47973</v>
      </c>
      <c r="H36" s="114">
        <v>144160</v>
      </c>
      <c r="I36" s="115">
        <v>108982</v>
      </c>
      <c r="J36" s="114">
        <v>64530</v>
      </c>
      <c r="K36" s="114">
        <v>44452</v>
      </c>
      <c r="L36" s="422">
        <v>43158</v>
      </c>
      <c r="M36" s="423">
        <v>38615</v>
      </c>
    </row>
    <row r="37" spans="1:13" s="110" customFormat="1" ht="11.1" customHeight="1" x14ac:dyDescent="0.2">
      <c r="A37" s="421" t="s">
        <v>390</v>
      </c>
      <c r="B37" s="115">
        <v>445279</v>
      </c>
      <c r="C37" s="114">
        <v>246569</v>
      </c>
      <c r="D37" s="114">
        <v>198710</v>
      </c>
      <c r="E37" s="114">
        <v>332361</v>
      </c>
      <c r="F37" s="114">
        <v>112917</v>
      </c>
      <c r="G37" s="114">
        <v>47145</v>
      </c>
      <c r="H37" s="114">
        <v>145347</v>
      </c>
      <c r="I37" s="115">
        <v>109961</v>
      </c>
      <c r="J37" s="114">
        <v>65702</v>
      </c>
      <c r="K37" s="114">
        <v>44259</v>
      </c>
      <c r="L37" s="422">
        <v>27107</v>
      </c>
      <c r="M37" s="423">
        <v>28389</v>
      </c>
    </row>
    <row r="38" spans="1:13" ht="15" customHeight="1" x14ac:dyDescent="0.2">
      <c r="A38" s="424" t="s">
        <v>397</v>
      </c>
      <c r="B38" s="115">
        <v>447184</v>
      </c>
      <c r="C38" s="114">
        <v>248568</v>
      </c>
      <c r="D38" s="114">
        <v>198616</v>
      </c>
      <c r="E38" s="114">
        <v>333571</v>
      </c>
      <c r="F38" s="114">
        <v>113613</v>
      </c>
      <c r="G38" s="114">
        <v>45726</v>
      </c>
      <c r="H38" s="114">
        <v>147013</v>
      </c>
      <c r="I38" s="115">
        <v>108254</v>
      </c>
      <c r="J38" s="114">
        <v>64333</v>
      </c>
      <c r="K38" s="114">
        <v>43921</v>
      </c>
      <c r="L38" s="422">
        <v>32213</v>
      </c>
      <c r="M38" s="423">
        <v>31324</v>
      </c>
    </row>
    <row r="39" spans="1:13" ht="11.1" customHeight="1" x14ac:dyDescent="0.2">
      <c r="A39" s="421" t="s">
        <v>388</v>
      </c>
      <c r="B39" s="115">
        <v>449661</v>
      </c>
      <c r="C39" s="114">
        <v>250207</v>
      </c>
      <c r="D39" s="114">
        <v>199454</v>
      </c>
      <c r="E39" s="114">
        <v>334611</v>
      </c>
      <c r="F39" s="114">
        <v>115050</v>
      </c>
      <c r="G39" s="114">
        <v>44980</v>
      </c>
      <c r="H39" s="114">
        <v>149108</v>
      </c>
      <c r="I39" s="115">
        <v>110641</v>
      </c>
      <c r="J39" s="114">
        <v>65787</v>
      </c>
      <c r="K39" s="114">
        <v>44854</v>
      </c>
      <c r="L39" s="422">
        <v>30794</v>
      </c>
      <c r="M39" s="423">
        <v>28621</v>
      </c>
    </row>
    <row r="40" spans="1:13" ht="11.1" customHeight="1" x14ac:dyDescent="0.2">
      <c r="A40" s="424" t="s">
        <v>389</v>
      </c>
      <c r="B40" s="115">
        <v>455572</v>
      </c>
      <c r="C40" s="114">
        <v>253807</v>
      </c>
      <c r="D40" s="114">
        <v>201765</v>
      </c>
      <c r="E40" s="114">
        <v>339661</v>
      </c>
      <c r="F40" s="114">
        <v>115911</v>
      </c>
      <c r="G40" s="114">
        <v>48301</v>
      </c>
      <c r="H40" s="114">
        <v>150604</v>
      </c>
      <c r="I40" s="115">
        <v>109544</v>
      </c>
      <c r="J40" s="114">
        <v>63694</v>
      </c>
      <c r="K40" s="114">
        <v>45850</v>
      </c>
      <c r="L40" s="422">
        <v>45222</v>
      </c>
      <c r="M40" s="423">
        <v>40263</v>
      </c>
    </row>
    <row r="41" spans="1:13" s="110" customFormat="1" ht="11.1" customHeight="1" x14ac:dyDescent="0.2">
      <c r="A41" s="421" t="s">
        <v>390</v>
      </c>
      <c r="B41" s="115">
        <v>455381</v>
      </c>
      <c r="C41" s="114">
        <v>253190</v>
      </c>
      <c r="D41" s="114">
        <v>202191</v>
      </c>
      <c r="E41" s="114">
        <v>338431</v>
      </c>
      <c r="F41" s="114">
        <v>116950</v>
      </c>
      <c r="G41" s="114">
        <v>47541</v>
      </c>
      <c r="H41" s="114">
        <v>151707</v>
      </c>
      <c r="I41" s="115">
        <v>110061</v>
      </c>
      <c r="J41" s="114">
        <v>64149</v>
      </c>
      <c r="K41" s="114">
        <v>45912</v>
      </c>
      <c r="L41" s="422">
        <v>29420</v>
      </c>
      <c r="M41" s="423">
        <v>30165</v>
      </c>
    </row>
    <row r="42" spans="1:13" ht="15" customHeight="1" x14ac:dyDescent="0.2">
      <c r="A42" s="421" t="s">
        <v>398</v>
      </c>
      <c r="B42" s="115">
        <v>454816</v>
      </c>
      <c r="C42" s="114">
        <v>252691</v>
      </c>
      <c r="D42" s="114">
        <v>202125</v>
      </c>
      <c r="E42" s="114">
        <v>337539</v>
      </c>
      <c r="F42" s="114">
        <v>117277</v>
      </c>
      <c r="G42" s="114">
        <v>46249</v>
      </c>
      <c r="H42" s="114">
        <v>152175</v>
      </c>
      <c r="I42" s="115">
        <v>108204</v>
      </c>
      <c r="J42" s="114">
        <v>62588</v>
      </c>
      <c r="K42" s="114">
        <v>45616</v>
      </c>
      <c r="L42" s="422">
        <v>38304</v>
      </c>
      <c r="M42" s="423">
        <v>37508</v>
      </c>
    </row>
    <row r="43" spans="1:13" ht="11.1" customHeight="1" x14ac:dyDescent="0.2">
      <c r="A43" s="421" t="s">
        <v>388</v>
      </c>
      <c r="B43" s="115">
        <v>456646</v>
      </c>
      <c r="C43" s="114">
        <v>254248</v>
      </c>
      <c r="D43" s="114">
        <v>202398</v>
      </c>
      <c r="E43" s="114">
        <v>338261</v>
      </c>
      <c r="F43" s="114">
        <v>118385</v>
      </c>
      <c r="G43" s="114">
        <v>45314</v>
      </c>
      <c r="H43" s="114">
        <v>154067</v>
      </c>
      <c r="I43" s="115">
        <v>110507</v>
      </c>
      <c r="J43" s="114">
        <v>64048</v>
      </c>
      <c r="K43" s="114">
        <v>46459</v>
      </c>
      <c r="L43" s="422">
        <v>31872</v>
      </c>
      <c r="M43" s="423">
        <v>30675</v>
      </c>
    </row>
    <row r="44" spans="1:13" ht="11.1" customHeight="1" x14ac:dyDescent="0.2">
      <c r="A44" s="421" t="s">
        <v>389</v>
      </c>
      <c r="B44" s="115">
        <v>462399</v>
      </c>
      <c r="C44" s="114">
        <v>257299</v>
      </c>
      <c r="D44" s="114">
        <v>205100</v>
      </c>
      <c r="E44" s="114">
        <v>343549</v>
      </c>
      <c r="F44" s="114">
        <v>118850</v>
      </c>
      <c r="G44" s="114">
        <v>48353</v>
      </c>
      <c r="H44" s="114">
        <v>155807</v>
      </c>
      <c r="I44" s="115">
        <v>109052</v>
      </c>
      <c r="J44" s="114">
        <v>61745</v>
      </c>
      <c r="K44" s="114">
        <v>47307</v>
      </c>
      <c r="L44" s="422">
        <v>45869</v>
      </c>
      <c r="M44" s="423">
        <v>41797</v>
      </c>
    </row>
    <row r="45" spans="1:13" s="110" customFormat="1" ht="11.1" customHeight="1" x14ac:dyDescent="0.2">
      <c r="A45" s="421" t="s">
        <v>390</v>
      </c>
      <c r="B45" s="115">
        <v>462674</v>
      </c>
      <c r="C45" s="114">
        <v>256923</v>
      </c>
      <c r="D45" s="114">
        <v>205751</v>
      </c>
      <c r="E45" s="114">
        <v>342726</v>
      </c>
      <c r="F45" s="114">
        <v>119948</v>
      </c>
      <c r="G45" s="114">
        <v>47823</v>
      </c>
      <c r="H45" s="114">
        <v>156868</v>
      </c>
      <c r="I45" s="115">
        <v>109768</v>
      </c>
      <c r="J45" s="114">
        <v>62607</v>
      </c>
      <c r="K45" s="114">
        <v>47161</v>
      </c>
      <c r="L45" s="422">
        <v>31139</v>
      </c>
      <c r="M45" s="423">
        <v>32119</v>
      </c>
    </row>
    <row r="46" spans="1:13" ht="15" customHeight="1" x14ac:dyDescent="0.2">
      <c r="A46" s="421" t="s">
        <v>399</v>
      </c>
      <c r="B46" s="115">
        <v>461681</v>
      </c>
      <c r="C46" s="114">
        <v>256420</v>
      </c>
      <c r="D46" s="114">
        <v>205261</v>
      </c>
      <c r="E46" s="114">
        <v>341351</v>
      </c>
      <c r="F46" s="114">
        <v>120330</v>
      </c>
      <c r="G46" s="114">
        <v>46327</v>
      </c>
      <c r="H46" s="114">
        <v>156996</v>
      </c>
      <c r="I46" s="115">
        <v>108206</v>
      </c>
      <c r="J46" s="114">
        <v>61396</v>
      </c>
      <c r="K46" s="114">
        <v>46810</v>
      </c>
      <c r="L46" s="422">
        <v>36003</v>
      </c>
      <c r="M46" s="423">
        <v>36001</v>
      </c>
    </row>
    <row r="47" spans="1:13" ht="11.1" customHeight="1" x14ac:dyDescent="0.2">
      <c r="A47" s="421" t="s">
        <v>388</v>
      </c>
      <c r="B47" s="115">
        <v>462736</v>
      </c>
      <c r="C47" s="114">
        <v>257307</v>
      </c>
      <c r="D47" s="114">
        <v>205429</v>
      </c>
      <c r="E47" s="114">
        <v>341618</v>
      </c>
      <c r="F47" s="114">
        <v>121118</v>
      </c>
      <c r="G47" s="114">
        <v>45387</v>
      </c>
      <c r="H47" s="114">
        <v>158498</v>
      </c>
      <c r="I47" s="115">
        <v>110119</v>
      </c>
      <c r="J47" s="114">
        <v>62758</v>
      </c>
      <c r="K47" s="114">
        <v>47361</v>
      </c>
      <c r="L47" s="422">
        <v>31293</v>
      </c>
      <c r="M47" s="423">
        <v>30562</v>
      </c>
    </row>
    <row r="48" spans="1:13" ht="11.1" customHeight="1" x14ac:dyDescent="0.2">
      <c r="A48" s="421" t="s">
        <v>389</v>
      </c>
      <c r="B48" s="115">
        <v>469077</v>
      </c>
      <c r="C48" s="114">
        <v>260748</v>
      </c>
      <c r="D48" s="114">
        <v>208329</v>
      </c>
      <c r="E48" s="114">
        <v>346905</v>
      </c>
      <c r="F48" s="114">
        <v>122172</v>
      </c>
      <c r="G48" s="114">
        <v>48831</v>
      </c>
      <c r="H48" s="114">
        <v>159969</v>
      </c>
      <c r="I48" s="115">
        <v>109109</v>
      </c>
      <c r="J48" s="114">
        <v>60427</v>
      </c>
      <c r="K48" s="114">
        <v>48682</v>
      </c>
      <c r="L48" s="422">
        <v>45124</v>
      </c>
      <c r="M48" s="423">
        <v>40103</v>
      </c>
    </row>
    <row r="49" spans="1:17" s="110" customFormat="1" ht="11.1" customHeight="1" x14ac:dyDescent="0.2">
      <c r="A49" s="421" t="s">
        <v>390</v>
      </c>
      <c r="B49" s="115">
        <v>466936</v>
      </c>
      <c r="C49" s="114">
        <v>258759</v>
      </c>
      <c r="D49" s="114">
        <v>208177</v>
      </c>
      <c r="E49" s="114">
        <v>343937</v>
      </c>
      <c r="F49" s="114">
        <v>122999</v>
      </c>
      <c r="G49" s="114">
        <v>47842</v>
      </c>
      <c r="H49" s="114">
        <v>160099</v>
      </c>
      <c r="I49" s="115">
        <v>109187</v>
      </c>
      <c r="J49" s="114">
        <v>60836</v>
      </c>
      <c r="K49" s="114">
        <v>48351</v>
      </c>
      <c r="L49" s="422">
        <v>43582</v>
      </c>
      <c r="M49" s="423">
        <v>45548</v>
      </c>
    </row>
    <row r="50" spans="1:17" ht="15" customHeight="1" x14ac:dyDescent="0.2">
      <c r="A50" s="421" t="s">
        <v>400</v>
      </c>
      <c r="B50" s="143">
        <v>466062</v>
      </c>
      <c r="C50" s="144">
        <v>258345</v>
      </c>
      <c r="D50" s="144">
        <v>207717</v>
      </c>
      <c r="E50" s="144">
        <v>342875</v>
      </c>
      <c r="F50" s="144">
        <v>123187</v>
      </c>
      <c r="G50" s="144">
        <v>46348</v>
      </c>
      <c r="H50" s="144">
        <v>160621</v>
      </c>
      <c r="I50" s="143">
        <v>105049</v>
      </c>
      <c r="J50" s="144">
        <v>58481</v>
      </c>
      <c r="K50" s="144">
        <v>46568</v>
      </c>
      <c r="L50" s="425">
        <v>35021</v>
      </c>
      <c r="M50" s="426">
        <v>36307</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0.94892360742590665</v>
      </c>
      <c r="C6" s="479">
        <f>'Tabelle 3.3'!J11</f>
        <v>-2.9175831284771641</v>
      </c>
      <c r="D6" s="480">
        <f t="shared" ref="D6:E9" si="0">IF(OR(AND(B6&gt;=-50,B6&lt;=50),ISNUMBER(B6)=FALSE),B6,"")</f>
        <v>0.94892360742590665</v>
      </c>
      <c r="E6" s="480">
        <f t="shared" si="0"/>
        <v>-2.9175831284771641</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0.94892360742590665</v>
      </c>
      <c r="C14" s="479">
        <f>'Tabelle 3.3'!J11</f>
        <v>-2.9175831284771641</v>
      </c>
      <c r="D14" s="480">
        <f>IF(OR(AND(B14&gt;=-50,B14&lt;=50),ISNUMBER(B14)=FALSE),B14,"")</f>
        <v>0.94892360742590665</v>
      </c>
      <c r="E14" s="480">
        <f>IF(OR(AND(C14&gt;=-50,C14&lt;=50),ISNUMBER(C14)=FALSE),C14,"")</f>
        <v>-2.9175831284771641</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2.827521206409048</v>
      </c>
      <c r="C15" s="479">
        <f>'Tabelle 3.3'!J12</f>
        <v>4.8895899053627758</v>
      </c>
      <c r="D15" s="480">
        <f t="shared" ref="D15:E45" si="3">IF(OR(AND(B15&gt;=-50,B15&lt;=50),ISNUMBER(B15)=FALSE),B15,"")</f>
        <v>2.827521206409048</v>
      </c>
      <c r="E15" s="480">
        <f t="shared" si="3"/>
        <v>4.8895899053627758</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21.118221623442235</v>
      </c>
      <c r="C16" s="479">
        <f>'Tabelle 3.3'!J13</f>
        <v>-0.21645021645021645</v>
      </c>
      <c r="D16" s="480">
        <f t="shared" si="3"/>
        <v>21.118221623442235</v>
      </c>
      <c r="E16" s="480">
        <f t="shared" si="3"/>
        <v>-0.21645021645021645</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-2.1019995506627724</v>
      </c>
      <c r="C17" s="479">
        <f>'Tabelle 3.3'!J14</f>
        <v>-4.0110192837465561</v>
      </c>
      <c r="D17" s="480">
        <f t="shared" si="3"/>
        <v>-2.1019995506627724</v>
      </c>
      <c r="E17" s="480">
        <f t="shared" si="3"/>
        <v>-4.0110192837465561</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-0.40846639435573712</v>
      </c>
      <c r="C18" s="479">
        <f>'Tabelle 3.3'!J15</f>
        <v>-0.92932257275617514</v>
      </c>
      <c r="D18" s="480">
        <f t="shared" si="3"/>
        <v>-0.40846639435573712</v>
      </c>
      <c r="E18" s="480">
        <f t="shared" si="3"/>
        <v>-0.92932257275617514</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-2.1476526974769805</v>
      </c>
      <c r="C19" s="479">
        <f>'Tabelle 3.3'!J16</f>
        <v>-6.7881669307976757</v>
      </c>
      <c r="D19" s="480">
        <f t="shared" si="3"/>
        <v>-2.1476526974769805</v>
      </c>
      <c r="E19" s="480">
        <f t="shared" si="3"/>
        <v>-6.7881669307976757</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-3.1431518375766787</v>
      </c>
      <c r="C20" s="479">
        <f>'Tabelle 3.3'!J17</f>
        <v>-5.75</v>
      </c>
      <c r="D20" s="480">
        <f t="shared" si="3"/>
        <v>-3.1431518375766787</v>
      </c>
      <c r="E20" s="480">
        <f t="shared" si="3"/>
        <v>-5.75</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3.1394072447859496</v>
      </c>
      <c r="C21" s="479">
        <f>'Tabelle 3.3'!J18</f>
        <v>0.40255742363248875</v>
      </c>
      <c r="D21" s="480">
        <f t="shared" si="3"/>
        <v>3.1394072447859496</v>
      </c>
      <c r="E21" s="480">
        <f t="shared" si="3"/>
        <v>0.40255742363248875</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0.5781140102585216</v>
      </c>
      <c r="C22" s="479">
        <f>'Tabelle 3.3'!J19</f>
        <v>-0.36167554415729597</v>
      </c>
      <c r="D22" s="480">
        <f t="shared" si="3"/>
        <v>0.5781140102585216</v>
      </c>
      <c r="E22" s="480">
        <f t="shared" si="3"/>
        <v>-0.36167554415729597</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1.3589618021547503</v>
      </c>
      <c r="C23" s="479">
        <f>'Tabelle 3.3'!J20</f>
        <v>2.634315424610052</v>
      </c>
      <c r="D23" s="480">
        <f t="shared" si="3"/>
        <v>1.3589618021547503</v>
      </c>
      <c r="E23" s="480">
        <f t="shared" si="3"/>
        <v>2.634315424610052</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-1.3510253317249699</v>
      </c>
      <c r="C24" s="479">
        <f>'Tabelle 3.3'!J21</f>
        <v>-9.9923488905891347</v>
      </c>
      <c r="D24" s="480">
        <f t="shared" si="3"/>
        <v>-1.3510253317249699</v>
      </c>
      <c r="E24" s="480">
        <f t="shared" si="3"/>
        <v>-9.9923488905891347</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4.30641072075335</v>
      </c>
      <c r="C25" s="479">
        <f>'Tabelle 3.3'!J22</f>
        <v>-4.6635813456746176</v>
      </c>
      <c r="D25" s="480">
        <f t="shared" si="3"/>
        <v>4.30641072075335</v>
      </c>
      <c r="E25" s="480">
        <f t="shared" si="3"/>
        <v>-4.6635813456746176</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-0.32575455391570268</v>
      </c>
      <c r="C26" s="479">
        <f>'Tabelle 3.3'!J23</f>
        <v>-2.5385312783318223</v>
      </c>
      <c r="D26" s="480">
        <f t="shared" si="3"/>
        <v>-0.32575455391570268</v>
      </c>
      <c r="E26" s="480">
        <f t="shared" si="3"/>
        <v>-2.5385312783318223</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2.5020678246484698</v>
      </c>
      <c r="C27" s="479">
        <f>'Tabelle 3.3'!J24</f>
        <v>1.4033349843156677</v>
      </c>
      <c r="D27" s="480">
        <f t="shared" si="3"/>
        <v>2.5020678246484698</v>
      </c>
      <c r="E27" s="480">
        <f t="shared" si="3"/>
        <v>1.4033349843156677</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0.46929605591612583</v>
      </c>
      <c r="C28" s="479">
        <f>'Tabelle 3.3'!J25</f>
        <v>-8.9779326364692214</v>
      </c>
      <c r="D28" s="480">
        <f t="shared" si="3"/>
        <v>0.46929605591612583</v>
      </c>
      <c r="E28" s="480">
        <f t="shared" si="3"/>
        <v>-8.9779326364692214</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-4.0114613180515759</v>
      </c>
      <c r="C29" s="479">
        <f>'Tabelle 3.3'!J26</f>
        <v>65.632458233890219</v>
      </c>
      <c r="D29" s="480">
        <f t="shared" si="3"/>
        <v>-4.0114613180515759</v>
      </c>
      <c r="E29" s="480" t="str">
        <f t="shared" si="3"/>
        <v/>
      </c>
      <c r="F29" s="475" t="str">
        <f t="shared" si="4"/>
        <v/>
      </c>
      <c r="G29" s="475" t="str">
        <f t="shared" si="4"/>
        <v>&gt; 50</v>
      </c>
      <c r="H29" s="481" t="str">
        <f t="shared" si="5"/>
        <v/>
      </c>
      <c r="I29" s="481">
        <f t="shared" si="5"/>
        <v>-0.75</v>
      </c>
      <c r="J29" s="475" t="e">
        <f t="shared" si="6"/>
        <v>#N/A</v>
      </c>
      <c r="K29" s="475" t="e">
        <f t="shared" si="7"/>
        <v>#N/A</v>
      </c>
      <c r="L29" s="475">
        <f t="shared" si="8"/>
        <v>160</v>
      </c>
      <c r="M29" s="475">
        <f t="shared" si="9"/>
        <v>45</v>
      </c>
      <c r="N29" s="475">
        <v>160</v>
      </c>
    </row>
    <row r="30" spans="1:14" s="474" customFormat="1" ht="15" customHeight="1" x14ac:dyDescent="0.2">
      <c r="A30" s="474">
        <v>17</v>
      </c>
      <c r="B30" s="478">
        <f>'Tabelle 2.3'!J27</f>
        <v>2.0669714375024419</v>
      </c>
      <c r="C30" s="479">
        <f>'Tabelle 3.3'!J27</f>
        <v>-3.0595813204508855</v>
      </c>
      <c r="D30" s="480">
        <f t="shared" si="3"/>
        <v>2.0669714375024419</v>
      </c>
      <c r="E30" s="480">
        <f t="shared" si="3"/>
        <v>-3.0595813204508855</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2.8475199020208204</v>
      </c>
      <c r="C31" s="479">
        <f>'Tabelle 3.3'!J28</f>
        <v>-4.918032786885246</v>
      </c>
      <c r="D31" s="480">
        <f t="shared" si="3"/>
        <v>2.8475199020208204</v>
      </c>
      <c r="E31" s="480">
        <f t="shared" si="3"/>
        <v>-4.918032786885246</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1.9159686662823425</v>
      </c>
      <c r="C32" s="479">
        <f>'Tabelle 3.3'!J29</f>
        <v>-0.92592592592592593</v>
      </c>
      <c r="D32" s="480">
        <f t="shared" si="3"/>
        <v>1.9159686662823425</v>
      </c>
      <c r="E32" s="480">
        <f t="shared" si="3"/>
        <v>-0.92592592592592593</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3.5901770620161937</v>
      </c>
      <c r="C33" s="479">
        <f>'Tabelle 3.3'!J30</f>
        <v>1.0401548137397194</v>
      </c>
      <c r="D33" s="480">
        <f t="shared" si="3"/>
        <v>3.5901770620161937</v>
      </c>
      <c r="E33" s="480">
        <f t="shared" si="3"/>
        <v>1.0401548137397194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1.2527382256297919</v>
      </c>
      <c r="C34" s="479">
        <f>'Tabelle 3.3'!J31</f>
        <v>-4.0350145894122553</v>
      </c>
      <c r="D34" s="480">
        <f t="shared" si="3"/>
        <v>1.2527382256297919</v>
      </c>
      <c r="E34" s="480">
        <f t="shared" si="3"/>
        <v>-4.0350145894122553</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2.827521206409048</v>
      </c>
      <c r="C37" s="479">
        <f>'Tabelle 3.3'!J34</f>
        <v>4.8895899053627758</v>
      </c>
      <c r="D37" s="480">
        <f t="shared" si="3"/>
        <v>2.827521206409048</v>
      </c>
      <c r="E37" s="480">
        <f t="shared" si="3"/>
        <v>4.8895899053627758</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-0.2643083692887962</v>
      </c>
      <c r="C38" s="479">
        <f>'Tabelle 3.3'!J35</f>
        <v>-2.5290697674418605</v>
      </c>
      <c r="D38" s="480">
        <f t="shared" si="3"/>
        <v>-0.2643083692887962</v>
      </c>
      <c r="E38" s="480">
        <f t="shared" si="3"/>
        <v>-2.5290697674418605</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1.4724136855565606</v>
      </c>
      <c r="C39" s="479">
        <f>'Tabelle 3.3'!J36</f>
        <v>-3.0274926178216979</v>
      </c>
      <c r="D39" s="480">
        <f t="shared" si="3"/>
        <v>1.4724136855565606</v>
      </c>
      <c r="E39" s="480">
        <f t="shared" si="3"/>
        <v>-3.0274926178216979</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1.4724136855565606</v>
      </c>
      <c r="C45" s="479">
        <f>'Tabelle 3.3'!J36</f>
        <v>-3.0274926178216979</v>
      </c>
      <c r="D45" s="480">
        <f t="shared" si="3"/>
        <v>1.4724136855565606</v>
      </c>
      <c r="E45" s="480">
        <f t="shared" si="3"/>
        <v>-3.0274926178216979</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420320</v>
      </c>
      <c r="C51" s="486">
        <v>65677</v>
      </c>
      <c r="D51" s="486">
        <v>39464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423442</v>
      </c>
      <c r="C52" s="486">
        <v>68013</v>
      </c>
      <c r="D52" s="486">
        <v>40188</v>
      </c>
      <c r="E52" s="487">
        <f t="shared" ref="E52:G70" si="11">IF($A$51=37802,IF(COUNTBLANK(B$51:B$70)&gt;0,#N/A,B52/B$51*100),IF(COUNTBLANK(B$51:B$75)&gt;0,#N/A,B52/B$51*100))</f>
        <v>100.74276741530264</v>
      </c>
      <c r="F52" s="487">
        <f t="shared" si="11"/>
        <v>103.55680070648781</v>
      </c>
      <c r="G52" s="487">
        <f t="shared" si="11"/>
        <v>101.8345834177985</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430000</v>
      </c>
      <c r="C53" s="486">
        <v>65887</v>
      </c>
      <c r="D53" s="486">
        <v>41041</v>
      </c>
      <c r="E53" s="487">
        <f t="shared" si="11"/>
        <v>102.30300723258469</v>
      </c>
      <c r="F53" s="487">
        <f t="shared" si="11"/>
        <v>100.31974663885379</v>
      </c>
      <c r="G53" s="487">
        <f t="shared" si="11"/>
        <v>103.99604703020475</v>
      </c>
      <c r="H53" s="488">
        <f>IF(ISERROR(L53)=TRUE,IF(MONTH(A53)=MONTH(MAX(A$51:A$75)),A53,""),"")</f>
        <v>41883</v>
      </c>
      <c r="I53" s="487">
        <f t="shared" si="12"/>
        <v>102.30300723258469</v>
      </c>
      <c r="J53" s="487">
        <f t="shared" si="10"/>
        <v>100.31974663885379</v>
      </c>
      <c r="K53" s="487">
        <f t="shared" si="10"/>
        <v>103.99604703020475</v>
      </c>
      <c r="L53" s="487" t="e">
        <f t="shared" si="13"/>
        <v>#N/A</v>
      </c>
    </row>
    <row r="54" spans="1:14" ht="15" customHeight="1" x14ac:dyDescent="0.2">
      <c r="A54" s="489" t="s">
        <v>463</v>
      </c>
      <c r="B54" s="486">
        <v>429286</v>
      </c>
      <c r="C54" s="486">
        <v>66894</v>
      </c>
      <c r="D54" s="486">
        <v>41548</v>
      </c>
      <c r="E54" s="487">
        <f t="shared" si="11"/>
        <v>102.13313665778455</v>
      </c>
      <c r="F54" s="487">
        <f t="shared" si="11"/>
        <v>101.85300790230978</v>
      </c>
      <c r="G54" s="487">
        <f t="shared" si="11"/>
        <v>105.2807622136631</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430619</v>
      </c>
      <c r="C55" s="486">
        <v>65235</v>
      </c>
      <c r="D55" s="486">
        <v>41209</v>
      </c>
      <c r="E55" s="487">
        <f t="shared" si="11"/>
        <v>102.45027598020555</v>
      </c>
      <c r="F55" s="487">
        <f t="shared" si="11"/>
        <v>99.327009455364887</v>
      </c>
      <c r="G55" s="487">
        <f t="shared" si="11"/>
        <v>104.4217514696939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432013</v>
      </c>
      <c r="C56" s="486">
        <v>66308</v>
      </c>
      <c r="D56" s="486">
        <v>41751</v>
      </c>
      <c r="E56" s="487">
        <f t="shared" si="11"/>
        <v>102.78192805481538</v>
      </c>
      <c r="F56" s="487">
        <f t="shared" si="11"/>
        <v>100.96076251960351</v>
      </c>
      <c r="G56" s="487">
        <f t="shared" si="11"/>
        <v>105.79515507804582</v>
      </c>
      <c r="H56" s="488" t="str">
        <f t="shared" si="14"/>
        <v/>
      </c>
      <c r="I56" s="487" t="str">
        <f t="shared" si="12"/>
        <v/>
      </c>
      <c r="J56" s="487" t="str">
        <f t="shared" si="10"/>
        <v/>
      </c>
      <c r="K56" s="487" t="str">
        <f t="shared" si="10"/>
        <v/>
      </c>
      <c r="L56" s="487" t="e">
        <f t="shared" si="13"/>
        <v>#N/A</v>
      </c>
    </row>
    <row r="57" spans="1:14" ht="15" customHeight="1" x14ac:dyDescent="0.2">
      <c r="A57" s="489">
        <v>42248</v>
      </c>
      <c r="B57" s="486">
        <v>438354</v>
      </c>
      <c r="C57" s="486">
        <v>64735</v>
      </c>
      <c r="D57" s="486">
        <v>42720</v>
      </c>
      <c r="E57" s="487">
        <f t="shared" si="11"/>
        <v>104.29054054054055</v>
      </c>
      <c r="F57" s="487">
        <f t="shared" si="11"/>
        <v>98.565707934284447</v>
      </c>
      <c r="G57" s="487">
        <f t="shared" si="11"/>
        <v>108.25055747009932</v>
      </c>
      <c r="H57" s="488">
        <f t="shared" si="14"/>
        <v>42248</v>
      </c>
      <c r="I57" s="487">
        <f t="shared" si="12"/>
        <v>104.29054054054055</v>
      </c>
      <c r="J57" s="487">
        <f t="shared" si="10"/>
        <v>98.565707934284447</v>
      </c>
      <c r="K57" s="487">
        <f t="shared" si="10"/>
        <v>108.25055747009932</v>
      </c>
      <c r="L57" s="487" t="e">
        <f t="shared" si="13"/>
        <v>#N/A</v>
      </c>
    </row>
    <row r="58" spans="1:14" ht="15" customHeight="1" x14ac:dyDescent="0.2">
      <c r="A58" s="489" t="s">
        <v>466</v>
      </c>
      <c r="B58" s="486">
        <v>437022</v>
      </c>
      <c r="C58" s="486">
        <v>65528</v>
      </c>
      <c r="D58" s="486">
        <v>42535</v>
      </c>
      <c r="E58" s="487">
        <f t="shared" si="11"/>
        <v>103.97363913208983</v>
      </c>
      <c r="F58" s="487">
        <f t="shared" si="11"/>
        <v>99.773132146718027</v>
      </c>
      <c r="G58" s="487">
        <f t="shared" si="11"/>
        <v>107.78177579566186</v>
      </c>
      <c r="H58" s="488" t="str">
        <f t="shared" si="14"/>
        <v/>
      </c>
      <c r="I58" s="487" t="str">
        <f t="shared" si="12"/>
        <v/>
      </c>
      <c r="J58" s="487" t="str">
        <f t="shared" si="10"/>
        <v/>
      </c>
      <c r="K58" s="487" t="str">
        <f t="shared" si="10"/>
        <v/>
      </c>
      <c r="L58" s="487" t="e">
        <f t="shared" si="13"/>
        <v>#N/A</v>
      </c>
    </row>
    <row r="59" spans="1:14" ht="15" customHeight="1" x14ac:dyDescent="0.2">
      <c r="A59" s="489" t="s">
        <v>467</v>
      </c>
      <c r="B59" s="486">
        <v>437410</v>
      </c>
      <c r="C59" s="486">
        <v>64634</v>
      </c>
      <c r="D59" s="486">
        <v>42235</v>
      </c>
      <c r="E59" s="487">
        <f t="shared" si="11"/>
        <v>104.06594975256947</v>
      </c>
      <c r="F59" s="487">
        <f t="shared" si="11"/>
        <v>98.4119250270262</v>
      </c>
      <c r="G59" s="487">
        <f t="shared" si="11"/>
        <v>107.02158929657408</v>
      </c>
      <c r="H59" s="488" t="str">
        <f t="shared" si="14"/>
        <v/>
      </c>
      <c r="I59" s="487" t="str">
        <f t="shared" si="12"/>
        <v/>
      </c>
      <c r="J59" s="487" t="str">
        <f t="shared" si="10"/>
        <v/>
      </c>
      <c r="K59" s="487" t="str">
        <f t="shared" si="10"/>
        <v/>
      </c>
      <c r="L59" s="487" t="e">
        <f t="shared" si="13"/>
        <v>#N/A</v>
      </c>
    </row>
    <row r="60" spans="1:14" ht="15" customHeight="1" x14ac:dyDescent="0.2">
      <c r="A60" s="489" t="s">
        <v>468</v>
      </c>
      <c r="B60" s="486">
        <v>439745</v>
      </c>
      <c r="C60" s="486">
        <v>66387</v>
      </c>
      <c r="D60" s="486">
        <v>43429</v>
      </c>
      <c r="E60" s="487">
        <f t="shared" si="11"/>
        <v>104.62147887323943</v>
      </c>
      <c r="F60" s="487">
        <f t="shared" si="11"/>
        <v>101.08104815993421</v>
      </c>
      <c r="G60" s="487">
        <f t="shared" si="11"/>
        <v>110.04713156294343</v>
      </c>
      <c r="H60" s="488" t="str">
        <f t="shared" si="14"/>
        <v/>
      </c>
      <c r="I60" s="487" t="str">
        <f t="shared" si="12"/>
        <v/>
      </c>
      <c r="J60" s="487" t="str">
        <f t="shared" si="10"/>
        <v/>
      </c>
      <c r="K60" s="487" t="str">
        <f t="shared" si="10"/>
        <v/>
      </c>
      <c r="L60" s="487" t="e">
        <f t="shared" si="13"/>
        <v>#N/A</v>
      </c>
    </row>
    <row r="61" spans="1:14" ht="15" customHeight="1" x14ac:dyDescent="0.2">
      <c r="A61" s="489">
        <v>42614</v>
      </c>
      <c r="B61" s="486">
        <v>446142</v>
      </c>
      <c r="C61" s="486">
        <v>64530</v>
      </c>
      <c r="D61" s="486">
        <v>44452</v>
      </c>
      <c r="E61" s="487">
        <f t="shared" si="11"/>
        <v>106.14341454130187</v>
      </c>
      <c r="F61" s="487">
        <f t="shared" si="11"/>
        <v>98.253574310641469</v>
      </c>
      <c r="G61" s="487">
        <f t="shared" si="11"/>
        <v>112.63936752483276</v>
      </c>
      <c r="H61" s="488">
        <f t="shared" si="14"/>
        <v>42614</v>
      </c>
      <c r="I61" s="487">
        <f t="shared" si="12"/>
        <v>106.14341454130187</v>
      </c>
      <c r="J61" s="487">
        <f t="shared" si="10"/>
        <v>98.253574310641469</v>
      </c>
      <c r="K61" s="487">
        <f t="shared" si="10"/>
        <v>112.63936752483276</v>
      </c>
      <c r="L61" s="487" t="e">
        <f t="shared" si="13"/>
        <v>#N/A</v>
      </c>
    </row>
    <row r="62" spans="1:14" ht="15" customHeight="1" x14ac:dyDescent="0.2">
      <c r="A62" s="489" t="s">
        <v>469</v>
      </c>
      <c r="B62" s="486">
        <v>445279</v>
      </c>
      <c r="C62" s="486">
        <v>65702</v>
      </c>
      <c r="D62" s="486">
        <v>44259</v>
      </c>
      <c r="E62" s="487">
        <f t="shared" si="11"/>
        <v>105.93809478492577</v>
      </c>
      <c r="F62" s="487">
        <f t="shared" si="11"/>
        <v>100.03806507605401</v>
      </c>
      <c r="G62" s="487">
        <f t="shared" si="11"/>
        <v>112.15031421041964</v>
      </c>
      <c r="H62" s="488" t="str">
        <f t="shared" si="14"/>
        <v/>
      </c>
      <c r="I62" s="487" t="str">
        <f t="shared" si="12"/>
        <v/>
      </c>
      <c r="J62" s="487" t="str">
        <f t="shared" si="10"/>
        <v/>
      </c>
      <c r="K62" s="487" t="str">
        <f t="shared" si="10"/>
        <v/>
      </c>
      <c r="L62" s="487" t="e">
        <f t="shared" si="13"/>
        <v>#N/A</v>
      </c>
    </row>
    <row r="63" spans="1:14" ht="15" customHeight="1" x14ac:dyDescent="0.2">
      <c r="A63" s="489" t="s">
        <v>470</v>
      </c>
      <c r="B63" s="486">
        <v>447184</v>
      </c>
      <c r="C63" s="486">
        <v>64333</v>
      </c>
      <c r="D63" s="486">
        <v>43921</v>
      </c>
      <c r="E63" s="487">
        <f t="shared" si="11"/>
        <v>106.39132089836316</v>
      </c>
      <c r="F63" s="487">
        <f t="shared" si="11"/>
        <v>97.953621511335768</v>
      </c>
      <c r="G63" s="487">
        <f t="shared" si="11"/>
        <v>111.29383742144741</v>
      </c>
      <c r="H63" s="488" t="str">
        <f t="shared" si="14"/>
        <v/>
      </c>
      <c r="I63" s="487" t="str">
        <f t="shared" si="12"/>
        <v/>
      </c>
      <c r="J63" s="487" t="str">
        <f t="shared" si="10"/>
        <v/>
      </c>
      <c r="K63" s="487" t="str">
        <f t="shared" si="10"/>
        <v/>
      </c>
      <c r="L63" s="487" t="e">
        <f t="shared" si="13"/>
        <v>#N/A</v>
      </c>
    </row>
    <row r="64" spans="1:14" ht="15" customHeight="1" x14ac:dyDescent="0.2">
      <c r="A64" s="489" t="s">
        <v>471</v>
      </c>
      <c r="B64" s="486">
        <v>449661</v>
      </c>
      <c r="C64" s="486">
        <v>65787</v>
      </c>
      <c r="D64" s="486">
        <v>44854</v>
      </c>
      <c r="E64" s="487">
        <f t="shared" si="11"/>
        <v>106.98063380281691</v>
      </c>
      <c r="F64" s="487">
        <f t="shared" si="11"/>
        <v>100.1674863346377</v>
      </c>
      <c r="G64" s="487">
        <f t="shared" si="11"/>
        <v>113.65801743361037</v>
      </c>
      <c r="H64" s="488" t="str">
        <f t="shared" si="14"/>
        <v/>
      </c>
      <c r="I64" s="487" t="str">
        <f t="shared" si="12"/>
        <v/>
      </c>
      <c r="J64" s="487" t="str">
        <f t="shared" si="10"/>
        <v/>
      </c>
      <c r="K64" s="487" t="str">
        <f t="shared" si="10"/>
        <v/>
      </c>
      <c r="L64" s="487" t="e">
        <f t="shared" si="13"/>
        <v>#N/A</v>
      </c>
    </row>
    <row r="65" spans="1:12" ht="15" customHeight="1" x14ac:dyDescent="0.2">
      <c r="A65" s="489">
        <v>42979</v>
      </c>
      <c r="B65" s="486">
        <v>455572</v>
      </c>
      <c r="C65" s="486">
        <v>63694</v>
      </c>
      <c r="D65" s="486">
        <v>45850</v>
      </c>
      <c r="E65" s="487">
        <f t="shared" si="11"/>
        <v>108.38694328130948</v>
      </c>
      <c r="F65" s="487">
        <f t="shared" si="11"/>
        <v>96.98067816739497</v>
      </c>
      <c r="G65" s="487">
        <f t="shared" si="11"/>
        <v>116.1818366105818</v>
      </c>
      <c r="H65" s="488">
        <f t="shared" si="14"/>
        <v>42979</v>
      </c>
      <c r="I65" s="487">
        <f t="shared" si="12"/>
        <v>108.38694328130948</v>
      </c>
      <c r="J65" s="487">
        <f t="shared" si="10"/>
        <v>96.98067816739497</v>
      </c>
      <c r="K65" s="487">
        <f t="shared" si="10"/>
        <v>116.1818366105818</v>
      </c>
      <c r="L65" s="487" t="e">
        <f t="shared" si="13"/>
        <v>#N/A</v>
      </c>
    </row>
    <row r="66" spans="1:12" ht="15" customHeight="1" x14ac:dyDescent="0.2">
      <c r="A66" s="489" t="s">
        <v>472</v>
      </c>
      <c r="B66" s="486">
        <v>455381</v>
      </c>
      <c r="C66" s="486">
        <v>64149</v>
      </c>
      <c r="D66" s="486">
        <v>45912</v>
      </c>
      <c r="E66" s="487">
        <f t="shared" si="11"/>
        <v>108.34150171298059</v>
      </c>
      <c r="F66" s="487">
        <f t="shared" si="11"/>
        <v>97.673462551578183</v>
      </c>
      <c r="G66" s="487">
        <f t="shared" si="11"/>
        <v>116.33894182039326</v>
      </c>
      <c r="H66" s="488" t="str">
        <f t="shared" si="14"/>
        <v/>
      </c>
      <c r="I66" s="487" t="str">
        <f t="shared" si="12"/>
        <v/>
      </c>
      <c r="J66" s="487" t="str">
        <f t="shared" si="10"/>
        <v/>
      </c>
      <c r="K66" s="487" t="str">
        <f t="shared" si="10"/>
        <v/>
      </c>
      <c r="L66" s="487" t="e">
        <f t="shared" si="13"/>
        <v>#N/A</v>
      </c>
    </row>
    <row r="67" spans="1:12" ht="15" customHeight="1" x14ac:dyDescent="0.2">
      <c r="A67" s="489" t="s">
        <v>473</v>
      </c>
      <c r="B67" s="486">
        <v>454816</v>
      </c>
      <c r="C67" s="486">
        <v>62588</v>
      </c>
      <c r="D67" s="486">
        <v>45616</v>
      </c>
      <c r="E67" s="487">
        <f t="shared" si="11"/>
        <v>108.20708031975637</v>
      </c>
      <c r="F67" s="487">
        <f t="shared" si="11"/>
        <v>95.296679202765048</v>
      </c>
      <c r="G67" s="487">
        <f t="shared" si="11"/>
        <v>115.58889114129333</v>
      </c>
      <c r="H67" s="488" t="str">
        <f t="shared" si="14"/>
        <v/>
      </c>
      <c r="I67" s="487" t="str">
        <f t="shared" si="12"/>
        <v/>
      </c>
      <c r="J67" s="487" t="str">
        <f t="shared" si="12"/>
        <v/>
      </c>
      <c r="K67" s="487" t="str">
        <f t="shared" si="12"/>
        <v/>
      </c>
      <c r="L67" s="487" t="e">
        <f t="shared" si="13"/>
        <v>#N/A</v>
      </c>
    </row>
    <row r="68" spans="1:12" ht="15" customHeight="1" x14ac:dyDescent="0.2">
      <c r="A68" s="489" t="s">
        <v>474</v>
      </c>
      <c r="B68" s="486">
        <v>456646</v>
      </c>
      <c r="C68" s="486">
        <v>64048</v>
      </c>
      <c r="D68" s="486">
        <v>46459</v>
      </c>
      <c r="E68" s="487">
        <f t="shared" si="11"/>
        <v>108.64246288542063</v>
      </c>
      <c r="F68" s="487">
        <f t="shared" si="11"/>
        <v>97.519679644319936</v>
      </c>
      <c r="G68" s="487">
        <f t="shared" si="11"/>
        <v>117.72501520372998</v>
      </c>
      <c r="H68" s="488" t="str">
        <f t="shared" si="14"/>
        <v/>
      </c>
      <c r="I68" s="487" t="str">
        <f t="shared" si="12"/>
        <v/>
      </c>
      <c r="J68" s="487" t="str">
        <f t="shared" si="12"/>
        <v/>
      </c>
      <c r="K68" s="487" t="str">
        <f t="shared" si="12"/>
        <v/>
      </c>
      <c r="L68" s="487" t="e">
        <f t="shared" si="13"/>
        <v>#N/A</v>
      </c>
    </row>
    <row r="69" spans="1:12" ht="15" customHeight="1" x14ac:dyDescent="0.2">
      <c r="A69" s="489">
        <v>43344</v>
      </c>
      <c r="B69" s="486">
        <v>462399</v>
      </c>
      <c r="C69" s="486">
        <v>61745</v>
      </c>
      <c r="D69" s="486">
        <v>47307</v>
      </c>
      <c r="E69" s="487">
        <f t="shared" si="11"/>
        <v>110.01118195660449</v>
      </c>
      <c r="F69" s="487">
        <f t="shared" si="11"/>
        <v>94.013124838223433</v>
      </c>
      <c r="G69" s="487">
        <f t="shared" si="11"/>
        <v>119.87380904115143</v>
      </c>
      <c r="H69" s="488">
        <f t="shared" si="14"/>
        <v>43344</v>
      </c>
      <c r="I69" s="487">
        <f t="shared" si="12"/>
        <v>110.01118195660449</v>
      </c>
      <c r="J69" s="487">
        <f t="shared" si="12"/>
        <v>94.013124838223433</v>
      </c>
      <c r="K69" s="487">
        <f t="shared" si="12"/>
        <v>119.87380904115143</v>
      </c>
      <c r="L69" s="487" t="e">
        <f t="shared" si="13"/>
        <v>#N/A</v>
      </c>
    </row>
    <row r="70" spans="1:12" ht="15" customHeight="1" x14ac:dyDescent="0.2">
      <c r="A70" s="489" t="s">
        <v>475</v>
      </c>
      <c r="B70" s="486">
        <v>462674</v>
      </c>
      <c r="C70" s="486">
        <v>62607</v>
      </c>
      <c r="D70" s="486">
        <v>47161</v>
      </c>
      <c r="E70" s="487">
        <f t="shared" si="11"/>
        <v>110.07660829843928</v>
      </c>
      <c r="F70" s="487">
        <f t="shared" si="11"/>
        <v>95.325608660566104</v>
      </c>
      <c r="G70" s="487">
        <f t="shared" si="11"/>
        <v>119.50385161159538</v>
      </c>
      <c r="H70" s="488" t="str">
        <f t="shared" si="14"/>
        <v/>
      </c>
      <c r="I70" s="487" t="str">
        <f t="shared" si="12"/>
        <v/>
      </c>
      <c r="J70" s="487" t="str">
        <f t="shared" si="12"/>
        <v/>
      </c>
      <c r="K70" s="487" t="str">
        <f t="shared" si="12"/>
        <v/>
      </c>
      <c r="L70" s="487" t="e">
        <f t="shared" si="13"/>
        <v>#N/A</v>
      </c>
    </row>
    <row r="71" spans="1:12" ht="15" customHeight="1" x14ac:dyDescent="0.2">
      <c r="A71" s="489" t="s">
        <v>476</v>
      </c>
      <c r="B71" s="486">
        <v>461681</v>
      </c>
      <c r="C71" s="486">
        <v>61396</v>
      </c>
      <c r="D71" s="486">
        <v>46810</v>
      </c>
      <c r="E71" s="490">
        <f t="shared" ref="E71:G75" si="15">IF($A$51=37802,IF(COUNTBLANK(B$51:B$70)&gt;0,#N/A,IF(ISBLANK(B71)=FALSE,B71/B$51*100,#N/A)),IF(COUNTBLANK(B$51:B$75)&gt;0,#N/A,B71/B$51*100))</f>
        <v>109.84035972592309</v>
      </c>
      <c r="F71" s="490">
        <f t="shared" si="15"/>
        <v>93.481736376509289</v>
      </c>
      <c r="G71" s="490">
        <f t="shared" si="15"/>
        <v>118.61443340766269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462736</v>
      </c>
      <c r="C72" s="486">
        <v>62758</v>
      </c>
      <c r="D72" s="486">
        <v>47361</v>
      </c>
      <c r="E72" s="490">
        <f t="shared" si="15"/>
        <v>110.09135896459841</v>
      </c>
      <c r="F72" s="490">
        <f t="shared" si="15"/>
        <v>95.555521719932401</v>
      </c>
      <c r="G72" s="490">
        <f t="shared" si="15"/>
        <v>120.01064261098723</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469077</v>
      </c>
      <c r="C73" s="486">
        <v>60427</v>
      </c>
      <c r="D73" s="486">
        <v>48682</v>
      </c>
      <c r="E73" s="490">
        <f t="shared" si="15"/>
        <v>111.59997145032357</v>
      </c>
      <c r="F73" s="490">
        <f t="shared" si="15"/>
        <v>92.006334028655388</v>
      </c>
      <c r="G73" s="490">
        <f t="shared" si="15"/>
        <v>123.3579971619704</v>
      </c>
      <c r="H73" s="491">
        <f>IF(A$51=37802,IF(ISERROR(L73)=TRUE,IF(ISBLANK(A73)=FALSE,IF(MONTH(A73)=MONTH(MAX(A$51:A$75)),A73,""),""),""),IF(ISERROR(L73)=TRUE,IF(MONTH(A73)=MONTH(MAX(A$51:A$75)),A73,""),""))</f>
        <v>43709</v>
      </c>
      <c r="I73" s="487">
        <f t="shared" si="12"/>
        <v>111.59997145032357</v>
      </c>
      <c r="J73" s="487">
        <f t="shared" si="12"/>
        <v>92.006334028655388</v>
      </c>
      <c r="K73" s="487">
        <f t="shared" si="12"/>
        <v>123.3579971619704</v>
      </c>
      <c r="L73" s="487" t="e">
        <f t="shared" si="13"/>
        <v>#N/A</v>
      </c>
    </row>
    <row r="74" spans="1:12" ht="15" customHeight="1" x14ac:dyDescent="0.2">
      <c r="A74" s="489" t="s">
        <v>478</v>
      </c>
      <c r="B74" s="486">
        <v>466936</v>
      </c>
      <c r="C74" s="486">
        <v>60836</v>
      </c>
      <c r="D74" s="486">
        <v>48351</v>
      </c>
      <c r="E74" s="490">
        <f t="shared" si="15"/>
        <v>111.09059763989342</v>
      </c>
      <c r="F74" s="490">
        <f t="shared" si="15"/>
        <v>92.629078672899183</v>
      </c>
      <c r="G74" s="490">
        <f t="shared" si="15"/>
        <v>122.5192580579769</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466062</v>
      </c>
      <c r="C75" s="492">
        <v>58481</v>
      </c>
      <c r="D75" s="492">
        <v>46568</v>
      </c>
      <c r="E75" s="490">
        <f t="shared" si="15"/>
        <v>110.88266082984393</v>
      </c>
      <c r="F75" s="490">
        <f t="shared" si="15"/>
        <v>89.043348508610322</v>
      </c>
      <c r="G75" s="490">
        <f t="shared" si="15"/>
        <v>118.00121629839855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111.59997145032357</v>
      </c>
      <c r="J77" s="487">
        <f>IF(J75&lt;&gt;"",J75,IF(J74&lt;&gt;"",J74,IF(J73&lt;&gt;"",J73,IF(J72&lt;&gt;"",J72,IF(J71&lt;&gt;"",J71,IF(J70&lt;&gt;"",J70,""))))))</f>
        <v>92.006334028655388</v>
      </c>
      <c r="K77" s="487">
        <f>IF(K75&lt;&gt;"",K75,IF(K74&lt;&gt;"",K74,IF(K73&lt;&gt;"",K73,IF(K72&lt;&gt;"",K72,IF(K71&lt;&gt;"",K71,IF(K70&lt;&gt;"",K70,""))))))</f>
        <v>123.3579971619704</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+11,6%</v>
      </c>
      <c r="J79" s="487" t="str">
        <f>"GeB - ausschließlich: "&amp;IF(J77&gt;100,"+","")&amp;TEXT(J77-100,"0,0")&amp;"%"</f>
        <v>GeB - ausschließlich: -8,0%</v>
      </c>
      <c r="K79" s="487" t="str">
        <f>"GeB - im Nebenjob: "&amp;IF(K77&gt;100,"+","")&amp;TEXT(K77-100,"0,0")&amp;"%"</f>
        <v>GeB - im Nebenjob: +23,4%</v>
      </c>
    </row>
    <row r="81" spans="9:9" ht="15" customHeight="1" x14ac:dyDescent="0.2">
      <c r="I81" s="487" t="str">
        <f>IF(ISERROR(HLOOKUP(1,I$78:K$79,2,FALSE)),"",HLOOKUP(1,I$78:K$79,2,FALSE))</f>
        <v>GeB - im Nebenjob: +23,4%</v>
      </c>
    </row>
    <row r="82" spans="9:9" ht="15" customHeight="1" x14ac:dyDescent="0.2">
      <c r="I82" s="487" t="str">
        <f>IF(ISERROR(HLOOKUP(2,I$78:K$79,2,FALSE)),"",HLOOKUP(2,I$78:K$79,2,FALSE))</f>
        <v>SvB: +11,6%</v>
      </c>
    </row>
    <row r="83" spans="9:9" ht="15" customHeight="1" x14ac:dyDescent="0.2">
      <c r="I83" s="487" t="str">
        <f>IF(ISERROR(HLOOKUP(3,I$78:K$79,2,FALSE)),"",HLOOKUP(3,I$78:K$79,2,FALSE))</f>
        <v>GeB - ausschließlich: -8,0%</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466062</v>
      </c>
      <c r="E12" s="114">
        <v>466936</v>
      </c>
      <c r="F12" s="114">
        <v>469077</v>
      </c>
      <c r="G12" s="114">
        <v>462736</v>
      </c>
      <c r="H12" s="114">
        <v>461681</v>
      </c>
      <c r="I12" s="115">
        <v>4381</v>
      </c>
      <c r="J12" s="116">
        <v>0.94892360742590665</v>
      </c>
      <c r="N12" s="117"/>
    </row>
    <row r="13" spans="1:15" s="110" customFormat="1" ht="13.5" customHeight="1" x14ac:dyDescent="0.2">
      <c r="A13" s="118" t="s">
        <v>105</v>
      </c>
      <c r="B13" s="119" t="s">
        <v>106</v>
      </c>
      <c r="C13" s="113">
        <v>55.431466199775997</v>
      </c>
      <c r="D13" s="114">
        <v>258345</v>
      </c>
      <c r="E13" s="114">
        <v>258759</v>
      </c>
      <c r="F13" s="114">
        <v>260748</v>
      </c>
      <c r="G13" s="114">
        <v>257307</v>
      </c>
      <c r="H13" s="114">
        <v>256420</v>
      </c>
      <c r="I13" s="115">
        <v>1925</v>
      </c>
      <c r="J13" s="116">
        <v>0.75072147258404176</v>
      </c>
    </row>
    <row r="14" spans="1:15" s="110" customFormat="1" ht="13.5" customHeight="1" x14ac:dyDescent="0.2">
      <c r="A14" s="120"/>
      <c r="B14" s="119" t="s">
        <v>107</v>
      </c>
      <c r="C14" s="113">
        <v>44.568533800224003</v>
      </c>
      <c r="D14" s="114">
        <v>207717</v>
      </c>
      <c r="E14" s="114">
        <v>208177</v>
      </c>
      <c r="F14" s="114">
        <v>208329</v>
      </c>
      <c r="G14" s="114">
        <v>205429</v>
      </c>
      <c r="H14" s="114">
        <v>205261</v>
      </c>
      <c r="I14" s="115">
        <v>2456</v>
      </c>
      <c r="J14" s="116">
        <v>1.196525399369583</v>
      </c>
    </row>
    <row r="15" spans="1:15" s="110" customFormat="1" ht="13.5" customHeight="1" x14ac:dyDescent="0.2">
      <c r="A15" s="118" t="s">
        <v>105</v>
      </c>
      <c r="B15" s="121" t="s">
        <v>108</v>
      </c>
      <c r="C15" s="113">
        <v>9.9445996455407215</v>
      </c>
      <c r="D15" s="114">
        <v>46348</v>
      </c>
      <c r="E15" s="114">
        <v>47842</v>
      </c>
      <c r="F15" s="114">
        <v>48831</v>
      </c>
      <c r="G15" s="114">
        <v>45387</v>
      </c>
      <c r="H15" s="114">
        <v>46327</v>
      </c>
      <c r="I15" s="115">
        <v>21</v>
      </c>
      <c r="J15" s="116">
        <v>4.5329937185658468E-2</v>
      </c>
    </row>
    <row r="16" spans="1:15" s="110" customFormat="1" ht="13.5" customHeight="1" x14ac:dyDescent="0.2">
      <c r="A16" s="118"/>
      <c r="B16" s="121" t="s">
        <v>109</v>
      </c>
      <c r="C16" s="113">
        <v>68.013268620913095</v>
      </c>
      <c r="D16" s="114">
        <v>316984</v>
      </c>
      <c r="E16" s="114">
        <v>317420</v>
      </c>
      <c r="F16" s="114">
        <v>319314</v>
      </c>
      <c r="G16" s="114">
        <v>318179</v>
      </c>
      <c r="H16" s="114">
        <v>317818</v>
      </c>
      <c r="I16" s="115">
        <v>-834</v>
      </c>
      <c r="J16" s="116">
        <v>-0.26241433776563944</v>
      </c>
    </row>
    <row r="17" spans="1:10" s="110" customFormat="1" ht="13.5" customHeight="1" x14ac:dyDescent="0.2">
      <c r="A17" s="118"/>
      <c r="B17" s="121" t="s">
        <v>110</v>
      </c>
      <c r="C17" s="113">
        <v>20.844866133690367</v>
      </c>
      <c r="D17" s="114">
        <v>97150</v>
      </c>
      <c r="E17" s="114">
        <v>96114</v>
      </c>
      <c r="F17" s="114">
        <v>95461</v>
      </c>
      <c r="G17" s="114">
        <v>93917</v>
      </c>
      <c r="H17" s="114">
        <v>92483</v>
      </c>
      <c r="I17" s="115">
        <v>4667</v>
      </c>
      <c r="J17" s="116">
        <v>5.0463328395488904</v>
      </c>
    </row>
    <row r="18" spans="1:10" s="110" customFormat="1" ht="13.5" customHeight="1" x14ac:dyDescent="0.2">
      <c r="A18" s="120"/>
      <c r="B18" s="121" t="s">
        <v>111</v>
      </c>
      <c r="C18" s="113">
        <v>1.1972655998558133</v>
      </c>
      <c r="D18" s="114">
        <v>5580</v>
      </c>
      <c r="E18" s="114">
        <v>5560</v>
      </c>
      <c r="F18" s="114">
        <v>5471</v>
      </c>
      <c r="G18" s="114">
        <v>5253</v>
      </c>
      <c r="H18" s="114">
        <v>5053</v>
      </c>
      <c r="I18" s="115">
        <v>527</v>
      </c>
      <c r="J18" s="116">
        <v>10.429447852760736</v>
      </c>
    </row>
    <row r="19" spans="1:10" s="110" customFormat="1" ht="13.5" customHeight="1" x14ac:dyDescent="0.2">
      <c r="A19" s="120"/>
      <c r="B19" s="121" t="s">
        <v>112</v>
      </c>
      <c r="C19" s="113">
        <v>0.35703404268101668</v>
      </c>
      <c r="D19" s="114">
        <v>1664</v>
      </c>
      <c r="E19" s="114">
        <v>1628</v>
      </c>
      <c r="F19" s="114">
        <v>1706</v>
      </c>
      <c r="G19" s="114">
        <v>1479</v>
      </c>
      <c r="H19" s="114">
        <v>1388</v>
      </c>
      <c r="I19" s="115">
        <v>276</v>
      </c>
      <c r="J19" s="116">
        <v>19.884726224783861</v>
      </c>
    </row>
    <row r="20" spans="1:10" s="110" customFormat="1" ht="13.5" customHeight="1" x14ac:dyDescent="0.2">
      <c r="A20" s="118" t="s">
        <v>113</v>
      </c>
      <c r="B20" s="122" t="s">
        <v>114</v>
      </c>
      <c r="C20" s="113">
        <v>73.568538091498553</v>
      </c>
      <c r="D20" s="114">
        <v>342875</v>
      </c>
      <c r="E20" s="114">
        <v>343937</v>
      </c>
      <c r="F20" s="114">
        <v>346905</v>
      </c>
      <c r="G20" s="114">
        <v>341618</v>
      </c>
      <c r="H20" s="114">
        <v>341351</v>
      </c>
      <c r="I20" s="115">
        <v>1524</v>
      </c>
      <c r="J20" s="116">
        <v>0.44646126714144679</v>
      </c>
    </row>
    <row r="21" spans="1:10" s="110" customFormat="1" ht="13.5" customHeight="1" x14ac:dyDescent="0.2">
      <c r="A21" s="120"/>
      <c r="B21" s="122" t="s">
        <v>115</v>
      </c>
      <c r="C21" s="113">
        <v>26.431461908501444</v>
      </c>
      <c r="D21" s="114">
        <v>123187</v>
      </c>
      <c r="E21" s="114">
        <v>122999</v>
      </c>
      <c r="F21" s="114">
        <v>122172</v>
      </c>
      <c r="G21" s="114">
        <v>121118</v>
      </c>
      <c r="H21" s="114">
        <v>120330</v>
      </c>
      <c r="I21" s="115">
        <v>2857</v>
      </c>
      <c r="J21" s="116">
        <v>2.3743039973406463</v>
      </c>
    </row>
    <row r="22" spans="1:10" s="110" customFormat="1" ht="13.5" customHeight="1" x14ac:dyDescent="0.2">
      <c r="A22" s="118" t="s">
        <v>113</v>
      </c>
      <c r="B22" s="122" t="s">
        <v>116</v>
      </c>
      <c r="C22" s="113">
        <v>82.072985997571138</v>
      </c>
      <c r="D22" s="114">
        <v>382511</v>
      </c>
      <c r="E22" s="114">
        <v>384662</v>
      </c>
      <c r="F22" s="114">
        <v>386303</v>
      </c>
      <c r="G22" s="114">
        <v>381849</v>
      </c>
      <c r="H22" s="114">
        <v>382058</v>
      </c>
      <c r="I22" s="115">
        <v>453</v>
      </c>
      <c r="J22" s="116">
        <v>0.11856838490490973</v>
      </c>
    </row>
    <row r="23" spans="1:10" s="110" customFormat="1" ht="13.5" customHeight="1" x14ac:dyDescent="0.2">
      <c r="A23" s="123"/>
      <c r="B23" s="124" t="s">
        <v>117</v>
      </c>
      <c r="C23" s="125">
        <v>17.899549845299553</v>
      </c>
      <c r="D23" s="114">
        <v>83423</v>
      </c>
      <c r="E23" s="114">
        <v>82159</v>
      </c>
      <c r="F23" s="114">
        <v>82653</v>
      </c>
      <c r="G23" s="114">
        <v>80763</v>
      </c>
      <c r="H23" s="114">
        <v>79498</v>
      </c>
      <c r="I23" s="115">
        <v>3925</v>
      </c>
      <c r="J23" s="116">
        <v>4.937231125311329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105049</v>
      </c>
      <c r="E26" s="114">
        <v>109187</v>
      </c>
      <c r="F26" s="114">
        <v>109109</v>
      </c>
      <c r="G26" s="114">
        <v>110119</v>
      </c>
      <c r="H26" s="140">
        <v>108206</v>
      </c>
      <c r="I26" s="115">
        <v>-3157</v>
      </c>
      <c r="J26" s="116">
        <v>-2.9175831284771641</v>
      </c>
    </row>
    <row r="27" spans="1:10" s="110" customFormat="1" ht="13.5" customHeight="1" x14ac:dyDescent="0.2">
      <c r="A27" s="118" t="s">
        <v>105</v>
      </c>
      <c r="B27" s="119" t="s">
        <v>106</v>
      </c>
      <c r="C27" s="113">
        <v>41.287399213700276</v>
      </c>
      <c r="D27" s="115">
        <v>43372</v>
      </c>
      <c r="E27" s="114">
        <v>44798</v>
      </c>
      <c r="F27" s="114">
        <v>44459</v>
      </c>
      <c r="G27" s="114">
        <v>44687</v>
      </c>
      <c r="H27" s="140">
        <v>43814</v>
      </c>
      <c r="I27" s="115">
        <v>-442</v>
      </c>
      <c r="J27" s="116">
        <v>-1.0088099694161683</v>
      </c>
    </row>
    <row r="28" spans="1:10" s="110" customFormat="1" ht="13.5" customHeight="1" x14ac:dyDescent="0.2">
      <c r="A28" s="120"/>
      <c r="B28" s="119" t="s">
        <v>107</v>
      </c>
      <c r="C28" s="113">
        <v>58.712600786299724</v>
      </c>
      <c r="D28" s="115">
        <v>61677</v>
      </c>
      <c r="E28" s="114">
        <v>64389</v>
      </c>
      <c r="F28" s="114">
        <v>64650</v>
      </c>
      <c r="G28" s="114">
        <v>65432</v>
      </c>
      <c r="H28" s="140">
        <v>64392</v>
      </c>
      <c r="I28" s="115">
        <v>-2715</v>
      </c>
      <c r="J28" s="116">
        <v>-4.2163622810286991</v>
      </c>
    </row>
    <row r="29" spans="1:10" s="110" customFormat="1" ht="13.5" customHeight="1" x14ac:dyDescent="0.2">
      <c r="A29" s="118" t="s">
        <v>105</v>
      </c>
      <c r="B29" s="121" t="s">
        <v>108</v>
      </c>
      <c r="C29" s="113">
        <v>17.547049472151091</v>
      </c>
      <c r="D29" s="115">
        <v>18433</v>
      </c>
      <c r="E29" s="114">
        <v>19791</v>
      </c>
      <c r="F29" s="114">
        <v>19407</v>
      </c>
      <c r="G29" s="114">
        <v>20426</v>
      </c>
      <c r="H29" s="140">
        <v>19104</v>
      </c>
      <c r="I29" s="115">
        <v>-671</v>
      </c>
      <c r="J29" s="116">
        <v>-3.512353433835846</v>
      </c>
    </row>
    <row r="30" spans="1:10" s="110" customFormat="1" ht="13.5" customHeight="1" x14ac:dyDescent="0.2">
      <c r="A30" s="118"/>
      <c r="B30" s="121" t="s">
        <v>109</v>
      </c>
      <c r="C30" s="113">
        <v>50.264162438481087</v>
      </c>
      <c r="D30" s="115">
        <v>52802</v>
      </c>
      <c r="E30" s="114">
        <v>54801</v>
      </c>
      <c r="F30" s="114">
        <v>55106</v>
      </c>
      <c r="G30" s="114">
        <v>55306</v>
      </c>
      <c r="H30" s="140">
        <v>55040</v>
      </c>
      <c r="I30" s="115">
        <v>-2238</v>
      </c>
      <c r="J30" s="116">
        <v>-4.0661337209302326</v>
      </c>
    </row>
    <row r="31" spans="1:10" s="110" customFormat="1" ht="13.5" customHeight="1" x14ac:dyDescent="0.2">
      <c r="A31" s="118"/>
      <c r="B31" s="121" t="s">
        <v>110</v>
      </c>
      <c r="C31" s="113">
        <v>17.617492789079382</v>
      </c>
      <c r="D31" s="115">
        <v>18507</v>
      </c>
      <c r="E31" s="114">
        <v>18983</v>
      </c>
      <c r="F31" s="114">
        <v>19037</v>
      </c>
      <c r="G31" s="114">
        <v>18954</v>
      </c>
      <c r="H31" s="140">
        <v>18854</v>
      </c>
      <c r="I31" s="115">
        <v>-347</v>
      </c>
      <c r="J31" s="116">
        <v>-1.8404582581945477</v>
      </c>
    </row>
    <row r="32" spans="1:10" s="110" customFormat="1" ht="13.5" customHeight="1" x14ac:dyDescent="0.2">
      <c r="A32" s="120"/>
      <c r="B32" s="121" t="s">
        <v>111</v>
      </c>
      <c r="C32" s="113">
        <v>14.571295300288437</v>
      </c>
      <c r="D32" s="115">
        <v>15307</v>
      </c>
      <c r="E32" s="114">
        <v>15612</v>
      </c>
      <c r="F32" s="114">
        <v>15559</v>
      </c>
      <c r="G32" s="114">
        <v>15433</v>
      </c>
      <c r="H32" s="140">
        <v>15207</v>
      </c>
      <c r="I32" s="115">
        <v>100</v>
      </c>
      <c r="J32" s="116">
        <v>0.65759189846781085</v>
      </c>
    </row>
    <row r="33" spans="1:10" s="110" customFormat="1" ht="13.5" customHeight="1" x14ac:dyDescent="0.2">
      <c r="A33" s="120"/>
      <c r="B33" s="121" t="s">
        <v>112</v>
      </c>
      <c r="C33" s="113">
        <v>1.33556721149178</v>
      </c>
      <c r="D33" s="115">
        <v>1403</v>
      </c>
      <c r="E33" s="114">
        <v>1458</v>
      </c>
      <c r="F33" s="114">
        <v>1481</v>
      </c>
      <c r="G33" s="114">
        <v>1282</v>
      </c>
      <c r="H33" s="140">
        <v>1286</v>
      </c>
      <c r="I33" s="115">
        <v>117</v>
      </c>
      <c r="J33" s="116">
        <v>9.0979782270606524</v>
      </c>
    </row>
    <row r="34" spans="1:10" s="110" customFormat="1" ht="13.5" customHeight="1" x14ac:dyDescent="0.2">
      <c r="A34" s="118" t="s">
        <v>113</v>
      </c>
      <c r="B34" s="122" t="s">
        <v>116</v>
      </c>
      <c r="C34" s="113">
        <v>83.039343544441167</v>
      </c>
      <c r="D34" s="115">
        <v>87232</v>
      </c>
      <c r="E34" s="114">
        <v>90863</v>
      </c>
      <c r="F34" s="114">
        <v>91080</v>
      </c>
      <c r="G34" s="114">
        <v>92275</v>
      </c>
      <c r="H34" s="140">
        <v>90796</v>
      </c>
      <c r="I34" s="115">
        <v>-3564</v>
      </c>
      <c r="J34" s="116">
        <v>-3.9252830521168334</v>
      </c>
    </row>
    <row r="35" spans="1:10" s="110" customFormat="1" ht="13.5" customHeight="1" x14ac:dyDescent="0.2">
      <c r="A35" s="118"/>
      <c r="B35" s="119" t="s">
        <v>117</v>
      </c>
      <c r="C35" s="113">
        <v>16.80073108739731</v>
      </c>
      <c r="D35" s="115">
        <v>17649</v>
      </c>
      <c r="E35" s="114">
        <v>18147</v>
      </c>
      <c r="F35" s="114">
        <v>17869</v>
      </c>
      <c r="G35" s="114">
        <v>17671</v>
      </c>
      <c r="H35" s="140">
        <v>17249</v>
      </c>
      <c r="I35" s="115">
        <v>400</v>
      </c>
      <c r="J35" s="116">
        <v>2.3189750130442346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58481</v>
      </c>
      <c r="E37" s="114">
        <v>60836</v>
      </c>
      <c r="F37" s="114">
        <v>60427</v>
      </c>
      <c r="G37" s="114">
        <v>62758</v>
      </c>
      <c r="H37" s="140">
        <v>61396</v>
      </c>
      <c r="I37" s="115">
        <v>-2915</v>
      </c>
      <c r="J37" s="116">
        <v>-4.7478663105088277</v>
      </c>
    </row>
    <row r="38" spans="1:10" s="110" customFormat="1" ht="13.5" customHeight="1" x14ac:dyDescent="0.2">
      <c r="A38" s="118" t="s">
        <v>105</v>
      </c>
      <c r="B38" s="119" t="s">
        <v>106</v>
      </c>
      <c r="C38" s="113">
        <v>38.600571125664743</v>
      </c>
      <c r="D38" s="115">
        <v>22574</v>
      </c>
      <c r="E38" s="114">
        <v>23356</v>
      </c>
      <c r="F38" s="114">
        <v>22852</v>
      </c>
      <c r="G38" s="114">
        <v>23871</v>
      </c>
      <c r="H38" s="140">
        <v>23196</v>
      </c>
      <c r="I38" s="115">
        <v>-622</v>
      </c>
      <c r="J38" s="116">
        <v>-2.6814968097947922</v>
      </c>
    </row>
    <row r="39" spans="1:10" s="110" customFormat="1" ht="13.5" customHeight="1" x14ac:dyDescent="0.2">
      <c r="A39" s="120"/>
      <c r="B39" s="119" t="s">
        <v>107</v>
      </c>
      <c r="C39" s="113">
        <v>61.399428874335257</v>
      </c>
      <c r="D39" s="115">
        <v>35907</v>
      </c>
      <c r="E39" s="114">
        <v>37480</v>
      </c>
      <c r="F39" s="114">
        <v>37575</v>
      </c>
      <c r="G39" s="114">
        <v>38887</v>
      </c>
      <c r="H39" s="140">
        <v>38200</v>
      </c>
      <c r="I39" s="115">
        <v>-2293</v>
      </c>
      <c r="J39" s="116">
        <v>-6.0026178010471201</v>
      </c>
    </row>
    <row r="40" spans="1:10" s="110" customFormat="1" ht="13.5" customHeight="1" x14ac:dyDescent="0.2">
      <c r="A40" s="118" t="s">
        <v>105</v>
      </c>
      <c r="B40" s="121" t="s">
        <v>108</v>
      </c>
      <c r="C40" s="113">
        <v>22.701390195106104</v>
      </c>
      <c r="D40" s="115">
        <v>13276</v>
      </c>
      <c r="E40" s="114">
        <v>14115</v>
      </c>
      <c r="F40" s="114">
        <v>13563</v>
      </c>
      <c r="G40" s="114">
        <v>15185</v>
      </c>
      <c r="H40" s="140">
        <v>13881</v>
      </c>
      <c r="I40" s="115">
        <v>-605</v>
      </c>
      <c r="J40" s="116">
        <v>-4.3584756141488361</v>
      </c>
    </row>
    <row r="41" spans="1:10" s="110" customFormat="1" ht="13.5" customHeight="1" x14ac:dyDescent="0.2">
      <c r="A41" s="118"/>
      <c r="B41" s="121" t="s">
        <v>109</v>
      </c>
      <c r="C41" s="113">
        <v>34.527453360920639</v>
      </c>
      <c r="D41" s="115">
        <v>20192</v>
      </c>
      <c r="E41" s="114">
        <v>21166</v>
      </c>
      <c r="F41" s="114">
        <v>21295</v>
      </c>
      <c r="G41" s="114">
        <v>21945</v>
      </c>
      <c r="H41" s="140">
        <v>22095</v>
      </c>
      <c r="I41" s="115">
        <v>-1903</v>
      </c>
      <c r="J41" s="116">
        <v>-8.6128083276759444</v>
      </c>
    </row>
    <row r="42" spans="1:10" s="110" customFormat="1" ht="13.5" customHeight="1" x14ac:dyDescent="0.2">
      <c r="A42" s="118"/>
      <c r="B42" s="121" t="s">
        <v>110</v>
      </c>
      <c r="C42" s="113">
        <v>17.480891229630135</v>
      </c>
      <c r="D42" s="115">
        <v>10223</v>
      </c>
      <c r="E42" s="114">
        <v>10475</v>
      </c>
      <c r="F42" s="114">
        <v>10546</v>
      </c>
      <c r="G42" s="114">
        <v>10693</v>
      </c>
      <c r="H42" s="140">
        <v>10715</v>
      </c>
      <c r="I42" s="115">
        <v>-492</v>
      </c>
      <c r="J42" s="116">
        <v>-4.5916938870741948</v>
      </c>
    </row>
    <row r="43" spans="1:10" s="110" customFormat="1" ht="13.5" customHeight="1" x14ac:dyDescent="0.2">
      <c r="A43" s="120"/>
      <c r="B43" s="121" t="s">
        <v>111</v>
      </c>
      <c r="C43" s="113">
        <v>25.290265214343119</v>
      </c>
      <c r="D43" s="115">
        <v>14790</v>
      </c>
      <c r="E43" s="114">
        <v>15080</v>
      </c>
      <c r="F43" s="114">
        <v>15023</v>
      </c>
      <c r="G43" s="114">
        <v>14935</v>
      </c>
      <c r="H43" s="140">
        <v>14704</v>
      </c>
      <c r="I43" s="115">
        <v>86</v>
      </c>
      <c r="J43" s="116">
        <v>0.58487486398258981</v>
      </c>
    </row>
    <row r="44" spans="1:10" s="110" customFormat="1" ht="13.5" customHeight="1" x14ac:dyDescent="0.2">
      <c r="A44" s="120"/>
      <c r="B44" s="121" t="s">
        <v>112</v>
      </c>
      <c r="C44" s="113">
        <v>2.1648056633778494</v>
      </c>
      <c r="D44" s="115">
        <v>1266</v>
      </c>
      <c r="E44" s="114">
        <v>1314</v>
      </c>
      <c r="F44" s="114">
        <v>1344</v>
      </c>
      <c r="G44" s="114">
        <v>1170</v>
      </c>
      <c r="H44" s="140">
        <v>1166</v>
      </c>
      <c r="I44" s="115">
        <v>100</v>
      </c>
      <c r="J44" s="116">
        <v>8.5763293310463116</v>
      </c>
    </row>
    <row r="45" spans="1:10" s="110" customFormat="1" ht="13.5" customHeight="1" x14ac:dyDescent="0.2">
      <c r="A45" s="118" t="s">
        <v>113</v>
      </c>
      <c r="B45" s="122" t="s">
        <v>116</v>
      </c>
      <c r="C45" s="113">
        <v>84.095689198201129</v>
      </c>
      <c r="D45" s="115">
        <v>49180</v>
      </c>
      <c r="E45" s="114">
        <v>51129</v>
      </c>
      <c r="F45" s="114">
        <v>50895</v>
      </c>
      <c r="G45" s="114">
        <v>53072</v>
      </c>
      <c r="H45" s="140">
        <v>51816</v>
      </c>
      <c r="I45" s="115">
        <v>-2636</v>
      </c>
      <c r="J45" s="116">
        <v>-5.0872317430909373</v>
      </c>
    </row>
    <row r="46" spans="1:10" s="110" customFormat="1" ht="13.5" customHeight="1" x14ac:dyDescent="0.2">
      <c r="A46" s="118"/>
      <c r="B46" s="119" t="s">
        <v>117</v>
      </c>
      <c r="C46" s="113">
        <v>15.620457926506045</v>
      </c>
      <c r="D46" s="115">
        <v>9135</v>
      </c>
      <c r="E46" s="114">
        <v>9532</v>
      </c>
      <c r="F46" s="114">
        <v>9376</v>
      </c>
      <c r="G46" s="114">
        <v>9516</v>
      </c>
      <c r="H46" s="140">
        <v>9421</v>
      </c>
      <c r="I46" s="115">
        <v>-286</v>
      </c>
      <c r="J46" s="116">
        <v>-3.0357711495594946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46568</v>
      </c>
      <c r="E48" s="114">
        <v>48351</v>
      </c>
      <c r="F48" s="114">
        <v>48682</v>
      </c>
      <c r="G48" s="114">
        <v>47361</v>
      </c>
      <c r="H48" s="140">
        <v>46810</v>
      </c>
      <c r="I48" s="115">
        <v>-242</v>
      </c>
      <c r="J48" s="116">
        <v>-0.5169835505233924</v>
      </c>
    </row>
    <row r="49" spans="1:12" s="110" customFormat="1" ht="13.5" customHeight="1" x14ac:dyDescent="0.2">
      <c r="A49" s="118" t="s">
        <v>105</v>
      </c>
      <c r="B49" s="119" t="s">
        <v>106</v>
      </c>
      <c r="C49" s="113">
        <v>44.661570176945546</v>
      </c>
      <c r="D49" s="115">
        <v>20798</v>
      </c>
      <c r="E49" s="114">
        <v>21442</v>
      </c>
      <c r="F49" s="114">
        <v>21607</v>
      </c>
      <c r="G49" s="114">
        <v>20816</v>
      </c>
      <c r="H49" s="140">
        <v>20618</v>
      </c>
      <c r="I49" s="115">
        <v>180</v>
      </c>
      <c r="J49" s="116">
        <v>0.87302357163643418</v>
      </c>
    </row>
    <row r="50" spans="1:12" s="110" customFormat="1" ht="13.5" customHeight="1" x14ac:dyDescent="0.2">
      <c r="A50" s="120"/>
      <c r="B50" s="119" t="s">
        <v>107</v>
      </c>
      <c r="C50" s="113">
        <v>55.338429823054454</v>
      </c>
      <c r="D50" s="115">
        <v>25770</v>
      </c>
      <c r="E50" s="114">
        <v>26909</v>
      </c>
      <c r="F50" s="114">
        <v>27075</v>
      </c>
      <c r="G50" s="114">
        <v>26545</v>
      </c>
      <c r="H50" s="140">
        <v>26192</v>
      </c>
      <c r="I50" s="115">
        <v>-422</v>
      </c>
      <c r="J50" s="116">
        <v>-1.6111789859499084</v>
      </c>
    </row>
    <row r="51" spans="1:12" s="110" customFormat="1" ht="13.5" customHeight="1" x14ac:dyDescent="0.2">
      <c r="A51" s="118" t="s">
        <v>105</v>
      </c>
      <c r="B51" s="121" t="s">
        <v>108</v>
      </c>
      <c r="C51" s="113">
        <v>11.07412815667411</v>
      </c>
      <c r="D51" s="115">
        <v>5157</v>
      </c>
      <c r="E51" s="114">
        <v>5676</v>
      </c>
      <c r="F51" s="114">
        <v>5844</v>
      </c>
      <c r="G51" s="114">
        <v>5241</v>
      </c>
      <c r="H51" s="140">
        <v>5223</v>
      </c>
      <c r="I51" s="115">
        <v>-66</v>
      </c>
      <c r="J51" s="116">
        <v>-1.2636415852958069</v>
      </c>
    </row>
    <row r="52" spans="1:12" s="110" customFormat="1" ht="13.5" customHeight="1" x14ac:dyDescent="0.2">
      <c r="A52" s="118"/>
      <c r="B52" s="121" t="s">
        <v>109</v>
      </c>
      <c r="C52" s="113">
        <v>70.026627727194636</v>
      </c>
      <c r="D52" s="115">
        <v>32610</v>
      </c>
      <c r="E52" s="114">
        <v>33635</v>
      </c>
      <c r="F52" s="114">
        <v>33811</v>
      </c>
      <c r="G52" s="114">
        <v>33361</v>
      </c>
      <c r="H52" s="140">
        <v>32945</v>
      </c>
      <c r="I52" s="115">
        <v>-335</v>
      </c>
      <c r="J52" s="116">
        <v>-1.0168462589163758</v>
      </c>
    </row>
    <row r="53" spans="1:12" s="110" customFormat="1" ht="13.5" customHeight="1" x14ac:dyDescent="0.2">
      <c r="A53" s="118"/>
      <c r="B53" s="121" t="s">
        <v>110</v>
      </c>
      <c r="C53" s="113">
        <v>17.789039683903109</v>
      </c>
      <c r="D53" s="115">
        <v>8284</v>
      </c>
      <c r="E53" s="114">
        <v>8508</v>
      </c>
      <c r="F53" s="114">
        <v>8491</v>
      </c>
      <c r="G53" s="114">
        <v>8261</v>
      </c>
      <c r="H53" s="140">
        <v>8139</v>
      </c>
      <c r="I53" s="115">
        <v>145</v>
      </c>
      <c r="J53" s="116">
        <v>1.7815456444280624</v>
      </c>
    </row>
    <row r="54" spans="1:12" s="110" customFormat="1" ht="13.5" customHeight="1" x14ac:dyDescent="0.2">
      <c r="A54" s="120"/>
      <c r="B54" s="121" t="s">
        <v>111</v>
      </c>
      <c r="C54" s="113">
        <v>1.1102044322281395</v>
      </c>
      <c r="D54" s="115">
        <v>517</v>
      </c>
      <c r="E54" s="114">
        <v>532</v>
      </c>
      <c r="F54" s="114">
        <v>536</v>
      </c>
      <c r="G54" s="114">
        <v>498</v>
      </c>
      <c r="H54" s="140">
        <v>503</v>
      </c>
      <c r="I54" s="115">
        <v>14</v>
      </c>
      <c r="J54" s="116">
        <v>2.7833001988071571</v>
      </c>
    </row>
    <row r="55" spans="1:12" s="110" customFormat="1" ht="13.5" customHeight="1" x14ac:dyDescent="0.2">
      <c r="A55" s="120"/>
      <c r="B55" s="121" t="s">
        <v>112</v>
      </c>
      <c r="C55" s="113">
        <v>0.29419343755368493</v>
      </c>
      <c r="D55" s="115">
        <v>137</v>
      </c>
      <c r="E55" s="114">
        <v>144</v>
      </c>
      <c r="F55" s="114">
        <v>137</v>
      </c>
      <c r="G55" s="114">
        <v>112</v>
      </c>
      <c r="H55" s="140">
        <v>120</v>
      </c>
      <c r="I55" s="115">
        <v>17</v>
      </c>
      <c r="J55" s="116">
        <v>14.166666666666666</v>
      </c>
    </row>
    <row r="56" spans="1:12" s="110" customFormat="1" ht="13.5" customHeight="1" x14ac:dyDescent="0.2">
      <c r="A56" s="118" t="s">
        <v>113</v>
      </c>
      <c r="B56" s="122" t="s">
        <v>116</v>
      </c>
      <c r="C56" s="113">
        <v>81.712764129874586</v>
      </c>
      <c r="D56" s="115">
        <v>38052</v>
      </c>
      <c r="E56" s="114">
        <v>39734</v>
      </c>
      <c r="F56" s="114">
        <v>40185</v>
      </c>
      <c r="G56" s="114">
        <v>39203</v>
      </c>
      <c r="H56" s="140">
        <v>38980</v>
      </c>
      <c r="I56" s="115">
        <v>-928</v>
      </c>
      <c r="J56" s="116">
        <v>-2.3807080554130322</v>
      </c>
    </row>
    <row r="57" spans="1:12" s="110" customFormat="1" ht="13.5" customHeight="1" x14ac:dyDescent="0.2">
      <c r="A57" s="142"/>
      <c r="B57" s="124" t="s">
        <v>117</v>
      </c>
      <c r="C57" s="125">
        <v>18.282941075416595</v>
      </c>
      <c r="D57" s="143">
        <v>8514</v>
      </c>
      <c r="E57" s="144">
        <v>8615</v>
      </c>
      <c r="F57" s="144">
        <v>8493</v>
      </c>
      <c r="G57" s="144">
        <v>8155</v>
      </c>
      <c r="H57" s="145">
        <v>7828</v>
      </c>
      <c r="I57" s="143">
        <v>686</v>
      </c>
      <c r="J57" s="146">
        <v>8.7634133878385292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466062</v>
      </c>
      <c r="E12" s="236">
        <v>466936</v>
      </c>
      <c r="F12" s="114">
        <v>469077</v>
      </c>
      <c r="G12" s="114">
        <v>462736</v>
      </c>
      <c r="H12" s="140">
        <v>461681</v>
      </c>
      <c r="I12" s="115">
        <v>4381</v>
      </c>
      <c r="J12" s="116">
        <v>0.94892360742590665</v>
      </c>
    </row>
    <row r="13" spans="1:15" s="110" customFormat="1" ht="12" customHeight="1" x14ac:dyDescent="0.2">
      <c r="A13" s="118" t="s">
        <v>105</v>
      </c>
      <c r="B13" s="119" t="s">
        <v>106</v>
      </c>
      <c r="C13" s="113">
        <v>55.431466199775997</v>
      </c>
      <c r="D13" s="115">
        <v>258345</v>
      </c>
      <c r="E13" s="114">
        <v>258759</v>
      </c>
      <c r="F13" s="114">
        <v>260748</v>
      </c>
      <c r="G13" s="114">
        <v>257307</v>
      </c>
      <c r="H13" s="140">
        <v>256420</v>
      </c>
      <c r="I13" s="115">
        <v>1925</v>
      </c>
      <c r="J13" s="116">
        <v>0.75072147258404176</v>
      </c>
    </row>
    <row r="14" spans="1:15" s="110" customFormat="1" ht="12" customHeight="1" x14ac:dyDescent="0.2">
      <c r="A14" s="118"/>
      <c r="B14" s="119" t="s">
        <v>107</v>
      </c>
      <c r="C14" s="113">
        <v>44.568533800224003</v>
      </c>
      <c r="D14" s="115">
        <v>207717</v>
      </c>
      <c r="E14" s="114">
        <v>208177</v>
      </c>
      <c r="F14" s="114">
        <v>208329</v>
      </c>
      <c r="G14" s="114">
        <v>205429</v>
      </c>
      <c r="H14" s="140">
        <v>205261</v>
      </c>
      <c r="I14" s="115">
        <v>2456</v>
      </c>
      <c r="J14" s="116">
        <v>1.196525399369583</v>
      </c>
    </row>
    <row r="15" spans="1:15" s="110" customFormat="1" ht="12" customHeight="1" x14ac:dyDescent="0.2">
      <c r="A15" s="118" t="s">
        <v>105</v>
      </c>
      <c r="B15" s="121" t="s">
        <v>108</v>
      </c>
      <c r="C15" s="113">
        <v>9.9445996455407215</v>
      </c>
      <c r="D15" s="115">
        <v>46348</v>
      </c>
      <c r="E15" s="114">
        <v>47842</v>
      </c>
      <c r="F15" s="114">
        <v>48831</v>
      </c>
      <c r="G15" s="114">
        <v>45387</v>
      </c>
      <c r="H15" s="140">
        <v>46327</v>
      </c>
      <c r="I15" s="115">
        <v>21</v>
      </c>
      <c r="J15" s="116">
        <v>4.5329937185658468E-2</v>
      </c>
    </row>
    <row r="16" spans="1:15" s="110" customFormat="1" ht="12" customHeight="1" x14ac:dyDescent="0.2">
      <c r="A16" s="118"/>
      <c r="B16" s="121" t="s">
        <v>109</v>
      </c>
      <c r="C16" s="113">
        <v>68.013268620913095</v>
      </c>
      <c r="D16" s="115">
        <v>316984</v>
      </c>
      <c r="E16" s="114">
        <v>317420</v>
      </c>
      <c r="F16" s="114">
        <v>319314</v>
      </c>
      <c r="G16" s="114">
        <v>318179</v>
      </c>
      <c r="H16" s="140">
        <v>317818</v>
      </c>
      <c r="I16" s="115">
        <v>-834</v>
      </c>
      <c r="J16" s="116">
        <v>-0.26241433776563944</v>
      </c>
    </row>
    <row r="17" spans="1:10" s="110" customFormat="1" ht="12" customHeight="1" x14ac:dyDescent="0.2">
      <c r="A17" s="118"/>
      <c r="B17" s="121" t="s">
        <v>110</v>
      </c>
      <c r="C17" s="113">
        <v>20.844866133690367</v>
      </c>
      <c r="D17" s="115">
        <v>97150</v>
      </c>
      <c r="E17" s="114">
        <v>96114</v>
      </c>
      <c r="F17" s="114">
        <v>95461</v>
      </c>
      <c r="G17" s="114">
        <v>93917</v>
      </c>
      <c r="H17" s="140">
        <v>92483</v>
      </c>
      <c r="I17" s="115">
        <v>4667</v>
      </c>
      <c r="J17" s="116">
        <v>5.0463328395488904</v>
      </c>
    </row>
    <row r="18" spans="1:10" s="110" customFormat="1" ht="12" customHeight="1" x14ac:dyDescent="0.2">
      <c r="A18" s="120"/>
      <c r="B18" s="121" t="s">
        <v>111</v>
      </c>
      <c r="C18" s="113">
        <v>1.1972655998558133</v>
      </c>
      <c r="D18" s="115">
        <v>5580</v>
      </c>
      <c r="E18" s="114">
        <v>5560</v>
      </c>
      <c r="F18" s="114">
        <v>5471</v>
      </c>
      <c r="G18" s="114">
        <v>5253</v>
      </c>
      <c r="H18" s="140">
        <v>5053</v>
      </c>
      <c r="I18" s="115">
        <v>527</v>
      </c>
      <c r="J18" s="116">
        <v>10.429447852760736</v>
      </c>
    </row>
    <row r="19" spans="1:10" s="110" customFormat="1" ht="12" customHeight="1" x14ac:dyDescent="0.2">
      <c r="A19" s="120"/>
      <c r="B19" s="121" t="s">
        <v>112</v>
      </c>
      <c r="C19" s="113">
        <v>0.35703404268101668</v>
      </c>
      <c r="D19" s="115">
        <v>1664</v>
      </c>
      <c r="E19" s="114">
        <v>1628</v>
      </c>
      <c r="F19" s="114">
        <v>1706</v>
      </c>
      <c r="G19" s="114">
        <v>1479</v>
      </c>
      <c r="H19" s="140">
        <v>1388</v>
      </c>
      <c r="I19" s="115">
        <v>276</v>
      </c>
      <c r="J19" s="116">
        <v>19.884726224783861</v>
      </c>
    </row>
    <row r="20" spans="1:10" s="110" customFormat="1" ht="12" customHeight="1" x14ac:dyDescent="0.2">
      <c r="A20" s="118" t="s">
        <v>113</v>
      </c>
      <c r="B20" s="119" t="s">
        <v>181</v>
      </c>
      <c r="C20" s="113">
        <v>73.568538091498553</v>
      </c>
      <c r="D20" s="115">
        <v>342875</v>
      </c>
      <c r="E20" s="114">
        <v>343937</v>
      </c>
      <c r="F20" s="114">
        <v>346905</v>
      </c>
      <c r="G20" s="114">
        <v>341618</v>
      </c>
      <c r="H20" s="140">
        <v>341351</v>
      </c>
      <c r="I20" s="115">
        <v>1524</v>
      </c>
      <c r="J20" s="116">
        <v>0.44646126714144679</v>
      </c>
    </row>
    <row r="21" spans="1:10" s="110" customFormat="1" ht="12" customHeight="1" x14ac:dyDescent="0.2">
      <c r="A21" s="118"/>
      <c r="B21" s="119" t="s">
        <v>182</v>
      </c>
      <c r="C21" s="113">
        <v>26.431461908501444</v>
      </c>
      <c r="D21" s="115">
        <v>123187</v>
      </c>
      <c r="E21" s="114">
        <v>122999</v>
      </c>
      <c r="F21" s="114">
        <v>122172</v>
      </c>
      <c r="G21" s="114">
        <v>121118</v>
      </c>
      <c r="H21" s="140">
        <v>120330</v>
      </c>
      <c r="I21" s="115">
        <v>2857</v>
      </c>
      <c r="J21" s="116">
        <v>2.3743039973406463</v>
      </c>
    </row>
    <row r="22" spans="1:10" s="110" customFormat="1" ht="12" customHeight="1" x14ac:dyDescent="0.2">
      <c r="A22" s="118" t="s">
        <v>113</v>
      </c>
      <c r="B22" s="119" t="s">
        <v>116</v>
      </c>
      <c r="C22" s="113">
        <v>82.072985997571138</v>
      </c>
      <c r="D22" s="115">
        <v>382511</v>
      </c>
      <c r="E22" s="114">
        <v>384662</v>
      </c>
      <c r="F22" s="114">
        <v>386303</v>
      </c>
      <c r="G22" s="114">
        <v>381849</v>
      </c>
      <c r="H22" s="140">
        <v>382058</v>
      </c>
      <c r="I22" s="115">
        <v>453</v>
      </c>
      <c r="J22" s="116">
        <v>0.11856838490490973</v>
      </c>
    </row>
    <row r="23" spans="1:10" s="110" customFormat="1" ht="12" customHeight="1" x14ac:dyDescent="0.2">
      <c r="A23" s="118"/>
      <c r="B23" s="119" t="s">
        <v>117</v>
      </c>
      <c r="C23" s="113">
        <v>17.899549845299553</v>
      </c>
      <c r="D23" s="115">
        <v>83423</v>
      </c>
      <c r="E23" s="114">
        <v>82159</v>
      </c>
      <c r="F23" s="114">
        <v>82653</v>
      </c>
      <c r="G23" s="114">
        <v>80763</v>
      </c>
      <c r="H23" s="140">
        <v>79498</v>
      </c>
      <c r="I23" s="115">
        <v>3925</v>
      </c>
      <c r="J23" s="116">
        <v>4.937231125311329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438352</v>
      </c>
      <c r="E64" s="236">
        <v>439048</v>
      </c>
      <c r="F64" s="236">
        <v>440602</v>
      </c>
      <c r="G64" s="236">
        <v>435004</v>
      </c>
      <c r="H64" s="140">
        <v>433351</v>
      </c>
      <c r="I64" s="115">
        <v>5001</v>
      </c>
      <c r="J64" s="116">
        <v>1.1540298741666686</v>
      </c>
    </row>
    <row r="65" spans="1:12" s="110" customFormat="1" ht="12" customHeight="1" x14ac:dyDescent="0.2">
      <c r="A65" s="118" t="s">
        <v>105</v>
      </c>
      <c r="B65" s="119" t="s">
        <v>106</v>
      </c>
      <c r="C65" s="113">
        <v>54.771051574989961</v>
      </c>
      <c r="D65" s="235">
        <v>240090</v>
      </c>
      <c r="E65" s="236">
        <v>240436</v>
      </c>
      <c r="F65" s="236">
        <v>242194</v>
      </c>
      <c r="G65" s="236">
        <v>239197</v>
      </c>
      <c r="H65" s="140">
        <v>238032</v>
      </c>
      <c r="I65" s="115">
        <v>2058</v>
      </c>
      <c r="J65" s="116">
        <v>0.86458963500705788</v>
      </c>
    </row>
    <row r="66" spans="1:12" s="110" customFormat="1" ht="12" customHeight="1" x14ac:dyDescent="0.2">
      <c r="A66" s="118"/>
      <c r="B66" s="119" t="s">
        <v>107</v>
      </c>
      <c r="C66" s="113">
        <v>45.228948425010039</v>
      </c>
      <c r="D66" s="235">
        <v>198262</v>
      </c>
      <c r="E66" s="236">
        <v>198612</v>
      </c>
      <c r="F66" s="236">
        <v>198408</v>
      </c>
      <c r="G66" s="236">
        <v>195807</v>
      </c>
      <c r="H66" s="140">
        <v>195319</v>
      </c>
      <c r="I66" s="115">
        <v>2943</v>
      </c>
      <c r="J66" s="116">
        <v>1.5067658548323513</v>
      </c>
    </row>
    <row r="67" spans="1:12" s="110" customFormat="1" ht="12" customHeight="1" x14ac:dyDescent="0.2">
      <c r="A67" s="118" t="s">
        <v>105</v>
      </c>
      <c r="B67" s="121" t="s">
        <v>108</v>
      </c>
      <c r="C67" s="113">
        <v>10.207550096725919</v>
      </c>
      <c r="D67" s="235">
        <v>44745</v>
      </c>
      <c r="E67" s="236">
        <v>46207</v>
      </c>
      <c r="F67" s="236">
        <v>46899</v>
      </c>
      <c r="G67" s="236">
        <v>44069</v>
      </c>
      <c r="H67" s="140">
        <v>44892</v>
      </c>
      <c r="I67" s="115">
        <v>-147</v>
      </c>
      <c r="J67" s="116">
        <v>-0.32745255279337077</v>
      </c>
    </row>
    <row r="68" spans="1:12" s="110" customFormat="1" ht="12" customHeight="1" x14ac:dyDescent="0.2">
      <c r="A68" s="118"/>
      <c r="B68" s="121" t="s">
        <v>109</v>
      </c>
      <c r="C68" s="113">
        <v>68.24766397780779</v>
      </c>
      <c r="D68" s="235">
        <v>299165</v>
      </c>
      <c r="E68" s="236">
        <v>299419</v>
      </c>
      <c r="F68" s="236">
        <v>301095</v>
      </c>
      <c r="G68" s="236">
        <v>299931</v>
      </c>
      <c r="H68" s="140">
        <v>299063</v>
      </c>
      <c r="I68" s="115">
        <v>102</v>
      </c>
      <c r="J68" s="116">
        <v>3.4106526049695211E-2</v>
      </c>
    </row>
    <row r="69" spans="1:12" s="110" customFormat="1" ht="12" customHeight="1" x14ac:dyDescent="0.2">
      <c r="A69" s="118"/>
      <c r="B69" s="121" t="s">
        <v>110</v>
      </c>
      <c r="C69" s="113">
        <v>20.343012008614082</v>
      </c>
      <c r="D69" s="235">
        <v>89174</v>
      </c>
      <c r="E69" s="236">
        <v>88213</v>
      </c>
      <c r="F69" s="236">
        <v>87495</v>
      </c>
      <c r="G69" s="236">
        <v>86073</v>
      </c>
      <c r="H69" s="140">
        <v>84668</v>
      </c>
      <c r="I69" s="115">
        <v>4506</v>
      </c>
      <c r="J69" s="116">
        <v>5.3219634336467143</v>
      </c>
    </row>
    <row r="70" spans="1:12" s="110" customFormat="1" ht="12" customHeight="1" x14ac:dyDescent="0.2">
      <c r="A70" s="120"/>
      <c r="B70" s="121" t="s">
        <v>111</v>
      </c>
      <c r="C70" s="113">
        <v>1.2017739168522101</v>
      </c>
      <c r="D70" s="235">
        <v>5268</v>
      </c>
      <c r="E70" s="236">
        <v>5209</v>
      </c>
      <c r="F70" s="236">
        <v>5113</v>
      </c>
      <c r="G70" s="236">
        <v>4931</v>
      </c>
      <c r="H70" s="140">
        <v>4728</v>
      </c>
      <c r="I70" s="115">
        <v>540</v>
      </c>
      <c r="J70" s="116">
        <v>11.421319796954315</v>
      </c>
    </row>
    <row r="71" spans="1:12" s="110" customFormat="1" ht="12" customHeight="1" x14ac:dyDescent="0.2">
      <c r="A71" s="120"/>
      <c r="B71" s="121" t="s">
        <v>112</v>
      </c>
      <c r="C71" s="113">
        <v>0.350631455998832</v>
      </c>
      <c r="D71" s="235">
        <v>1537</v>
      </c>
      <c r="E71" s="236">
        <v>1498</v>
      </c>
      <c r="F71" s="236">
        <v>1581</v>
      </c>
      <c r="G71" s="236">
        <v>1367</v>
      </c>
      <c r="H71" s="140">
        <v>1283</v>
      </c>
      <c r="I71" s="115">
        <v>254</v>
      </c>
      <c r="J71" s="116">
        <v>19.797349961028839</v>
      </c>
    </row>
    <row r="72" spans="1:12" s="110" customFormat="1" ht="12" customHeight="1" x14ac:dyDescent="0.2">
      <c r="A72" s="118" t="s">
        <v>113</v>
      </c>
      <c r="B72" s="119" t="s">
        <v>181</v>
      </c>
      <c r="C72" s="113">
        <v>72.796747819104283</v>
      </c>
      <c r="D72" s="235">
        <v>319106</v>
      </c>
      <c r="E72" s="236">
        <v>320125</v>
      </c>
      <c r="F72" s="236">
        <v>322557</v>
      </c>
      <c r="G72" s="236">
        <v>317887</v>
      </c>
      <c r="H72" s="140">
        <v>317323</v>
      </c>
      <c r="I72" s="115">
        <v>1783</v>
      </c>
      <c r="J72" s="116">
        <v>0.56188804467372366</v>
      </c>
    </row>
    <row r="73" spans="1:12" s="110" customFormat="1" ht="12" customHeight="1" x14ac:dyDescent="0.2">
      <c r="A73" s="118"/>
      <c r="B73" s="119" t="s">
        <v>182</v>
      </c>
      <c r="C73" s="113">
        <v>27.203252180895717</v>
      </c>
      <c r="D73" s="115">
        <v>119246</v>
      </c>
      <c r="E73" s="114">
        <v>118923</v>
      </c>
      <c r="F73" s="114">
        <v>118045</v>
      </c>
      <c r="G73" s="114">
        <v>117117</v>
      </c>
      <c r="H73" s="140">
        <v>116028</v>
      </c>
      <c r="I73" s="115">
        <v>3218</v>
      </c>
      <c r="J73" s="116">
        <v>2.7734684731271764</v>
      </c>
    </row>
    <row r="74" spans="1:12" s="110" customFormat="1" ht="12" customHeight="1" x14ac:dyDescent="0.2">
      <c r="A74" s="118" t="s">
        <v>113</v>
      </c>
      <c r="B74" s="119" t="s">
        <v>116</v>
      </c>
      <c r="C74" s="113">
        <v>83.163302551374244</v>
      </c>
      <c r="D74" s="115">
        <v>364548</v>
      </c>
      <c r="E74" s="114">
        <v>366490</v>
      </c>
      <c r="F74" s="114">
        <v>367470</v>
      </c>
      <c r="G74" s="114">
        <v>363479</v>
      </c>
      <c r="H74" s="140">
        <v>363381</v>
      </c>
      <c r="I74" s="115">
        <v>1167</v>
      </c>
      <c r="J74" s="116">
        <v>0.32115052795825871</v>
      </c>
    </row>
    <row r="75" spans="1:12" s="110" customFormat="1" ht="12" customHeight="1" x14ac:dyDescent="0.2">
      <c r="A75" s="142"/>
      <c r="B75" s="124" t="s">
        <v>117</v>
      </c>
      <c r="C75" s="125">
        <v>16.805215899551047</v>
      </c>
      <c r="D75" s="143">
        <v>73666</v>
      </c>
      <c r="E75" s="144">
        <v>72435</v>
      </c>
      <c r="F75" s="144">
        <v>73003</v>
      </c>
      <c r="G75" s="144">
        <v>71394</v>
      </c>
      <c r="H75" s="145">
        <v>69838</v>
      </c>
      <c r="I75" s="143">
        <v>3828</v>
      </c>
      <c r="J75" s="146">
        <v>5.481256622469143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466062</v>
      </c>
      <c r="G11" s="114">
        <v>466936</v>
      </c>
      <c r="H11" s="114">
        <v>469077</v>
      </c>
      <c r="I11" s="114">
        <v>462736</v>
      </c>
      <c r="J11" s="140">
        <v>461681</v>
      </c>
      <c r="K11" s="114">
        <v>4381</v>
      </c>
      <c r="L11" s="116">
        <v>0.94892360742590665</v>
      </c>
    </row>
    <row r="12" spans="1:17" s="110" customFormat="1" ht="24.95" customHeight="1" x14ac:dyDescent="0.2">
      <c r="A12" s="606" t="s">
        <v>185</v>
      </c>
      <c r="B12" s="607"/>
      <c r="C12" s="607"/>
      <c r="D12" s="608"/>
      <c r="E12" s="113">
        <v>55.431466199775997</v>
      </c>
      <c r="F12" s="115">
        <v>258345</v>
      </c>
      <c r="G12" s="114">
        <v>258759</v>
      </c>
      <c r="H12" s="114">
        <v>260748</v>
      </c>
      <c r="I12" s="114">
        <v>257307</v>
      </c>
      <c r="J12" s="140">
        <v>256420</v>
      </c>
      <c r="K12" s="114">
        <v>1925</v>
      </c>
      <c r="L12" s="116">
        <v>0.75072147258404176</v>
      </c>
    </row>
    <row r="13" spans="1:17" s="110" customFormat="1" ht="15" customHeight="1" x14ac:dyDescent="0.2">
      <c r="A13" s="120"/>
      <c r="B13" s="609" t="s">
        <v>107</v>
      </c>
      <c r="C13" s="609"/>
      <c r="E13" s="113">
        <v>44.568533800224003</v>
      </c>
      <c r="F13" s="115">
        <v>207717</v>
      </c>
      <c r="G13" s="114">
        <v>208177</v>
      </c>
      <c r="H13" s="114">
        <v>208329</v>
      </c>
      <c r="I13" s="114">
        <v>205429</v>
      </c>
      <c r="J13" s="140">
        <v>205261</v>
      </c>
      <c r="K13" s="114">
        <v>2456</v>
      </c>
      <c r="L13" s="116">
        <v>1.196525399369583</v>
      </c>
    </row>
    <row r="14" spans="1:17" s="110" customFormat="1" ht="24.95" customHeight="1" x14ac:dyDescent="0.2">
      <c r="A14" s="606" t="s">
        <v>186</v>
      </c>
      <c r="B14" s="607"/>
      <c r="C14" s="607"/>
      <c r="D14" s="608"/>
      <c r="E14" s="113">
        <v>9.9445996455407215</v>
      </c>
      <c r="F14" s="115">
        <v>46348</v>
      </c>
      <c r="G14" s="114">
        <v>47842</v>
      </c>
      <c r="H14" s="114">
        <v>48831</v>
      </c>
      <c r="I14" s="114">
        <v>45387</v>
      </c>
      <c r="J14" s="140">
        <v>46327</v>
      </c>
      <c r="K14" s="114">
        <v>21</v>
      </c>
      <c r="L14" s="116">
        <v>4.5329937185658468E-2</v>
      </c>
    </row>
    <row r="15" spans="1:17" s="110" customFormat="1" ht="15" customHeight="1" x14ac:dyDescent="0.2">
      <c r="A15" s="120"/>
      <c r="B15" s="119"/>
      <c r="C15" s="258" t="s">
        <v>106</v>
      </c>
      <c r="E15" s="113">
        <v>56.908604470527315</v>
      </c>
      <c r="F15" s="115">
        <v>26376</v>
      </c>
      <c r="G15" s="114">
        <v>27284</v>
      </c>
      <c r="H15" s="114">
        <v>28042</v>
      </c>
      <c r="I15" s="114">
        <v>25909</v>
      </c>
      <c r="J15" s="140">
        <v>26304</v>
      </c>
      <c r="K15" s="114">
        <v>72</v>
      </c>
      <c r="L15" s="116">
        <v>0.27372262773722628</v>
      </c>
    </row>
    <row r="16" spans="1:17" s="110" customFormat="1" ht="15" customHeight="1" x14ac:dyDescent="0.2">
      <c r="A16" s="120"/>
      <c r="B16" s="119"/>
      <c r="C16" s="258" t="s">
        <v>107</v>
      </c>
      <c r="E16" s="113">
        <v>43.091395529472685</v>
      </c>
      <c r="F16" s="115">
        <v>19972</v>
      </c>
      <c r="G16" s="114">
        <v>20558</v>
      </c>
      <c r="H16" s="114">
        <v>20789</v>
      </c>
      <c r="I16" s="114">
        <v>19478</v>
      </c>
      <c r="J16" s="140">
        <v>20023</v>
      </c>
      <c r="K16" s="114">
        <v>-51</v>
      </c>
      <c r="L16" s="116">
        <v>-0.25470708685012233</v>
      </c>
    </row>
    <row r="17" spans="1:12" s="110" customFormat="1" ht="15" customHeight="1" x14ac:dyDescent="0.2">
      <c r="A17" s="120"/>
      <c r="B17" s="121" t="s">
        <v>109</v>
      </c>
      <c r="C17" s="258"/>
      <c r="E17" s="113">
        <v>68.013268620913095</v>
      </c>
      <c r="F17" s="115">
        <v>316984</v>
      </c>
      <c r="G17" s="114">
        <v>317420</v>
      </c>
      <c r="H17" s="114">
        <v>319314</v>
      </c>
      <c r="I17" s="114">
        <v>318179</v>
      </c>
      <c r="J17" s="140">
        <v>317818</v>
      </c>
      <c r="K17" s="114">
        <v>-834</v>
      </c>
      <c r="L17" s="116">
        <v>-0.26241433776563944</v>
      </c>
    </row>
    <row r="18" spans="1:12" s="110" customFormat="1" ht="15" customHeight="1" x14ac:dyDescent="0.2">
      <c r="A18" s="120"/>
      <c r="B18" s="119"/>
      <c r="C18" s="258" t="s">
        <v>106</v>
      </c>
      <c r="E18" s="113">
        <v>55.577568583903286</v>
      </c>
      <c r="F18" s="115">
        <v>176172</v>
      </c>
      <c r="G18" s="114">
        <v>176268</v>
      </c>
      <c r="H18" s="114">
        <v>177759</v>
      </c>
      <c r="I18" s="114">
        <v>177437</v>
      </c>
      <c r="J18" s="140">
        <v>177071</v>
      </c>
      <c r="K18" s="114">
        <v>-899</v>
      </c>
      <c r="L18" s="116">
        <v>-0.50770594846135164</v>
      </c>
    </row>
    <row r="19" spans="1:12" s="110" customFormat="1" ht="15" customHeight="1" x14ac:dyDescent="0.2">
      <c r="A19" s="120"/>
      <c r="B19" s="119"/>
      <c r="C19" s="258" t="s">
        <v>107</v>
      </c>
      <c r="E19" s="113">
        <v>44.422431416096714</v>
      </c>
      <c r="F19" s="115">
        <v>140812</v>
      </c>
      <c r="G19" s="114">
        <v>141152</v>
      </c>
      <c r="H19" s="114">
        <v>141555</v>
      </c>
      <c r="I19" s="114">
        <v>140742</v>
      </c>
      <c r="J19" s="140">
        <v>140747</v>
      </c>
      <c r="K19" s="114">
        <v>65</v>
      </c>
      <c r="L19" s="116">
        <v>4.6182156635665411E-2</v>
      </c>
    </row>
    <row r="20" spans="1:12" s="110" customFormat="1" ht="15" customHeight="1" x14ac:dyDescent="0.2">
      <c r="A20" s="120"/>
      <c r="B20" s="121" t="s">
        <v>110</v>
      </c>
      <c r="C20" s="258"/>
      <c r="E20" s="113">
        <v>20.844866133690367</v>
      </c>
      <c r="F20" s="115">
        <v>97150</v>
      </c>
      <c r="G20" s="114">
        <v>96114</v>
      </c>
      <c r="H20" s="114">
        <v>95461</v>
      </c>
      <c r="I20" s="114">
        <v>93917</v>
      </c>
      <c r="J20" s="140">
        <v>92483</v>
      </c>
      <c r="K20" s="114">
        <v>4667</v>
      </c>
      <c r="L20" s="116">
        <v>5.0463328395488904</v>
      </c>
    </row>
    <row r="21" spans="1:12" s="110" customFormat="1" ht="15" customHeight="1" x14ac:dyDescent="0.2">
      <c r="A21" s="120"/>
      <c r="B21" s="119"/>
      <c r="C21" s="258" t="s">
        <v>106</v>
      </c>
      <c r="E21" s="113">
        <v>53.869274318064846</v>
      </c>
      <c r="F21" s="115">
        <v>52334</v>
      </c>
      <c r="G21" s="114">
        <v>51761</v>
      </c>
      <c r="H21" s="114">
        <v>51560</v>
      </c>
      <c r="I21" s="114">
        <v>50691</v>
      </c>
      <c r="J21" s="140">
        <v>49897</v>
      </c>
      <c r="K21" s="114">
        <v>2437</v>
      </c>
      <c r="L21" s="116">
        <v>4.8840611660019642</v>
      </c>
    </row>
    <row r="22" spans="1:12" s="110" customFormat="1" ht="15" customHeight="1" x14ac:dyDescent="0.2">
      <c r="A22" s="120"/>
      <c r="B22" s="119"/>
      <c r="C22" s="258" t="s">
        <v>107</v>
      </c>
      <c r="E22" s="113">
        <v>46.130725681935154</v>
      </c>
      <c r="F22" s="115">
        <v>44816</v>
      </c>
      <c r="G22" s="114">
        <v>44353</v>
      </c>
      <c r="H22" s="114">
        <v>43901</v>
      </c>
      <c r="I22" s="114">
        <v>43226</v>
      </c>
      <c r="J22" s="140">
        <v>42586</v>
      </c>
      <c r="K22" s="114">
        <v>2230</v>
      </c>
      <c r="L22" s="116">
        <v>5.2364626872681166</v>
      </c>
    </row>
    <row r="23" spans="1:12" s="110" customFormat="1" ht="15" customHeight="1" x14ac:dyDescent="0.2">
      <c r="A23" s="120"/>
      <c r="B23" s="121" t="s">
        <v>111</v>
      </c>
      <c r="C23" s="258"/>
      <c r="E23" s="113">
        <v>1.1972655998558133</v>
      </c>
      <c r="F23" s="115">
        <v>5580</v>
      </c>
      <c r="G23" s="114">
        <v>5560</v>
      </c>
      <c r="H23" s="114">
        <v>5471</v>
      </c>
      <c r="I23" s="114">
        <v>5253</v>
      </c>
      <c r="J23" s="140">
        <v>5053</v>
      </c>
      <c r="K23" s="114">
        <v>527</v>
      </c>
      <c r="L23" s="116">
        <v>10.429447852760736</v>
      </c>
    </row>
    <row r="24" spans="1:12" s="110" customFormat="1" ht="15" customHeight="1" x14ac:dyDescent="0.2">
      <c r="A24" s="120"/>
      <c r="B24" s="119"/>
      <c r="C24" s="258" t="s">
        <v>106</v>
      </c>
      <c r="E24" s="113">
        <v>62.060931899641574</v>
      </c>
      <c r="F24" s="115">
        <v>3463</v>
      </c>
      <c r="G24" s="114">
        <v>3446</v>
      </c>
      <c r="H24" s="114">
        <v>3387</v>
      </c>
      <c r="I24" s="114">
        <v>3270</v>
      </c>
      <c r="J24" s="140">
        <v>3148</v>
      </c>
      <c r="K24" s="114">
        <v>315</v>
      </c>
      <c r="L24" s="116">
        <v>10.006353240152478</v>
      </c>
    </row>
    <row r="25" spans="1:12" s="110" customFormat="1" ht="15" customHeight="1" x14ac:dyDescent="0.2">
      <c r="A25" s="120"/>
      <c r="B25" s="119"/>
      <c r="C25" s="258" t="s">
        <v>107</v>
      </c>
      <c r="E25" s="113">
        <v>37.939068100358426</v>
      </c>
      <c r="F25" s="115">
        <v>2117</v>
      </c>
      <c r="G25" s="114">
        <v>2114</v>
      </c>
      <c r="H25" s="114">
        <v>2084</v>
      </c>
      <c r="I25" s="114">
        <v>1983</v>
      </c>
      <c r="J25" s="140">
        <v>1905</v>
      </c>
      <c r="K25" s="114">
        <v>212</v>
      </c>
      <c r="L25" s="116">
        <v>11.128608923884514</v>
      </c>
    </row>
    <row r="26" spans="1:12" s="110" customFormat="1" ht="15" customHeight="1" x14ac:dyDescent="0.2">
      <c r="A26" s="120"/>
      <c r="C26" s="121" t="s">
        <v>187</v>
      </c>
      <c r="D26" s="110" t="s">
        <v>188</v>
      </c>
      <c r="E26" s="113">
        <v>0.35703404268101668</v>
      </c>
      <c r="F26" s="115">
        <v>1664</v>
      </c>
      <c r="G26" s="114">
        <v>1628</v>
      </c>
      <c r="H26" s="114">
        <v>1706</v>
      </c>
      <c r="I26" s="114">
        <v>1479</v>
      </c>
      <c r="J26" s="140">
        <v>1388</v>
      </c>
      <c r="K26" s="114">
        <v>276</v>
      </c>
      <c r="L26" s="116">
        <v>19.884726224783861</v>
      </c>
    </row>
    <row r="27" spans="1:12" s="110" customFormat="1" ht="15" customHeight="1" x14ac:dyDescent="0.2">
      <c r="A27" s="120"/>
      <c r="B27" s="119"/>
      <c r="D27" s="259" t="s">
        <v>106</v>
      </c>
      <c r="E27" s="113">
        <v>57.151442307692307</v>
      </c>
      <c r="F27" s="115">
        <v>951</v>
      </c>
      <c r="G27" s="114">
        <v>914</v>
      </c>
      <c r="H27" s="114">
        <v>939</v>
      </c>
      <c r="I27" s="114">
        <v>832</v>
      </c>
      <c r="J27" s="140">
        <v>782</v>
      </c>
      <c r="K27" s="114">
        <v>169</v>
      </c>
      <c r="L27" s="116">
        <v>21.611253196930946</v>
      </c>
    </row>
    <row r="28" spans="1:12" s="110" customFormat="1" ht="15" customHeight="1" x14ac:dyDescent="0.2">
      <c r="A28" s="120"/>
      <c r="B28" s="119"/>
      <c r="D28" s="259" t="s">
        <v>107</v>
      </c>
      <c r="E28" s="113">
        <v>42.848557692307693</v>
      </c>
      <c r="F28" s="115">
        <v>713</v>
      </c>
      <c r="G28" s="114">
        <v>714</v>
      </c>
      <c r="H28" s="114">
        <v>767</v>
      </c>
      <c r="I28" s="114">
        <v>647</v>
      </c>
      <c r="J28" s="140">
        <v>606</v>
      </c>
      <c r="K28" s="114">
        <v>107</v>
      </c>
      <c r="L28" s="116">
        <v>17.656765676567655</v>
      </c>
    </row>
    <row r="29" spans="1:12" s="110" customFormat="1" ht="24.95" customHeight="1" x14ac:dyDescent="0.2">
      <c r="A29" s="606" t="s">
        <v>189</v>
      </c>
      <c r="B29" s="607"/>
      <c r="C29" s="607"/>
      <c r="D29" s="608"/>
      <c r="E29" s="113">
        <v>82.072985997571138</v>
      </c>
      <c r="F29" s="115">
        <v>382511</v>
      </c>
      <c r="G29" s="114">
        <v>384662</v>
      </c>
      <c r="H29" s="114">
        <v>386303</v>
      </c>
      <c r="I29" s="114">
        <v>381849</v>
      </c>
      <c r="J29" s="140">
        <v>382058</v>
      </c>
      <c r="K29" s="114">
        <v>453</v>
      </c>
      <c r="L29" s="116">
        <v>0.11856838490490973</v>
      </c>
    </row>
    <row r="30" spans="1:12" s="110" customFormat="1" ht="15" customHeight="1" x14ac:dyDescent="0.2">
      <c r="A30" s="120"/>
      <c r="B30" s="119"/>
      <c r="C30" s="258" t="s">
        <v>106</v>
      </c>
      <c r="E30" s="113">
        <v>53.775185550219469</v>
      </c>
      <c r="F30" s="115">
        <v>205696</v>
      </c>
      <c r="G30" s="114">
        <v>206841</v>
      </c>
      <c r="H30" s="114">
        <v>208022</v>
      </c>
      <c r="I30" s="114">
        <v>205878</v>
      </c>
      <c r="J30" s="140">
        <v>205772</v>
      </c>
      <c r="K30" s="114">
        <v>-76</v>
      </c>
      <c r="L30" s="116">
        <v>-3.6934082382442703E-2</v>
      </c>
    </row>
    <row r="31" spans="1:12" s="110" customFormat="1" ht="15" customHeight="1" x14ac:dyDescent="0.2">
      <c r="A31" s="120"/>
      <c r="B31" s="119"/>
      <c r="C31" s="258" t="s">
        <v>107</v>
      </c>
      <c r="E31" s="113">
        <v>46.224814449780531</v>
      </c>
      <c r="F31" s="115">
        <v>176815</v>
      </c>
      <c r="G31" s="114">
        <v>177821</v>
      </c>
      <c r="H31" s="114">
        <v>178281</v>
      </c>
      <c r="I31" s="114">
        <v>175971</v>
      </c>
      <c r="J31" s="140">
        <v>176286</v>
      </c>
      <c r="K31" s="114">
        <v>529</v>
      </c>
      <c r="L31" s="116">
        <v>0.30008055092293207</v>
      </c>
    </row>
    <row r="32" spans="1:12" s="110" customFormat="1" ht="15" customHeight="1" x14ac:dyDescent="0.2">
      <c r="A32" s="120"/>
      <c r="B32" s="119" t="s">
        <v>117</v>
      </c>
      <c r="C32" s="258"/>
      <c r="E32" s="113">
        <v>17.899549845299553</v>
      </c>
      <c r="F32" s="115">
        <v>83423</v>
      </c>
      <c r="G32" s="114">
        <v>82159</v>
      </c>
      <c r="H32" s="114">
        <v>82653</v>
      </c>
      <c r="I32" s="114">
        <v>80763</v>
      </c>
      <c r="J32" s="140">
        <v>79498</v>
      </c>
      <c r="K32" s="114">
        <v>3925</v>
      </c>
      <c r="L32" s="116">
        <v>4.937231125311329</v>
      </c>
    </row>
    <row r="33" spans="1:12" s="110" customFormat="1" ht="15" customHeight="1" x14ac:dyDescent="0.2">
      <c r="A33" s="120"/>
      <c r="B33" s="119"/>
      <c r="C33" s="258" t="s">
        <v>106</v>
      </c>
      <c r="E33" s="113">
        <v>63.004207472759312</v>
      </c>
      <c r="F33" s="115">
        <v>52560</v>
      </c>
      <c r="G33" s="114">
        <v>51837</v>
      </c>
      <c r="H33" s="114">
        <v>52637</v>
      </c>
      <c r="I33" s="114">
        <v>51338</v>
      </c>
      <c r="J33" s="140">
        <v>50555</v>
      </c>
      <c r="K33" s="114">
        <v>2005</v>
      </c>
      <c r="L33" s="116">
        <v>3.9659776481060232</v>
      </c>
    </row>
    <row r="34" spans="1:12" s="110" customFormat="1" ht="15" customHeight="1" x14ac:dyDescent="0.2">
      <c r="A34" s="120"/>
      <c r="B34" s="119"/>
      <c r="C34" s="258" t="s">
        <v>107</v>
      </c>
      <c r="E34" s="113">
        <v>36.995792527240688</v>
      </c>
      <c r="F34" s="115">
        <v>30863</v>
      </c>
      <c r="G34" s="114">
        <v>30322</v>
      </c>
      <c r="H34" s="114">
        <v>30016</v>
      </c>
      <c r="I34" s="114">
        <v>29425</v>
      </c>
      <c r="J34" s="140">
        <v>28943</v>
      </c>
      <c r="K34" s="114">
        <v>1920</v>
      </c>
      <c r="L34" s="116">
        <v>6.6337283626438168</v>
      </c>
    </row>
    <row r="35" spans="1:12" s="110" customFormat="1" ht="24.95" customHeight="1" x14ac:dyDescent="0.2">
      <c r="A35" s="606" t="s">
        <v>190</v>
      </c>
      <c r="B35" s="607"/>
      <c r="C35" s="607"/>
      <c r="D35" s="608"/>
      <c r="E35" s="113">
        <v>73.568538091498553</v>
      </c>
      <c r="F35" s="115">
        <v>342875</v>
      </c>
      <c r="G35" s="114">
        <v>343937</v>
      </c>
      <c r="H35" s="114">
        <v>346905</v>
      </c>
      <c r="I35" s="114">
        <v>341618</v>
      </c>
      <c r="J35" s="140">
        <v>341351</v>
      </c>
      <c r="K35" s="114">
        <v>1524</v>
      </c>
      <c r="L35" s="116">
        <v>0.44646126714144679</v>
      </c>
    </row>
    <row r="36" spans="1:12" s="110" customFormat="1" ht="15" customHeight="1" x14ac:dyDescent="0.2">
      <c r="A36" s="120"/>
      <c r="B36" s="119"/>
      <c r="C36" s="258" t="s">
        <v>106</v>
      </c>
      <c r="E36" s="113">
        <v>68.190740065621583</v>
      </c>
      <c r="F36" s="115">
        <v>233809</v>
      </c>
      <c r="G36" s="114">
        <v>234492</v>
      </c>
      <c r="H36" s="114">
        <v>236655</v>
      </c>
      <c r="I36" s="114">
        <v>233353</v>
      </c>
      <c r="J36" s="140">
        <v>233015</v>
      </c>
      <c r="K36" s="114">
        <v>794</v>
      </c>
      <c r="L36" s="116">
        <v>0.34075059545522818</v>
      </c>
    </row>
    <row r="37" spans="1:12" s="110" customFormat="1" ht="15" customHeight="1" x14ac:dyDescent="0.2">
      <c r="A37" s="120"/>
      <c r="B37" s="119"/>
      <c r="C37" s="258" t="s">
        <v>107</v>
      </c>
      <c r="E37" s="113">
        <v>31.809259934378417</v>
      </c>
      <c r="F37" s="115">
        <v>109066</v>
      </c>
      <c r="G37" s="114">
        <v>109445</v>
      </c>
      <c r="H37" s="114">
        <v>110250</v>
      </c>
      <c r="I37" s="114">
        <v>108265</v>
      </c>
      <c r="J37" s="140">
        <v>108336</v>
      </c>
      <c r="K37" s="114">
        <v>730</v>
      </c>
      <c r="L37" s="116">
        <v>0.67382956727219023</v>
      </c>
    </row>
    <row r="38" spans="1:12" s="110" customFormat="1" ht="15" customHeight="1" x14ac:dyDescent="0.2">
      <c r="A38" s="120"/>
      <c r="B38" s="119" t="s">
        <v>182</v>
      </c>
      <c r="C38" s="258"/>
      <c r="E38" s="113">
        <v>26.431461908501444</v>
      </c>
      <c r="F38" s="115">
        <v>123187</v>
      </c>
      <c r="G38" s="114">
        <v>122999</v>
      </c>
      <c r="H38" s="114">
        <v>122172</v>
      </c>
      <c r="I38" s="114">
        <v>121118</v>
      </c>
      <c r="J38" s="140">
        <v>120330</v>
      </c>
      <c r="K38" s="114">
        <v>2857</v>
      </c>
      <c r="L38" s="116">
        <v>2.3743039973406463</v>
      </c>
    </row>
    <row r="39" spans="1:12" s="110" customFormat="1" ht="15" customHeight="1" x14ac:dyDescent="0.2">
      <c r="A39" s="120"/>
      <c r="B39" s="119"/>
      <c r="C39" s="258" t="s">
        <v>106</v>
      </c>
      <c r="E39" s="113">
        <v>19.917686119476894</v>
      </c>
      <c r="F39" s="115">
        <v>24536</v>
      </c>
      <c r="G39" s="114">
        <v>24267</v>
      </c>
      <c r="H39" s="114">
        <v>24093</v>
      </c>
      <c r="I39" s="114">
        <v>23954</v>
      </c>
      <c r="J39" s="140">
        <v>23405</v>
      </c>
      <c r="K39" s="114">
        <v>1131</v>
      </c>
      <c r="L39" s="116">
        <v>4.8323007904293958</v>
      </c>
    </row>
    <row r="40" spans="1:12" s="110" customFormat="1" ht="15" customHeight="1" x14ac:dyDescent="0.2">
      <c r="A40" s="120"/>
      <c r="B40" s="119"/>
      <c r="C40" s="258" t="s">
        <v>107</v>
      </c>
      <c r="E40" s="113">
        <v>80.082313880523103</v>
      </c>
      <c r="F40" s="115">
        <v>98651</v>
      </c>
      <c r="G40" s="114">
        <v>98732</v>
      </c>
      <c r="H40" s="114">
        <v>98079</v>
      </c>
      <c r="I40" s="114">
        <v>97164</v>
      </c>
      <c r="J40" s="140">
        <v>96925</v>
      </c>
      <c r="K40" s="114">
        <v>1726</v>
      </c>
      <c r="L40" s="116">
        <v>1.7807583182873357</v>
      </c>
    </row>
    <row r="41" spans="1:12" s="110" customFormat="1" ht="24.75" customHeight="1" x14ac:dyDescent="0.2">
      <c r="A41" s="606" t="s">
        <v>518</v>
      </c>
      <c r="B41" s="607"/>
      <c r="C41" s="607"/>
      <c r="D41" s="608"/>
      <c r="E41" s="113">
        <v>4.404349635885354</v>
      </c>
      <c r="F41" s="115">
        <v>20527</v>
      </c>
      <c r="G41" s="114">
        <v>22374</v>
      </c>
      <c r="H41" s="114">
        <v>22494</v>
      </c>
      <c r="I41" s="114">
        <v>19416</v>
      </c>
      <c r="J41" s="140">
        <v>20192</v>
      </c>
      <c r="K41" s="114">
        <v>335</v>
      </c>
      <c r="L41" s="116">
        <v>1.6590729001584785</v>
      </c>
    </row>
    <row r="42" spans="1:12" s="110" customFormat="1" ht="15" customHeight="1" x14ac:dyDescent="0.2">
      <c r="A42" s="120"/>
      <c r="B42" s="119"/>
      <c r="C42" s="258" t="s">
        <v>106</v>
      </c>
      <c r="E42" s="113">
        <v>56.345301310469139</v>
      </c>
      <c r="F42" s="115">
        <v>11566</v>
      </c>
      <c r="G42" s="114">
        <v>12905</v>
      </c>
      <c r="H42" s="114">
        <v>12978</v>
      </c>
      <c r="I42" s="114">
        <v>10817</v>
      </c>
      <c r="J42" s="140">
        <v>11259</v>
      </c>
      <c r="K42" s="114">
        <v>307</v>
      </c>
      <c r="L42" s="116">
        <v>2.7267075228705924</v>
      </c>
    </row>
    <row r="43" spans="1:12" s="110" customFormat="1" ht="15" customHeight="1" x14ac:dyDescent="0.2">
      <c r="A43" s="123"/>
      <c r="B43" s="124"/>
      <c r="C43" s="260" t="s">
        <v>107</v>
      </c>
      <c r="D43" s="261"/>
      <c r="E43" s="125">
        <v>43.654698689530861</v>
      </c>
      <c r="F43" s="143">
        <v>8961</v>
      </c>
      <c r="G43" s="144">
        <v>9469</v>
      </c>
      <c r="H43" s="144">
        <v>9516</v>
      </c>
      <c r="I43" s="144">
        <v>8599</v>
      </c>
      <c r="J43" s="145">
        <v>8933</v>
      </c>
      <c r="K43" s="144">
        <v>28</v>
      </c>
      <c r="L43" s="146">
        <v>0.31344453151236984</v>
      </c>
    </row>
    <row r="44" spans="1:12" s="110" customFormat="1" ht="45.75" customHeight="1" x14ac:dyDescent="0.2">
      <c r="A44" s="606" t="s">
        <v>191</v>
      </c>
      <c r="B44" s="607"/>
      <c r="C44" s="607"/>
      <c r="D44" s="608"/>
      <c r="E44" s="113">
        <v>0.6589252073758427</v>
      </c>
      <c r="F44" s="115">
        <v>3071</v>
      </c>
      <c r="G44" s="114">
        <v>3106</v>
      </c>
      <c r="H44" s="114">
        <v>3111</v>
      </c>
      <c r="I44" s="114">
        <v>3069</v>
      </c>
      <c r="J44" s="140">
        <v>3079</v>
      </c>
      <c r="K44" s="114">
        <v>-8</v>
      </c>
      <c r="L44" s="116">
        <v>-0.25982461838259174</v>
      </c>
    </row>
    <row r="45" spans="1:12" s="110" customFormat="1" ht="15" customHeight="1" x14ac:dyDescent="0.2">
      <c r="A45" s="120"/>
      <c r="B45" s="119"/>
      <c r="C45" s="258" t="s">
        <v>106</v>
      </c>
      <c r="E45" s="113">
        <v>58.840768479322698</v>
      </c>
      <c r="F45" s="115">
        <v>1807</v>
      </c>
      <c r="G45" s="114">
        <v>1822</v>
      </c>
      <c r="H45" s="114">
        <v>1830</v>
      </c>
      <c r="I45" s="114">
        <v>1801</v>
      </c>
      <c r="J45" s="140">
        <v>1804</v>
      </c>
      <c r="K45" s="114">
        <v>3</v>
      </c>
      <c r="L45" s="116">
        <v>0.16629711751662971</v>
      </c>
    </row>
    <row r="46" spans="1:12" s="110" customFormat="1" ht="15" customHeight="1" x14ac:dyDescent="0.2">
      <c r="A46" s="123"/>
      <c r="B46" s="124"/>
      <c r="C46" s="260" t="s">
        <v>107</v>
      </c>
      <c r="D46" s="261"/>
      <c r="E46" s="125">
        <v>41.159231520677302</v>
      </c>
      <c r="F46" s="143">
        <v>1264</v>
      </c>
      <c r="G46" s="144">
        <v>1284</v>
      </c>
      <c r="H46" s="144">
        <v>1281</v>
      </c>
      <c r="I46" s="144">
        <v>1268</v>
      </c>
      <c r="J46" s="145">
        <v>1275</v>
      </c>
      <c r="K46" s="144">
        <v>-11</v>
      </c>
      <c r="L46" s="146">
        <v>-0.86274509803921573</v>
      </c>
    </row>
    <row r="47" spans="1:12" s="110" customFormat="1" ht="39" customHeight="1" x14ac:dyDescent="0.2">
      <c r="A47" s="606" t="s">
        <v>519</v>
      </c>
      <c r="B47" s="610"/>
      <c r="C47" s="610"/>
      <c r="D47" s="611"/>
      <c r="E47" s="113">
        <v>0.33042814046199864</v>
      </c>
      <c r="F47" s="115">
        <v>1540</v>
      </c>
      <c r="G47" s="114">
        <v>1545</v>
      </c>
      <c r="H47" s="114">
        <v>1437</v>
      </c>
      <c r="I47" s="114">
        <v>1328</v>
      </c>
      <c r="J47" s="140">
        <v>1439</v>
      </c>
      <c r="K47" s="114">
        <v>101</v>
      </c>
      <c r="L47" s="116">
        <v>7.0187630298818622</v>
      </c>
    </row>
    <row r="48" spans="1:12" s="110" customFormat="1" ht="15" customHeight="1" x14ac:dyDescent="0.2">
      <c r="A48" s="120"/>
      <c r="B48" s="119"/>
      <c r="C48" s="258" t="s">
        <v>106</v>
      </c>
      <c r="E48" s="113">
        <v>36.298701298701296</v>
      </c>
      <c r="F48" s="115">
        <v>559</v>
      </c>
      <c r="G48" s="114">
        <v>586</v>
      </c>
      <c r="H48" s="114">
        <v>535</v>
      </c>
      <c r="I48" s="114">
        <v>509</v>
      </c>
      <c r="J48" s="140">
        <v>539</v>
      </c>
      <c r="K48" s="114">
        <v>20</v>
      </c>
      <c r="L48" s="116">
        <v>3.7105751391465676</v>
      </c>
    </row>
    <row r="49" spans="1:12" s="110" customFormat="1" ht="15" customHeight="1" x14ac:dyDescent="0.2">
      <c r="A49" s="123"/>
      <c r="B49" s="124"/>
      <c r="C49" s="260" t="s">
        <v>107</v>
      </c>
      <c r="D49" s="261"/>
      <c r="E49" s="125">
        <v>63.701298701298704</v>
      </c>
      <c r="F49" s="143">
        <v>981</v>
      </c>
      <c r="G49" s="144">
        <v>959</v>
      </c>
      <c r="H49" s="144">
        <v>902</v>
      </c>
      <c r="I49" s="144">
        <v>819</v>
      </c>
      <c r="J49" s="145">
        <v>900</v>
      </c>
      <c r="K49" s="144">
        <v>81</v>
      </c>
      <c r="L49" s="146">
        <v>9</v>
      </c>
    </row>
    <row r="50" spans="1:12" s="110" customFormat="1" ht="24.95" customHeight="1" x14ac:dyDescent="0.2">
      <c r="A50" s="612" t="s">
        <v>192</v>
      </c>
      <c r="B50" s="613"/>
      <c r="C50" s="613"/>
      <c r="D50" s="614"/>
      <c r="E50" s="262">
        <v>13.880127536679669</v>
      </c>
      <c r="F50" s="263">
        <v>64690</v>
      </c>
      <c r="G50" s="264">
        <v>66485</v>
      </c>
      <c r="H50" s="264">
        <v>67000</v>
      </c>
      <c r="I50" s="264">
        <v>62729</v>
      </c>
      <c r="J50" s="265">
        <v>63542</v>
      </c>
      <c r="K50" s="263">
        <v>1148</v>
      </c>
      <c r="L50" s="266">
        <v>1.8066790469295899</v>
      </c>
    </row>
    <row r="51" spans="1:12" s="110" customFormat="1" ht="15" customHeight="1" x14ac:dyDescent="0.2">
      <c r="A51" s="120"/>
      <c r="B51" s="119"/>
      <c r="C51" s="258" t="s">
        <v>106</v>
      </c>
      <c r="E51" s="113">
        <v>56.860411191837997</v>
      </c>
      <c r="F51" s="115">
        <v>36783</v>
      </c>
      <c r="G51" s="114">
        <v>37756</v>
      </c>
      <c r="H51" s="114">
        <v>38443</v>
      </c>
      <c r="I51" s="114">
        <v>35968</v>
      </c>
      <c r="J51" s="140">
        <v>36149</v>
      </c>
      <c r="K51" s="114">
        <v>634</v>
      </c>
      <c r="L51" s="116">
        <v>1.7538521120916208</v>
      </c>
    </row>
    <row r="52" spans="1:12" s="110" customFormat="1" ht="15" customHeight="1" x14ac:dyDescent="0.2">
      <c r="A52" s="120"/>
      <c r="B52" s="119"/>
      <c r="C52" s="258" t="s">
        <v>107</v>
      </c>
      <c r="E52" s="113">
        <v>43.139588808162003</v>
      </c>
      <c r="F52" s="115">
        <v>27907</v>
      </c>
      <c r="G52" s="114">
        <v>28729</v>
      </c>
      <c r="H52" s="114">
        <v>28557</v>
      </c>
      <c r="I52" s="114">
        <v>26761</v>
      </c>
      <c r="J52" s="140">
        <v>27393</v>
      </c>
      <c r="K52" s="114">
        <v>514</v>
      </c>
      <c r="L52" s="116">
        <v>1.8763917789216222</v>
      </c>
    </row>
    <row r="53" spans="1:12" s="110" customFormat="1" ht="15" customHeight="1" x14ac:dyDescent="0.2">
      <c r="A53" s="120"/>
      <c r="B53" s="119"/>
      <c r="C53" s="258" t="s">
        <v>187</v>
      </c>
      <c r="D53" s="110" t="s">
        <v>193</v>
      </c>
      <c r="E53" s="113">
        <v>22.32802597001082</v>
      </c>
      <c r="F53" s="115">
        <v>14444</v>
      </c>
      <c r="G53" s="114">
        <v>16456</v>
      </c>
      <c r="H53" s="114">
        <v>16519</v>
      </c>
      <c r="I53" s="114">
        <v>12783</v>
      </c>
      <c r="J53" s="140">
        <v>13984</v>
      </c>
      <c r="K53" s="114">
        <v>460</v>
      </c>
      <c r="L53" s="116">
        <v>3.2894736842105261</v>
      </c>
    </row>
    <row r="54" spans="1:12" s="110" customFormat="1" ht="15" customHeight="1" x14ac:dyDescent="0.2">
      <c r="A54" s="120"/>
      <c r="B54" s="119"/>
      <c r="D54" s="267" t="s">
        <v>194</v>
      </c>
      <c r="E54" s="113">
        <v>58.141788978122406</v>
      </c>
      <c r="F54" s="115">
        <v>8398</v>
      </c>
      <c r="G54" s="114">
        <v>9586</v>
      </c>
      <c r="H54" s="114">
        <v>9754</v>
      </c>
      <c r="I54" s="114">
        <v>7514</v>
      </c>
      <c r="J54" s="140">
        <v>8116</v>
      </c>
      <c r="K54" s="114">
        <v>282</v>
      </c>
      <c r="L54" s="116">
        <v>3.4746180384425824</v>
      </c>
    </row>
    <row r="55" spans="1:12" s="110" customFormat="1" ht="15" customHeight="1" x14ac:dyDescent="0.2">
      <c r="A55" s="120"/>
      <c r="B55" s="119"/>
      <c r="D55" s="267" t="s">
        <v>195</v>
      </c>
      <c r="E55" s="113">
        <v>41.858211021877594</v>
      </c>
      <c r="F55" s="115">
        <v>6046</v>
      </c>
      <c r="G55" s="114">
        <v>6870</v>
      </c>
      <c r="H55" s="114">
        <v>6765</v>
      </c>
      <c r="I55" s="114">
        <v>5269</v>
      </c>
      <c r="J55" s="140">
        <v>5868</v>
      </c>
      <c r="K55" s="114">
        <v>178</v>
      </c>
      <c r="L55" s="116">
        <v>3.0334014996591683</v>
      </c>
    </row>
    <row r="56" spans="1:12" s="110" customFormat="1" ht="15" customHeight="1" x14ac:dyDescent="0.2">
      <c r="A56" s="120"/>
      <c r="B56" s="119" t="s">
        <v>196</v>
      </c>
      <c r="C56" s="258"/>
      <c r="E56" s="113">
        <v>59.345108590702523</v>
      </c>
      <c r="F56" s="115">
        <v>276585</v>
      </c>
      <c r="G56" s="114">
        <v>276412</v>
      </c>
      <c r="H56" s="114">
        <v>278100</v>
      </c>
      <c r="I56" s="114">
        <v>277439</v>
      </c>
      <c r="J56" s="140">
        <v>276914</v>
      </c>
      <c r="K56" s="114">
        <v>-329</v>
      </c>
      <c r="L56" s="116">
        <v>-0.11880944986530113</v>
      </c>
    </row>
    <row r="57" spans="1:12" s="110" customFormat="1" ht="15" customHeight="1" x14ac:dyDescent="0.2">
      <c r="A57" s="120"/>
      <c r="B57" s="119"/>
      <c r="C57" s="258" t="s">
        <v>106</v>
      </c>
      <c r="E57" s="113">
        <v>53.285246849973788</v>
      </c>
      <c r="F57" s="115">
        <v>147379</v>
      </c>
      <c r="G57" s="114">
        <v>147304</v>
      </c>
      <c r="H57" s="114">
        <v>148388</v>
      </c>
      <c r="I57" s="114">
        <v>148154</v>
      </c>
      <c r="J57" s="140">
        <v>147891</v>
      </c>
      <c r="K57" s="114">
        <v>-512</v>
      </c>
      <c r="L57" s="116">
        <v>-0.34620091824384175</v>
      </c>
    </row>
    <row r="58" spans="1:12" s="110" customFormat="1" ht="15" customHeight="1" x14ac:dyDescent="0.2">
      <c r="A58" s="120"/>
      <c r="B58" s="119"/>
      <c r="C58" s="258" t="s">
        <v>107</v>
      </c>
      <c r="E58" s="113">
        <v>46.714753150026212</v>
      </c>
      <c r="F58" s="115">
        <v>129206</v>
      </c>
      <c r="G58" s="114">
        <v>129108</v>
      </c>
      <c r="H58" s="114">
        <v>129712</v>
      </c>
      <c r="I58" s="114">
        <v>129285</v>
      </c>
      <c r="J58" s="140">
        <v>129023</v>
      </c>
      <c r="K58" s="114">
        <v>183</v>
      </c>
      <c r="L58" s="116">
        <v>0.14183517667392637</v>
      </c>
    </row>
    <row r="59" spans="1:12" s="110" customFormat="1" ht="15" customHeight="1" x14ac:dyDescent="0.2">
      <c r="A59" s="120"/>
      <c r="B59" s="119"/>
      <c r="C59" s="258" t="s">
        <v>105</v>
      </c>
      <c r="D59" s="110" t="s">
        <v>197</v>
      </c>
      <c r="E59" s="113">
        <v>91.939909973425884</v>
      </c>
      <c r="F59" s="115">
        <v>254292</v>
      </c>
      <c r="G59" s="114">
        <v>254171</v>
      </c>
      <c r="H59" s="114">
        <v>255731</v>
      </c>
      <c r="I59" s="114">
        <v>255355</v>
      </c>
      <c r="J59" s="140">
        <v>254945</v>
      </c>
      <c r="K59" s="114">
        <v>-653</v>
      </c>
      <c r="L59" s="116">
        <v>-0.25613367589087843</v>
      </c>
    </row>
    <row r="60" spans="1:12" s="110" customFormat="1" ht="15" customHeight="1" x14ac:dyDescent="0.2">
      <c r="A60" s="120"/>
      <c r="B60" s="119"/>
      <c r="C60" s="258"/>
      <c r="D60" s="267" t="s">
        <v>198</v>
      </c>
      <c r="E60" s="113">
        <v>51.232441445267646</v>
      </c>
      <c r="F60" s="115">
        <v>130280</v>
      </c>
      <c r="G60" s="114">
        <v>130251</v>
      </c>
      <c r="H60" s="114">
        <v>131234</v>
      </c>
      <c r="I60" s="114">
        <v>131178</v>
      </c>
      <c r="J60" s="140">
        <v>130974</v>
      </c>
      <c r="K60" s="114">
        <v>-694</v>
      </c>
      <c r="L60" s="116">
        <v>-0.52987615862690307</v>
      </c>
    </row>
    <row r="61" spans="1:12" s="110" customFormat="1" ht="15" customHeight="1" x14ac:dyDescent="0.2">
      <c r="A61" s="120"/>
      <c r="B61" s="119"/>
      <c r="C61" s="258"/>
      <c r="D61" s="267" t="s">
        <v>199</v>
      </c>
      <c r="E61" s="113">
        <v>48.767558554732354</v>
      </c>
      <c r="F61" s="115">
        <v>124012</v>
      </c>
      <c r="G61" s="114">
        <v>123920</v>
      </c>
      <c r="H61" s="114">
        <v>124497</v>
      </c>
      <c r="I61" s="114">
        <v>124177</v>
      </c>
      <c r="J61" s="140">
        <v>123971</v>
      </c>
      <c r="K61" s="114">
        <v>41</v>
      </c>
      <c r="L61" s="116">
        <v>3.3072250768324853E-2</v>
      </c>
    </row>
    <row r="62" spans="1:12" s="110" customFormat="1" ht="15" customHeight="1" x14ac:dyDescent="0.2">
      <c r="A62" s="120"/>
      <c r="B62" s="119"/>
      <c r="C62" s="258"/>
      <c r="D62" s="258" t="s">
        <v>200</v>
      </c>
      <c r="E62" s="113">
        <v>8.0600900265741089</v>
      </c>
      <c r="F62" s="115">
        <v>22293</v>
      </c>
      <c r="G62" s="114">
        <v>22241</v>
      </c>
      <c r="H62" s="114">
        <v>22369</v>
      </c>
      <c r="I62" s="114">
        <v>22084</v>
      </c>
      <c r="J62" s="140">
        <v>21969</v>
      </c>
      <c r="K62" s="114">
        <v>324</v>
      </c>
      <c r="L62" s="116">
        <v>1.474805407619828</v>
      </c>
    </row>
    <row r="63" spans="1:12" s="110" customFormat="1" ht="15" customHeight="1" x14ac:dyDescent="0.2">
      <c r="A63" s="120"/>
      <c r="B63" s="119"/>
      <c r="C63" s="258"/>
      <c r="D63" s="267" t="s">
        <v>198</v>
      </c>
      <c r="E63" s="113">
        <v>76.701206656798092</v>
      </c>
      <c r="F63" s="115">
        <v>17099</v>
      </c>
      <c r="G63" s="114">
        <v>17053</v>
      </c>
      <c r="H63" s="114">
        <v>17154</v>
      </c>
      <c r="I63" s="114">
        <v>16976</v>
      </c>
      <c r="J63" s="140">
        <v>16917</v>
      </c>
      <c r="K63" s="114">
        <v>182</v>
      </c>
      <c r="L63" s="116">
        <v>1.0758408701306379</v>
      </c>
    </row>
    <row r="64" spans="1:12" s="110" customFormat="1" ht="15" customHeight="1" x14ac:dyDescent="0.2">
      <c r="A64" s="120"/>
      <c r="B64" s="119"/>
      <c r="C64" s="258"/>
      <c r="D64" s="267" t="s">
        <v>199</v>
      </c>
      <c r="E64" s="113">
        <v>23.298793343201901</v>
      </c>
      <c r="F64" s="115">
        <v>5194</v>
      </c>
      <c r="G64" s="114">
        <v>5188</v>
      </c>
      <c r="H64" s="114">
        <v>5215</v>
      </c>
      <c r="I64" s="114">
        <v>5108</v>
      </c>
      <c r="J64" s="140">
        <v>5052</v>
      </c>
      <c r="K64" s="114">
        <v>142</v>
      </c>
      <c r="L64" s="116">
        <v>2.8107680126682504</v>
      </c>
    </row>
    <row r="65" spans="1:12" s="110" customFormat="1" ht="15" customHeight="1" x14ac:dyDescent="0.2">
      <c r="A65" s="120"/>
      <c r="B65" s="119" t="s">
        <v>201</v>
      </c>
      <c r="C65" s="258"/>
      <c r="E65" s="113">
        <v>18.690431745132621</v>
      </c>
      <c r="F65" s="115">
        <v>87109</v>
      </c>
      <c r="G65" s="114">
        <v>86539</v>
      </c>
      <c r="H65" s="114">
        <v>85739</v>
      </c>
      <c r="I65" s="114">
        <v>84943</v>
      </c>
      <c r="J65" s="140">
        <v>83355</v>
      </c>
      <c r="K65" s="114">
        <v>3754</v>
      </c>
      <c r="L65" s="116">
        <v>4.5036290564453241</v>
      </c>
    </row>
    <row r="66" spans="1:12" s="110" customFormat="1" ht="15" customHeight="1" x14ac:dyDescent="0.2">
      <c r="A66" s="120"/>
      <c r="B66" s="119"/>
      <c r="C66" s="258" t="s">
        <v>106</v>
      </c>
      <c r="E66" s="113">
        <v>59.554121847340689</v>
      </c>
      <c r="F66" s="115">
        <v>51877</v>
      </c>
      <c r="G66" s="114">
        <v>51645</v>
      </c>
      <c r="H66" s="114">
        <v>51236</v>
      </c>
      <c r="I66" s="114">
        <v>50912</v>
      </c>
      <c r="J66" s="140">
        <v>50034</v>
      </c>
      <c r="K66" s="114">
        <v>1843</v>
      </c>
      <c r="L66" s="116">
        <v>3.6834952232481912</v>
      </c>
    </row>
    <row r="67" spans="1:12" s="110" customFormat="1" ht="15" customHeight="1" x14ac:dyDescent="0.2">
      <c r="A67" s="120"/>
      <c r="B67" s="119"/>
      <c r="C67" s="258" t="s">
        <v>107</v>
      </c>
      <c r="E67" s="113">
        <v>40.445878152659311</v>
      </c>
      <c r="F67" s="115">
        <v>35232</v>
      </c>
      <c r="G67" s="114">
        <v>34894</v>
      </c>
      <c r="H67" s="114">
        <v>34503</v>
      </c>
      <c r="I67" s="114">
        <v>34031</v>
      </c>
      <c r="J67" s="140">
        <v>33321</v>
      </c>
      <c r="K67" s="114">
        <v>1911</v>
      </c>
      <c r="L67" s="116">
        <v>5.7351219951382015</v>
      </c>
    </row>
    <row r="68" spans="1:12" s="110" customFormat="1" ht="15" customHeight="1" x14ac:dyDescent="0.2">
      <c r="A68" s="120"/>
      <c r="B68" s="119"/>
      <c r="C68" s="258" t="s">
        <v>105</v>
      </c>
      <c r="D68" s="110" t="s">
        <v>202</v>
      </c>
      <c r="E68" s="113">
        <v>20.92665511026415</v>
      </c>
      <c r="F68" s="115">
        <v>18229</v>
      </c>
      <c r="G68" s="114">
        <v>17969</v>
      </c>
      <c r="H68" s="114">
        <v>17496</v>
      </c>
      <c r="I68" s="114">
        <v>17245</v>
      </c>
      <c r="J68" s="140">
        <v>16353</v>
      </c>
      <c r="K68" s="114">
        <v>1876</v>
      </c>
      <c r="L68" s="116">
        <v>11.471901180211582</v>
      </c>
    </row>
    <row r="69" spans="1:12" s="110" customFormat="1" ht="15" customHeight="1" x14ac:dyDescent="0.2">
      <c r="A69" s="120"/>
      <c r="B69" s="119"/>
      <c r="C69" s="258"/>
      <c r="D69" s="267" t="s">
        <v>198</v>
      </c>
      <c r="E69" s="113">
        <v>54.928959350485492</v>
      </c>
      <c r="F69" s="115">
        <v>10013</v>
      </c>
      <c r="G69" s="114">
        <v>9893</v>
      </c>
      <c r="H69" s="114">
        <v>9611</v>
      </c>
      <c r="I69" s="114">
        <v>9516</v>
      </c>
      <c r="J69" s="140">
        <v>9014</v>
      </c>
      <c r="K69" s="114">
        <v>999</v>
      </c>
      <c r="L69" s="116">
        <v>11.082760150876414</v>
      </c>
    </row>
    <row r="70" spans="1:12" s="110" customFormat="1" ht="15" customHeight="1" x14ac:dyDescent="0.2">
      <c r="A70" s="120"/>
      <c r="B70" s="119"/>
      <c r="C70" s="258"/>
      <c r="D70" s="267" t="s">
        <v>199</v>
      </c>
      <c r="E70" s="113">
        <v>45.071040649514508</v>
      </c>
      <c r="F70" s="115">
        <v>8216</v>
      </c>
      <c r="G70" s="114">
        <v>8076</v>
      </c>
      <c r="H70" s="114">
        <v>7885</v>
      </c>
      <c r="I70" s="114">
        <v>7729</v>
      </c>
      <c r="J70" s="140">
        <v>7339</v>
      </c>
      <c r="K70" s="114">
        <v>877</v>
      </c>
      <c r="L70" s="116">
        <v>11.949856928736885</v>
      </c>
    </row>
    <row r="71" spans="1:12" s="110" customFormat="1" ht="15" customHeight="1" x14ac:dyDescent="0.2">
      <c r="A71" s="120"/>
      <c r="B71" s="119"/>
      <c r="C71" s="258"/>
      <c r="D71" s="110" t="s">
        <v>203</v>
      </c>
      <c r="E71" s="113">
        <v>71.554030008380309</v>
      </c>
      <c r="F71" s="115">
        <v>62330</v>
      </c>
      <c r="G71" s="114">
        <v>61997</v>
      </c>
      <c r="H71" s="114">
        <v>61746</v>
      </c>
      <c r="I71" s="114">
        <v>61334</v>
      </c>
      <c r="J71" s="140">
        <v>60725</v>
      </c>
      <c r="K71" s="114">
        <v>1605</v>
      </c>
      <c r="L71" s="116">
        <v>2.6430629888843145</v>
      </c>
    </row>
    <row r="72" spans="1:12" s="110" customFormat="1" ht="15" customHeight="1" x14ac:dyDescent="0.2">
      <c r="A72" s="120"/>
      <c r="B72" s="119"/>
      <c r="C72" s="258"/>
      <c r="D72" s="267" t="s">
        <v>198</v>
      </c>
      <c r="E72" s="113">
        <v>60.503770255093855</v>
      </c>
      <c r="F72" s="115">
        <v>37712</v>
      </c>
      <c r="G72" s="114">
        <v>37576</v>
      </c>
      <c r="H72" s="114">
        <v>37484</v>
      </c>
      <c r="I72" s="114">
        <v>37348</v>
      </c>
      <c r="J72" s="140">
        <v>37032</v>
      </c>
      <c r="K72" s="114">
        <v>680</v>
      </c>
      <c r="L72" s="116">
        <v>1.836249729963275</v>
      </c>
    </row>
    <row r="73" spans="1:12" s="110" customFormat="1" ht="15" customHeight="1" x14ac:dyDescent="0.2">
      <c r="A73" s="120"/>
      <c r="B73" s="119"/>
      <c r="C73" s="258"/>
      <c r="D73" s="267" t="s">
        <v>199</v>
      </c>
      <c r="E73" s="113">
        <v>39.496229744906145</v>
      </c>
      <c r="F73" s="115">
        <v>24618</v>
      </c>
      <c r="G73" s="114">
        <v>24421</v>
      </c>
      <c r="H73" s="114">
        <v>24262</v>
      </c>
      <c r="I73" s="114">
        <v>23986</v>
      </c>
      <c r="J73" s="140">
        <v>23693</v>
      </c>
      <c r="K73" s="114">
        <v>925</v>
      </c>
      <c r="L73" s="116">
        <v>3.9041066981808972</v>
      </c>
    </row>
    <row r="74" spans="1:12" s="110" customFormat="1" ht="15" customHeight="1" x14ac:dyDescent="0.2">
      <c r="A74" s="120"/>
      <c r="B74" s="119"/>
      <c r="C74" s="258"/>
      <c r="D74" s="110" t="s">
        <v>204</v>
      </c>
      <c r="E74" s="113">
        <v>7.5193148813555428</v>
      </c>
      <c r="F74" s="115">
        <v>6550</v>
      </c>
      <c r="G74" s="114">
        <v>6573</v>
      </c>
      <c r="H74" s="114">
        <v>6497</v>
      </c>
      <c r="I74" s="114">
        <v>6364</v>
      </c>
      <c r="J74" s="140">
        <v>6277</v>
      </c>
      <c r="K74" s="114">
        <v>273</v>
      </c>
      <c r="L74" s="116">
        <v>4.349211406722957</v>
      </c>
    </row>
    <row r="75" spans="1:12" s="110" customFormat="1" ht="15" customHeight="1" x14ac:dyDescent="0.2">
      <c r="A75" s="120"/>
      <c r="B75" s="119"/>
      <c r="C75" s="258"/>
      <c r="D75" s="267" t="s">
        <v>198</v>
      </c>
      <c r="E75" s="113">
        <v>63.389312977099237</v>
      </c>
      <c r="F75" s="115">
        <v>4152</v>
      </c>
      <c r="G75" s="114">
        <v>4176</v>
      </c>
      <c r="H75" s="114">
        <v>4141</v>
      </c>
      <c r="I75" s="114">
        <v>4048</v>
      </c>
      <c r="J75" s="140">
        <v>3988</v>
      </c>
      <c r="K75" s="114">
        <v>164</v>
      </c>
      <c r="L75" s="116">
        <v>4.112337011033099</v>
      </c>
    </row>
    <row r="76" spans="1:12" s="110" customFormat="1" ht="15" customHeight="1" x14ac:dyDescent="0.2">
      <c r="A76" s="120"/>
      <c r="B76" s="119"/>
      <c r="C76" s="258"/>
      <c r="D76" s="267" t="s">
        <v>199</v>
      </c>
      <c r="E76" s="113">
        <v>36.610687022900763</v>
      </c>
      <c r="F76" s="115">
        <v>2398</v>
      </c>
      <c r="G76" s="114">
        <v>2397</v>
      </c>
      <c r="H76" s="114">
        <v>2356</v>
      </c>
      <c r="I76" s="114">
        <v>2316</v>
      </c>
      <c r="J76" s="140">
        <v>2289</v>
      </c>
      <c r="K76" s="114">
        <v>109</v>
      </c>
      <c r="L76" s="116">
        <v>4.7619047619047619</v>
      </c>
    </row>
    <row r="77" spans="1:12" s="110" customFormat="1" ht="15" customHeight="1" x14ac:dyDescent="0.2">
      <c r="A77" s="533"/>
      <c r="B77" s="119" t="s">
        <v>205</v>
      </c>
      <c r="C77" s="268"/>
      <c r="D77" s="182"/>
      <c r="E77" s="113">
        <v>8.0843321274851849</v>
      </c>
      <c r="F77" s="115">
        <v>37678</v>
      </c>
      <c r="G77" s="114">
        <v>37500</v>
      </c>
      <c r="H77" s="114">
        <v>38238</v>
      </c>
      <c r="I77" s="114">
        <v>37625</v>
      </c>
      <c r="J77" s="140">
        <v>37870</v>
      </c>
      <c r="K77" s="114">
        <v>-192</v>
      </c>
      <c r="L77" s="116">
        <v>-0.50699762344864008</v>
      </c>
    </row>
    <row r="78" spans="1:12" s="110" customFormat="1" ht="15" customHeight="1" x14ac:dyDescent="0.2">
      <c r="A78" s="120"/>
      <c r="B78" s="119"/>
      <c r="C78" s="268" t="s">
        <v>106</v>
      </c>
      <c r="D78" s="182"/>
      <c r="E78" s="113">
        <v>59.201656138860876</v>
      </c>
      <c r="F78" s="115">
        <v>22306</v>
      </c>
      <c r="G78" s="114">
        <v>22054</v>
      </c>
      <c r="H78" s="114">
        <v>22681</v>
      </c>
      <c r="I78" s="114">
        <v>22273</v>
      </c>
      <c r="J78" s="140">
        <v>22346</v>
      </c>
      <c r="K78" s="114">
        <v>-40</v>
      </c>
      <c r="L78" s="116">
        <v>-0.17900295354873355</v>
      </c>
    </row>
    <row r="79" spans="1:12" s="110" customFormat="1" ht="15" customHeight="1" x14ac:dyDescent="0.2">
      <c r="A79" s="123"/>
      <c r="B79" s="124"/>
      <c r="C79" s="260" t="s">
        <v>107</v>
      </c>
      <c r="D79" s="261"/>
      <c r="E79" s="125">
        <v>40.798343861139124</v>
      </c>
      <c r="F79" s="143">
        <v>15372</v>
      </c>
      <c r="G79" s="144">
        <v>15446</v>
      </c>
      <c r="H79" s="144">
        <v>15557</v>
      </c>
      <c r="I79" s="144">
        <v>15352</v>
      </c>
      <c r="J79" s="145">
        <v>15524</v>
      </c>
      <c r="K79" s="144">
        <v>-152</v>
      </c>
      <c r="L79" s="146">
        <v>-0.97912909044060814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466062</v>
      </c>
      <c r="E11" s="114">
        <v>466936</v>
      </c>
      <c r="F11" s="114">
        <v>469077</v>
      </c>
      <c r="G11" s="114">
        <v>462736</v>
      </c>
      <c r="H11" s="140">
        <v>461681</v>
      </c>
      <c r="I11" s="115">
        <v>4381</v>
      </c>
      <c r="J11" s="116">
        <v>0.94892360742590665</v>
      </c>
    </row>
    <row r="12" spans="1:15" s="110" customFormat="1" ht="24.95" customHeight="1" x14ac:dyDescent="0.2">
      <c r="A12" s="193" t="s">
        <v>132</v>
      </c>
      <c r="B12" s="194" t="s">
        <v>133</v>
      </c>
      <c r="C12" s="113">
        <v>0.23408902678184448</v>
      </c>
      <c r="D12" s="115">
        <v>1091</v>
      </c>
      <c r="E12" s="114">
        <v>972</v>
      </c>
      <c r="F12" s="114">
        <v>1217</v>
      </c>
      <c r="G12" s="114">
        <v>1235</v>
      </c>
      <c r="H12" s="140">
        <v>1061</v>
      </c>
      <c r="I12" s="115">
        <v>30</v>
      </c>
      <c r="J12" s="116">
        <v>2.827521206409048</v>
      </c>
    </row>
    <row r="13" spans="1:15" s="110" customFormat="1" ht="24.95" customHeight="1" x14ac:dyDescent="0.2">
      <c r="A13" s="193" t="s">
        <v>134</v>
      </c>
      <c r="B13" s="199" t="s">
        <v>214</v>
      </c>
      <c r="C13" s="113">
        <v>1.5431423287030481</v>
      </c>
      <c r="D13" s="115">
        <v>7192</v>
      </c>
      <c r="E13" s="114">
        <v>6832</v>
      </c>
      <c r="F13" s="114">
        <v>6777</v>
      </c>
      <c r="G13" s="114">
        <v>6656</v>
      </c>
      <c r="H13" s="140">
        <v>5938</v>
      </c>
      <c r="I13" s="115">
        <v>1254</v>
      </c>
      <c r="J13" s="116">
        <v>21.118221623442235</v>
      </c>
    </row>
    <row r="14" spans="1:15" s="287" customFormat="1" ht="24" customHeight="1" x14ac:dyDescent="0.2">
      <c r="A14" s="193" t="s">
        <v>215</v>
      </c>
      <c r="B14" s="199" t="s">
        <v>137</v>
      </c>
      <c r="C14" s="113">
        <v>23.373714226862521</v>
      </c>
      <c r="D14" s="115">
        <v>108936</v>
      </c>
      <c r="E14" s="114">
        <v>110031</v>
      </c>
      <c r="F14" s="114">
        <v>110669</v>
      </c>
      <c r="G14" s="114">
        <v>110197</v>
      </c>
      <c r="H14" s="140">
        <v>111275</v>
      </c>
      <c r="I14" s="115">
        <v>-2339</v>
      </c>
      <c r="J14" s="116">
        <v>-2.1019995506627724</v>
      </c>
      <c r="K14" s="110"/>
      <c r="L14" s="110"/>
      <c r="M14" s="110"/>
      <c r="N14" s="110"/>
      <c r="O14" s="110"/>
    </row>
    <row r="15" spans="1:15" s="110" customFormat="1" ht="24.75" customHeight="1" x14ac:dyDescent="0.2">
      <c r="A15" s="193" t="s">
        <v>216</v>
      </c>
      <c r="B15" s="199" t="s">
        <v>217</v>
      </c>
      <c r="C15" s="113">
        <v>2.8772995867502607</v>
      </c>
      <c r="D15" s="115">
        <v>13410</v>
      </c>
      <c r="E15" s="114">
        <v>13459</v>
      </c>
      <c r="F15" s="114">
        <v>13478</v>
      </c>
      <c r="G15" s="114">
        <v>13379</v>
      </c>
      <c r="H15" s="140">
        <v>13465</v>
      </c>
      <c r="I15" s="115">
        <v>-55</v>
      </c>
      <c r="J15" s="116">
        <v>-0.40846639435573712</v>
      </c>
    </row>
    <row r="16" spans="1:15" s="287" customFormat="1" ht="24.95" customHeight="1" x14ac:dyDescent="0.2">
      <c r="A16" s="193" t="s">
        <v>218</v>
      </c>
      <c r="B16" s="199" t="s">
        <v>141</v>
      </c>
      <c r="C16" s="113">
        <v>16.668168612759676</v>
      </c>
      <c r="D16" s="115">
        <v>77684</v>
      </c>
      <c r="E16" s="114">
        <v>78601</v>
      </c>
      <c r="F16" s="114">
        <v>79090</v>
      </c>
      <c r="G16" s="114">
        <v>78704</v>
      </c>
      <c r="H16" s="140">
        <v>79389</v>
      </c>
      <c r="I16" s="115">
        <v>-1705</v>
      </c>
      <c r="J16" s="116">
        <v>-2.1476526974769805</v>
      </c>
      <c r="K16" s="110"/>
      <c r="L16" s="110"/>
      <c r="M16" s="110"/>
      <c r="N16" s="110"/>
      <c r="O16" s="110"/>
    </row>
    <row r="17" spans="1:15" s="110" customFormat="1" ht="24.95" customHeight="1" x14ac:dyDescent="0.2">
      <c r="A17" s="193" t="s">
        <v>219</v>
      </c>
      <c r="B17" s="199" t="s">
        <v>220</v>
      </c>
      <c r="C17" s="113">
        <v>3.8282460273525838</v>
      </c>
      <c r="D17" s="115">
        <v>17842</v>
      </c>
      <c r="E17" s="114">
        <v>17971</v>
      </c>
      <c r="F17" s="114">
        <v>18101</v>
      </c>
      <c r="G17" s="114">
        <v>18114</v>
      </c>
      <c r="H17" s="140">
        <v>18421</v>
      </c>
      <c r="I17" s="115">
        <v>-579</v>
      </c>
      <c r="J17" s="116">
        <v>-3.1431518375766787</v>
      </c>
    </row>
    <row r="18" spans="1:15" s="287" customFormat="1" ht="24.95" customHeight="1" x14ac:dyDescent="0.2">
      <c r="A18" s="201" t="s">
        <v>144</v>
      </c>
      <c r="B18" s="202" t="s">
        <v>145</v>
      </c>
      <c r="C18" s="113">
        <v>5.0401019606833426</v>
      </c>
      <c r="D18" s="115">
        <v>23490</v>
      </c>
      <c r="E18" s="114">
        <v>22896</v>
      </c>
      <c r="F18" s="114">
        <v>23359</v>
      </c>
      <c r="G18" s="114">
        <v>22851</v>
      </c>
      <c r="H18" s="140">
        <v>22775</v>
      </c>
      <c r="I18" s="115">
        <v>715</v>
      </c>
      <c r="J18" s="116">
        <v>3.1394072447859496</v>
      </c>
      <c r="K18" s="110"/>
      <c r="L18" s="110"/>
      <c r="M18" s="110"/>
      <c r="N18" s="110"/>
      <c r="O18" s="110"/>
    </row>
    <row r="19" spans="1:15" s="110" customFormat="1" ht="24.95" customHeight="1" x14ac:dyDescent="0.2">
      <c r="A19" s="193" t="s">
        <v>146</v>
      </c>
      <c r="B19" s="199" t="s">
        <v>147</v>
      </c>
      <c r="C19" s="113">
        <v>12.579871347588947</v>
      </c>
      <c r="D19" s="115">
        <v>58630</v>
      </c>
      <c r="E19" s="114">
        <v>58624</v>
      </c>
      <c r="F19" s="114">
        <v>59080</v>
      </c>
      <c r="G19" s="114">
        <v>58241</v>
      </c>
      <c r="H19" s="140">
        <v>58293</v>
      </c>
      <c r="I19" s="115">
        <v>337</v>
      </c>
      <c r="J19" s="116">
        <v>0.5781140102585216</v>
      </c>
    </row>
    <row r="20" spans="1:15" s="287" customFormat="1" ht="24.95" customHeight="1" x14ac:dyDescent="0.2">
      <c r="A20" s="193" t="s">
        <v>148</v>
      </c>
      <c r="B20" s="199" t="s">
        <v>149</v>
      </c>
      <c r="C20" s="113">
        <v>5.3291193017238045</v>
      </c>
      <c r="D20" s="115">
        <v>24837</v>
      </c>
      <c r="E20" s="114">
        <v>25030</v>
      </c>
      <c r="F20" s="114">
        <v>25079</v>
      </c>
      <c r="G20" s="114">
        <v>24467</v>
      </c>
      <c r="H20" s="140">
        <v>24504</v>
      </c>
      <c r="I20" s="115">
        <v>333</v>
      </c>
      <c r="J20" s="116">
        <v>1.3589618021547503</v>
      </c>
      <c r="K20" s="110"/>
      <c r="L20" s="110"/>
      <c r="M20" s="110"/>
      <c r="N20" s="110"/>
      <c r="O20" s="110"/>
    </row>
    <row r="21" spans="1:15" s="110" customFormat="1" ht="24.95" customHeight="1" x14ac:dyDescent="0.2">
      <c r="A21" s="201" t="s">
        <v>150</v>
      </c>
      <c r="B21" s="202" t="s">
        <v>151</v>
      </c>
      <c r="C21" s="113">
        <v>2.6320532461346344</v>
      </c>
      <c r="D21" s="115">
        <v>12267</v>
      </c>
      <c r="E21" s="114">
        <v>12638</v>
      </c>
      <c r="F21" s="114">
        <v>12735</v>
      </c>
      <c r="G21" s="114">
        <v>12695</v>
      </c>
      <c r="H21" s="140">
        <v>12435</v>
      </c>
      <c r="I21" s="115">
        <v>-168</v>
      </c>
      <c r="J21" s="116">
        <v>-1.3510253317249699</v>
      </c>
    </row>
    <row r="22" spans="1:15" s="110" customFormat="1" ht="24.95" customHeight="1" x14ac:dyDescent="0.2">
      <c r="A22" s="201" t="s">
        <v>152</v>
      </c>
      <c r="B22" s="199" t="s">
        <v>153</v>
      </c>
      <c r="C22" s="113">
        <v>6.1792207903669469</v>
      </c>
      <c r="D22" s="115">
        <v>28799</v>
      </c>
      <c r="E22" s="114">
        <v>28511</v>
      </c>
      <c r="F22" s="114">
        <v>28298</v>
      </c>
      <c r="G22" s="114">
        <v>27815</v>
      </c>
      <c r="H22" s="140">
        <v>27610</v>
      </c>
      <c r="I22" s="115">
        <v>1189</v>
      </c>
      <c r="J22" s="116">
        <v>4.30641072075335</v>
      </c>
    </row>
    <row r="23" spans="1:15" s="110" customFormat="1" ht="24.95" customHeight="1" x14ac:dyDescent="0.2">
      <c r="A23" s="193" t="s">
        <v>154</v>
      </c>
      <c r="B23" s="199" t="s">
        <v>155</v>
      </c>
      <c r="C23" s="113">
        <v>3.2169539674978864</v>
      </c>
      <c r="D23" s="115">
        <v>14993</v>
      </c>
      <c r="E23" s="114">
        <v>15034</v>
      </c>
      <c r="F23" s="114">
        <v>15394</v>
      </c>
      <c r="G23" s="114">
        <v>14923</v>
      </c>
      <c r="H23" s="140">
        <v>15042</v>
      </c>
      <c r="I23" s="115">
        <v>-49</v>
      </c>
      <c r="J23" s="116">
        <v>-0.32575455391570268</v>
      </c>
    </row>
    <row r="24" spans="1:15" s="110" customFormat="1" ht="24.95" customHeight="1" x14ac:dyDescent="0.2">
      <c r="A24" s="193" t="s">
        <v>156</v>
      </c>
      <c r="B24" s="199" t="s">
        <v>221</v>
      </c>
      <c r="C24" s="113">
        <v>9.5723315782020411</v>
      </c>
      <c r="D24" s="115">
        <v>44613</v>
      </c>
      <c r="E24" s="114">
        <v>44625</v>
      </c>
      <c r="F24" s="114">
        <v>44284</v>
      </c>
      <c r="G24" s="114">
        <v>43733</v>
      </c>
      <c r="H24" s="140">
        <v>43524</v>
      </c>
      <c r="I24" s="115">
        <v>1089</v>
      </c>
      <c r="J24" s="116">
        <v>2.5020678246484698</v>
      </c>
    </row>
    <row r="25" spans="1:15" s="110" customFormat="1" ht="24.95" customHeight="1" x14ac:dyDescent="0.2">
      <c r="A25" s="193" t="s">
        <v>222</v>
      </c>
      <c r="B25" s="204" t="s">
        <v>159</v>
      </c>
      <c r="C25" s="113">
        <v>4.3178804536735456</v>
      </c>
      <c r="D25" s="115">
        <v>20124</v>
      </c>
      <c r="E25" s="114">
        <v>20178</v>
      </c>
      <c r="F25" s="114">
        <v>20281</v>
      </c>
      <c r="G25" s="114">
        <v>20115</v>
      </c>
      <c r="H25" s="140">
        <v>20030</v>
      </c>
      <c r="I25" s="115">
        <v>94</v>
      </c>
      <c r="J25" s="116">
        <v>0.46929605591612583</v>
      </c>
    </row>
    <row r="26" spans="1:15" s="110" customFormat="1" ht="24.95" customHeight="1" x14ac:dyDescent="0.2">
      <c r="A26" s="201">
        <v>782.78300000000002</v>
      </c>
      <c r="B26" s="203" t="s">
        <v>160</v>
      </c>
      <c r="C26" s="113">
        <v>2.8751539494745333</v>
      </c>
      <c r="D26" s="115">
        <v>13400</v>
      </c>
      <c r="E26" s="114">
        <v>13626</v>
      </c>
      <c r="F26" s="114">
        <v>14708</v>
      </c>
      <c r="G26" s="114">
        <v>14101</v>
      </c>
      <c r="H26" s="140">
        <v>13960</v>
      </c>
      <c r="I26" s="115">
        <v>-560</v>
      </c>
      <c r="J26" s="116">
        <v>-4.0114613180515759</v>
      </c>
    </row>
    <row r="27" spans="1:15" s="110" customFormat="1" ht="24.95" customHeight="1" x14ac:dyDescent="0.2">
      <c r="A27" s="193" t="s">
        <v>161</v>
      </c>
      <c r="B27" s="199" t="s">
        <v>223</v>
      </c>
      <c r="C27" s="113">
        <v>5.6048336916547585</v>
      </c>
      <c r="D27" s="115">
        <v>26122</v>
      </c>
      <c r="E27" s="114">
        <v>26185</v>
      </c>
      <c r="F27" s="114">
        <v>26111</v>
      </c>
      <c r="G27" s="114">
        <v>25767</v>
      </c>
      <c r="H27" s="140">
        <v>25593</v>
      </c>
      <c r="I27" s="115">
        <v>529</v>
      </c>
      <c r="J27" s="116">
        <v>2.0669714375024419</v>
      </c>
    </row>
    <row r="28" spans="1:15" s="110" customFormat="1" ht="24.95" customHeight="1" x14ac:dyDescent="0.2">
      <c r="A28" s="193" t="s">
        <v>163</v>
      </c>
      <c r="B28" s="199" t="s">
        <v>164</v>
      </c>
      <c r="C28" s="113">
        <v>2.8828782436671516</v>
      </c>
      <c r="D28" s="115">
        <v>13436</v>
      </c>
      <c r="E28" s="114">
        <v>13473</v>
      </c>
      <c r="F28" s="114">
        <v>13318</v>
      </c>
      <c r="G28" s="114">
        <v>13075</v>
      </c>
      <c r="H28" s="140">
        <v>13064</v>
      </c>
      <c r="I28" s="115">
        <v>372</v>
      </c>
      <c r="J28" s="116">
        <v>2.8475199020208204</v>
      </c>
    </row>
    <row r="29" spans="1:15" s="110" customFormat="1" ht="24.95" customHeight="1" x14ac:dyDescent="0.2">
      <c r="A29" s="193">
        <v>86</v>
      </c>
      <c r="B29" s="199" t="s">
        <v>165</v>
      </c>
      <c r="C29" s="113">
        <v>6.4484982684707184</v>
      </c>
      <c r="D29" s="115">
        <v>30054</v>
      </c>
      <c r="E29" s="114">
        <v>30157</v>
      </c>
      <c r="F29" s="114">
        <v>29839</v>
      </c>
      <c r="G29" s="114">
        <v>29497</v>
      </c>
      <c r="H29" s="140">
        <v>29489</v>
      </c>
      <c r="I29" s="115">
        <v>565</v>
      </c>
      <c r="J29" s="116">
        <v>1.9159686662823425</v>
      </c>
    </row>
    <row r="30" spans="1:15" s="110" customFormat="1" ht="24.95" customHeight="1" x14ac:dyDescent="0.2">
      <c r="A30" s="193">
        <v>87.88</v>
      </c>
      <c r="B30" s="204" t="s">
        <v>166</v>
      </c>
      <c r="C30" s="113">
        <v>4.9961163965309341</v>
      </c>
      <c r="D30" s="115">
        <v>23285</v>
      </c>
      <c r="E30" s="114">
        <v>23384</v>
      </c>
      <c r="F30" s="114">
        <v>23210</v>
      </c>
      <c r="G30" s="114">
        <v>22755</v>
      </c>
      <c r="H30" s="140">
        <v>22478</v>
      </c>
      <c r="I30" s="115">
        <v>807</v>
      </c>
      <c r="J30" s="116">
        <v>3.5901770620161937</v>
      </c>
    </row>
    <row r="31" spans="1:15" s="110" customFormat="1" ht="24.95" customHeight="1" x14ac:dyDescent="0.2">
      <c r="A31" s="193" t="s">
        <v>167</v>
      </c>
      <c r="B31" s="199" t="s">
        <v>168</v>
      </c>
      <c r="C31" s="113">
        <v>3.1736120945281958</v>
      </c>
      <c r="D31" s="115">
        <v>14791</v>
      </c>
      <c r="E31" s="114">
        <v>14738</v>
      </c>
      <c r="F31" s="114">
        <v>14716</v>
      </c>
      <c r="G31" s="114">
        <v>14611</v>
      </c>
      <c r="H31" s="140">
        <v>14608</v>
      </c>
      <c r="I31" s="115">
        <v>183</v>
      </c>
      <c r="J31" s="116">
        <v>1.2527382256297919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0.23408902678184448</v>
      </c>
      <c r="D34" s="115">
        <v>1091</v>
      </c>
      <c r="E34" s="114">
        <v>972</v>
      </c>
      <c r="F34" s="114">
        <v>1217</v>
      </c>
      <c r="G34" s="114">
        <v>1235</v>
      </c>
      <c r="H34" s="140">
        <v>1061</v>
      </c>
      <c r="I34" s="115">
        <v>30</v>
      </c>
      <c r="J34" s="116">
        <v>2.827521206409048</v>
      </c>
    </row>
    <row r="35" spans="1:10" s="110" customFormat="1" ht="24.95" customHeight="1" x14ac:dyDescent="0.2">
      <c r="A35" s="292" t="s">
        <v>171</v>
      </c>
      <c r="B35" s="293" t="s">
        <v>172</v>
      </c>
      <c r="C35" s="113">
        <v>29.95695851624891</v>
      </c>
      <c r="D35" s="115">
        <v>139618</v>
      </c>
      <c r="E35" s="114">
        <v>139759</v>
      </c>
      <c r="F35" s="114">
        <v>140805</v>
      </c>
      <c r="G35" s="114">
        <v>139704</v>
      </c>
      <c r="H35" s="140">
        <v>139988</v>
      </c>
      <c r="I35" s="115">
        <v>-370</v>
      </c>
      <c r="J35" s="116">
        <v>-0.2643083692887962</v>
      </c>
    </row>
    <row r="36" spans="1:10" s="110" customFormat="1" ht="24.95" customHeight="1" x14ac:dyDescent="0.2">
      <c r="A36" s="294" t="s">
        <v>173</v>
      </c>
      <c r="B36" s="295" t="s">
        <v>174</v>
      </c>
      <c r="C36" s="125">
        <v>69.808523329514102</v>
      </c>
      <c r="D36" s="143">
        <v>325351</v>
      </c>
      <c r="E36" s="144">
        <v>326203</v>
      </c>
      <c r="F36" s="144">
        <v>327053</v>
      </c>
      <c r="G36" s="144">
        <v>321795</v>
      </c>
      <c r="H36" s="145">
        <v>320630</v>
      </c>
      <c r="I36" s="143">
        <v>4721</v>
      </c>
      <c r="J36" s="146">
        <v>1.4724136855565606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2020-09-28T08:31:48Z</dcterms:created>
  <dcterms:modified xsi:type="dcterms:W3CDTF">2020-09-28T10:34:07Z</dcterms:modified>
</cp:coreProperties>
</file>