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J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c r="G67" i="24"/>
  <c r="F67" i="24"/>
  <c r="E67" i="24"/>
  <c r="L66" i="24"/>
  <c r="H66" i="24" s="1"/>
  <c r="J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J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L44" i="24"/>
  <c r="K44" i="24"/>
  <c r="I44" i="24"/>
  <c r="G44" i="24"/>
  <c r="D44" i="24"/>
  <c r="C44" i="24"/>
  <c r="M44" i="24" s="1"/>
  <c r="B44" i="24"/>
  <c r="J44" i="24" s="1"/>
  <c r="K43" i="24"/>
  <c r="H43" i="24"/>
  <c r="F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L57" i="15"/>
  <c r="K57" i="15"/>
  <c r="C38" i="24"/>
  <c r="I38" i="24" s="1"/>
  <c r="C37" i="24"/>
  <c r="C35" i="24"/>
  <c r="C34" i="24"/>
  <c r="C33" i="24"/>
  <c r="C32" i="24"/>
  <c r="C31" i="24"/>
  <c r="C30" i="24"/>
  <c r="C29" i="24"/>
  <c r="C28" i="24"/>
  <c r="M28" i="24" s="1"/>
  <c r="C27" i="24"/>
  <c r="C26" i="24"/>
  <c r="C25" i="24"/>
  <c r="C24" i="24"/>
  <c r="C23" i="24"/>
  <c r="C22" i="24"/>
  <c r="C21" i="24"/>
  <c r="C20" i="24"/>
  <c r="M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6" i="24" l="1"/>
  <c r="J16" i="24"/>
  <c r="H16" i="24"/>
  <c r="F16" i="24"/>
  <c r="D16" i="24"/>
  <c r="F19" i="24"/>
  <c r="D19" i="24"/>
  <c r="J19" i="24"/>
  <c r="H19" i="24"/>
  <c r="K19" i="24"/>
  <c r="F27" i="24"/>
  <c r="D27" i="24"/>
  <c r="J27" i="24"/>
  <c r="H27" i="24"/>
  <c r="K27" i="24"/>
  <c r="K24" i="24"/>
  <c r="J24" i="24"/>
  <c r="H24" i="24"/>
  <c r="F24" i="24"/>
  <c r="D24" i="24"/>
  <c r="F35" i="24"/>
  <c r="D35" i="24"/>
  <c r="J35" i="24"/>
  <c r="H35" i="24"/>
  <c r="K35" i="24"/>
  <c r="K32" i="24"/>
  <c r="J32" i="24"/>
  <c r="H32" i="24"/>
  <c r="F32" i="24"/>
  <c r="D32" i="24"/>
  <c r="B14" i="24"/>
  <c r="B6" i="24"/>
  <c r="K20" i="24"/>
  <c r="J20" i="24"/>
  <c r="H20" i="24"/>
  <c r="F20" i="24"/>
  <c r="D20" i="24"/>
  <c r="F23" i="24"/>
  <c r="D23" i="24"/>
  <c r="J23" i="24"/>
  <c r="H23" i="24"/>
  <c r="K23" i="24"/>
  <c r="K26" i="24"/>
  <c r="J26" i="24"/>
  <c r="H26" i="24"/>
  <c r="F26" i="24"/>
  <c r="D26" i="24"/>
  <c r="F29" i="24"/>
  <c r="D29" i="24"/>
  <c r="J29" i="24"/>
  <c r="H29" i="24"/>
  <c r="K29" i="24"/>
  <c r="F17" i="24"/>
  <c r="D17" i="24"/>
  <c r="J17" i="24"/>
  <c r="H17" i="24"/>
  <c r="K17" i="24"/>
  <c r="I18" i="24"/>
  <c r="L18" i="24"/>
  <c r="M18" i="24"/>
  <c r="G18" i="24"/>
  <c r="E18" i="24"/>
  <c r="I24" i="24"/>
  <c r="L24" i="24"/>
  <c r="M24" i="24"/>
  <c r="G24" i="24"/>
  <c r="E24" i="24"/>
  <c r="G27" i="24"/>
  <c r="M27" i="24"/>
  <c r="E27" i="24"/>
  <c r="L27" i="24"/>
  <c r="I27" i="24"/>
  <c r="I30" i="24"/>
  <c r="L30" i="24"/>
  <c r="E30" i="24"/>
  <c r="M30" i="24"/>
  <c r="G30" i="24"/>
  <c r="G33" i="24"/>
  <c r="M33" i="24"/>
  <c r="E33" i="24"/>
  <c r="L33" i="24"/>
  <c r="I33" i="24"/>
  <c r="I37" i="24"/>
  <c r="G37" i="24"/>
  <c r="L37" i="24"/>
  <c r="M37" i="24"/>
  <c r="E37" i="24"/>
  <c r="K8" i="24"/>
  <c r="J8" i="24"/>
  <c r="H8" i="24"/>
  <c r="F8" i="24"/>
  <c r="D8" i="24"/>
  <c r="K30" i="24"/>
  <c r="J30" i="24"/>
  <c r="H30" i="24"/>
  <c r="F30" i="24"/>
  <c r="D30" i="24"/>
  <c r="H37" i="24"/>
  <c r="F37" i="24"/>
  <c r="D37" i="24"/>
  <c r="J37" i="24"/>
  <c r="K37" i="24"/>
  <c r="G15" i="24"/>
  <c r="M15" i="24"/>
  <c r="E15" i="24"/>
  <c r="L15" i="24"/>
  <c r="I15" i="24"/>
  <c r="G21" i="24"/>
  <c r="M21" i="24"/>
  <c r="E21" i="24"/>
  <c r="L21" i="24"/>
  <c r="I21" i="24"/>
  <c r="F15" i="24"/>
  <c r="D15" i="24"/>
  <c r="J15" i="24"/>
  <c r="H15" i="24"/>
  <c r="K15" i="24"/>
  <c r="K18" i="24"/>
  <c r="J18" i="24"/>
  <c r="H18" i="24"/>
  <c r="F18" i="24"/>
  <c r="D18" i="24"/>
  <c r="F21" i="24"/>
  <c r="D21" i="24"/>
  <c r="J21" i="24"/>
  <c r="H21" i="24"/>
  <c r="K21" i="24"/>
  <c r="F33" i="24"/>
  <c r="D33" i="24"/>
  <c r="J33" i="24"/>
  <c r="H33" i="24"/>
  <c r="K33" i="24"/>
  <c r="I34" i="24"/>
  <c r="L34" i="24"/>
  <c r="M34" i="24"/>
  <c r="G34" i="24"/>
  <c r="E34" i="24"/>
  <c r="G7" i="24"/>
  <c r="M7" i="24"/>
  <c r="E7" i="24"/>
  <c r="L7" i="24"/>
  <c r="I7" i="24"/>
  <c r="I8" i="24"/>
  <c r="L8" i="24"/>
  <c r="M8" i="24"/>
  <c r="G8" i="24"/>
  <c r="E8" i="24"/>
  <c r="I16" i="24"/>
  <c r="L16" i="24"/>
  <c r="M16" i="24"/>
  <c r="G16" i="24"/>
  <c r="E16" i="24"/>
  <c r="G19" i="24"/>
  <c r="M19" i="24"/>
  <c r="E19" i="24"/>
  <c r="L19" i="24"/>
  <c r="I19" i="24"/>
  <c r="I22" i="24"/>
  <c r="L22" i="24"/>
  <c r="E22" i="24"/>
  <c r="M22" i="24"/>
  <c r="G22" i="24"/>
  <c r="G25" i="24"/>
  <c r="M25" i="24"/>
  <c r="E25" i="24"/>
  <c r="L25" i="24"/>
  <c r="I25" i="24"/>
  <c r="G31" i="24"/>
  <c r="M31" i="24"/>
  <c r="E31" i="24"/>
  <c r="L31" i="24"/>
  <c r="I31" i="24"/>
  <c r="F9" i="24"/>
  <c r="D9" i="24"/>
  <c r="J9" i="24"/>
  <c r="H9" i="24"/>
  <c r="K9" i="24"/>
  <c r="K22" i="24"/>
  <c r="J22" i="24"/>
  <c r="H22" i="24"/>
  <c r="F22" i="24"/>
  <c r="D22" i="24"/>
  <c r="K28" i="24"/>
  <c r="J28" i="24"/>
  <c r="H28" i="24"/>
  <c r="F28" i="24"/>
  <c r="D28" i="24"/>
  <c r="F31" i="24"/>
  <c r="D31" i="24"/>
  <c r="J31" i="24"/>
  <c r="H31" i="24"/>
  <c r="K31" i="24"/>
  <c r="K34" i="24"/>
  <c r="J34" i="24"/>
  <c r="H34" i="24"/>
  <c r="F34" i="24"/>
  <c r="D34" i="24"/>
  <c r="D38" i="24"/>
  <c r="K38" i="24"/>
  <c r="J38" i="24"/>
  <c r="H38" i="24"/>
  <c r="F38" i="24"/>
  <c r="G9" i="24"/>
  <c r="M9" i="24"/>
  <c r="E9" i="24"/>
  <c r="L9" i="24"/>
  <c r="I9" i="24"/>
  <c r="F25" i="24"/>
  <c r="D25" i="24"/>
  <c r="J25" i="24"/>
  <c r="H25" i="24"/>
  <c r="K25" i="24"/>
  <c r="I26" i="24"/>
  <c r="L26" i="24"/>
  <c r="M26" i="24"/>
  <c r="G26" i="24"/>
  <c r="E26" i="24"/>
  <c r="I32" i="24"/>
  <c r="L32" i="24"/>
  <c r="M32" i="24"/>
  <c r="G32" i="24"/>
  <c r="E32" i="24"/>
  <c r="G35" i="24"/>
  <c r="M35" i="24"/>
  <c r="E35" i="24"/>
  <c r="L35" i="24"/>
  <c r="I35" i="24"/>
  <c r="C45" i="24"/>
  <c r="C39" i="24"/>
  <c r="F7" i="24"/>
  <c r="D7" i="24"/>
  <c r="J7" i="24"/>
  <c r="H7" i="24"/>
  <c r="K7" i="24"/>
  <c r="B45" i="24"/>
  <c r="B39" i="24"/>
  <c r="C14" i="24"/>
  <c r="C6" i="24"/>
  <c r="G17" i="24"/>
  <c r="M17" i="24"/>
  <c r="E17" i="24"/>
  <c r="L17" i="24"/>
  <c r="I17" i="24"/>
  <c r="G23" i="24"/>
  <c r="M23" i="24"/>
  <c r="E23" i="24"/>
  <c r="L23" i="24"/>
  <c r="I23" i="24"/>
  <c r="G29" i="24"/>
  <c r="M29" i="24"/>
  <c r="E29" i="24"/>
  <c r="L29" i="24"/>
  <c r="I29" i="24"/>
  <c r="K53" i="24"/>
  <c r="I53" i="24"/>
  <c r="K61" i="24"/>
  <c r="I61" i="24"/>
  <c r="K69" i="24"/>
  <c r="I69" i="24"/>
  <c r="E20" i="24"/>
  <c r="E28" i="24"/>
  <c r="I43" i="24"/>
  <c r="G43" i="24"/>
  <c r="L43" i="24"/>
  <c r="K58" i="24"/>
  <c r="I58" i="24"/>
  <c r="K66" i="24"/>
  <c r="I66" i="24"/>
  <c r="K74" i="24"/>
  <c r="I74" i="24"/>
  <c r="G20" i="24"/>
  <c r="G28" i="24"/>
  <c r="E43" i="24"/>
  <c r="K55" i="24"/>
  <c r="I55" i="24"/>
  <c r="K63" i="24"/>
  <c r="I63" i="24"/>
  <c r="K71" i="24"/>
  <c r="I71" i="24"/>
  <c r="K52" i="24"/>
  <c r="I52" i="24"/>
  <c r="K60" i="24"/>
  <c r="I60" i="24"/>
  <c r="K68" i="24"/>
  <c r="I68" i="24"/>
  <c r="I20" i="24"/>
  <c r="L20" i="24"/>
  <c r="I28" i="24"/>
  <c r="L28" i="24"/>
  <c r="I41" i="24"/>
  <c r="G41" i="24"/>
  <c r="L41" i="24"/>
  <c r="K57" i="24"/>
  <c r="I57" i="24"/>
  <c r="K65" i="24"/>
  <c r="I65" i="24"/>
  <c r="K73" i="24"/>
  <c r="I73" i="24"/>
  <c r="K54" i="24"/>
  <c r="I54" i="24"/>
  <c r="K62" i="24"/>
  <c r="I62" i="24"/>
  <c r="K70" i="24"/>
  <c r="I70" i="24"/>
  <c r="J77" i="24"/>
  <c r="M43" i="24"/>
  <c r="K51" i="24"/>
  <c r="I51" i="24"/>
  <c r="K59" i="24"/>
  <c r="I59" i="24"/>
  <c r="K67" i="24"/>
  <c r="I67" i="24"/>
  <c r="K75" i="24"/>
  <c r="K77" i="24" s="1"/>
  <c r="I75" i="24"/>
  <c r="M38" i="24"/>
  <c r="E38" i="24"/>
  <c r="L38" i="24"/>
  <c r="G38" i="24"/>
  <c r="K56" i="24"/>
  <c r="I56" i="24"/>
  <c r="K64" i="24"/>
  <c r="I64" i="24"/>
  <c r="K72" i="24"/>
  <c r="I72" i="24"/>
  <c r="F40" i="24"/>
  <c r="J41" i="24"/>
  <c r="F42" i="24"/>
  <c r="J43" i="24"/>
  <c r="F44" i="24"/>
  <c r="H40" i="24"/>
  <c r="H42" i="24"/>
  <c r="H44" i="24"/>
  <c r="J40" i="24"/>
  <c r="J42" i="24"/>
  <c r="E40" i="24"/>
  <c r="E42" i="24"/>
  <c r="E44" i="24"/>
  <c r="K6" i="24" l="1"/>
  <c r="J6" i="24"/>
  <c r="H6" i="24"/>
  <c r="F6" i="24"/>
  <c r="D6" i="24"/>
  <c r="I45" i="24"/>
  <c r="G45" i="24"/>
  <c r="L45" i="24"/>
  <c r="E45" i="24"/>
  <c r="M45" i="24"/>
  <c r="J79" i="24"/>
  <c r="J78" i="24"/>
  <c r="K14" i="24"/>
  <c r="J14" i="24"/>
  <c r="H14" i="24"/>
  <c r="F14" i="24"/>
  <c r="D14" i="24"/>
  <c r="I6" i="24"/>
  <c r="L6" i="24"/>
  <c r="M6" i="24"/>
  <c r="G6" i="24"/>
  <c r="E6" i="24"/>
  <c r="I14" i="24"/>
  <c r="L14" i="24"/>
  <c r="E14" i="24"/>
  <c r="M14" i="24"/>
  <c r="G14" i="24"/>
  <c r="I39" i="24"/>
  <c r="G39" i="24"/>
  <c r="L39" i="24"/>
  <c r="M39" i="24"/>
  <c r="E39" i="24"/>
  <c r="H39" i="24"/>
  <c r="F39" i="24"/>
  <c r="D39" i="24"/>
  <c r="J39" i="24"/>
  <c r="K39" i="24"/>
  <c r="H45" i="24"/>
  <c r="F45" i="24"/>
  <c r="D45" i="24"/>
  <c r="J45" i="24"/>
  <c r="K45" i="24"/>
  <c r="I77" i="24"/>
  <c r="K79" i="24"/>
  <c r="I78" i="24" l="1"/>
  <c r="I79" i="24"/>
  <c r="K78" i="24"/>
  <c r="I83" i="24" l="1"/>
  <c r="I82" i="24"/>
  <c r="I81" i="24"/>
</calcChain>
</file>

<file path=xl/sharedStrings.xml><?xml version="1.0" encoding="utf-8"?>
<sst xmlns="http://schemas.openxmlformats.org/spreadsheetml/2006/main" count="1638" uniqueCount="521">
  <si>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</si>
  <si>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</si>
  <si>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</si>
  <si>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</si>
  <si>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</si>
  <si>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</si>
  <si>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</si>
  <si>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</si>
  <si>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</si>
  <si>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</si>
  <si>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</si>
  <si>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</si>
  <si>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</si>
  <si>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Konstanz – Ravensburg (634)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</si>
  <si>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</si>
  <si>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</si>
  <si>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</si>
  <si>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</si>
  <si>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</si>
  <si>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</si>
  <si>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</si>
  <si>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</si>
  <si>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</si>
  <si>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</si>
  <si>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</si>
  <si>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</si>
  <si>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</si>
  <si>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</si>
  <si>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</si>
  <si>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</si>
  <si>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</si>
  <si>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</si>
  <si>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</si>
  <si>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</si>
  <si>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</si>
  <si>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</si>
  <si>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</si>
  <si>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</si>
  <si>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</si>
  <si>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</si>
  <si>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</si>
  <si>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</si>
  <si>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</si>
  <si>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</si>
  <si>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</si>
  <si>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</si>
  <si>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</si>
  <si>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</si>
  <si>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</si>
  <si>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</si>
  <si>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</si>
  <si>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</si>
  <si>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</si>
  <si>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</si>
  <si>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</si>
  <si>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</si>
  <si>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</si>
  <si>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</si>
  <si>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</si>
  <si>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</si>
  <si>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</si>
  <si>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</si>
  <si>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</si>
  <si>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</si>
  <si>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</si>
  <si>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</si>
  <si>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</si>
  <si>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</si>
  <si>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</si>
  <si>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</si>
  <si>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</si>
  <si>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</si>
  <si>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</si>
  <si>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</si>
  <si>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</si>
  <si>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</si>
  <si>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</si>
  <si>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</si>
  <si>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</si>
  <si>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</si>
  <si>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</si>
  <si>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</si>
  <si>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</si>
  <si>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</si>
  <si>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</si>
  <si>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</si>
  <si>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</si>
  <si>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</si>
  <si>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</si>
  <si>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</si>
  <si>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</si>
  <si>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</si>
  <si>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Konstanz – Ravensburg (634);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</si>
  <si>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</si>
  <si>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</si>
  <si>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</si>
  <si>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</si>
  <si>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</si>
  <si>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</si>
  <si>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</si>
  <si>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</si>
  <si>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</si>
  <si>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</si>
  <si>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</si>
  <si>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</si>
  <si>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</si>
  <si>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</si>
  <si>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</si>
  <si>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</si>
  <si>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</si>
  <si>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</si>
  <si>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</si>
  <si>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</si>
  <si>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</si>
  <si>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</si>
  <si>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</si>
  <si>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</si>
  <si>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</si>
  <si>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</si>
  <si>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</si>
  <si>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</si>
  <si>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</si>
  <si>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</si>
  <si>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</si>
  <si>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</si>
  <si>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</si>
  <si>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</si>
  <si>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</si>
  <si>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</si>
  <si>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</si>
  <si>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</si>
  <si>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</si>
  <si>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</si>
  <si>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</si>
  <si>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</si>
  <si>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</si>
  <si>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</si>
  <si>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</si>
  <si>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</si>
  <si>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</si>
  <si>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</si>
  <si>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</si>
  <si>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</si>
  <si>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</si>
  <si>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</si>
  <si>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</si>
  <si>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</si>
  <si>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</si>
  <si>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</si>
  <si>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</si>
  <si>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</si>
  <si>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</si>
  <si>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</si>
  <si>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</si>
  <si>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</si>
  <si>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</si>
  <si>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</si>
  <si>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</si>
  <si>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</si>
  <si>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</si>
  <si>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</si>
  <si>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</si>
  <si>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</si>
  <si>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</si>
  <si>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</si>
  <si>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</si>
  <si>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</si>
  <si>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</si>
  <si>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</si>
  <si>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</si>
  <si>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</si>
  <si>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</si>
  <si>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</si>
  <si>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</si>
  <si>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</si>
  <si>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</si>
  <si>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</si>
  <si>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</si>
  <si>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</si>
  <si>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</si>
  <si>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</si>
  <si>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</si>
  <si>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</si>
  <si>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Konstanz – Ravensburg (634)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</si>
  <si>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</si>
  <si>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</si>
  <si>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</si>
  <si>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</si>
  <si>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</si>
  <si>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</si>
  <si>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</si>
  <si>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</si>
  <si>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</si>
  <si>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</si>
  <si>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</si>
  <si>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</si>
  <si>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</si>
  <si>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</si>
  <si>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</si>
  <si>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</si>
  <si>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</si>
  <si>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</si>
  <si>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</si>
  <si>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</si>
  <si>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</si>
  <si>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</si>
  <si>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</si>
  <si>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</si>
  <si>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</si>
  <si>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</si>
  <si>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</si>
  <si>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</si>
  <si>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</si>
  <si>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</si>
  <si>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</si>
  <si>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</si>
  <si>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</si>
  <si>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</si>
  <si>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</si>
  <si>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</si>
  <si>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</si>
  <si>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</si>
  <si>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</si>
  <si>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</si>
  <si>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</si>
  <si>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</si>
  <si>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</si>
  <si>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</si>
  <si>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</si>
  <si>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</si>
  <si>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</si>
  <si>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</si>
  <si>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</si>
  <si>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</si>
  <si>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</si>
  <si>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</si>
  <si>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</si>
  <si>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</si>
  <si>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</si>
  <si>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</si>
  <si>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</si>
  <si>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</si>
  <si>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</si>
  <si>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</si>
  <si>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</si>
  <si>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</si>
  <si>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</si>
  <si>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</si>
  <si>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</si>
  <si>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</si>
  <si>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</si>
  <si>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</si>
  <si>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</si>
  <si>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</si>
  <si>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</si>
  <si>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</si>
  <si>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</si>
  <si>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</si>
  <si>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</si>
  <si>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</si>
  <si>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</si>
  <si>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</si>
  <si>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</si>
  <si>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</si>
  <si>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</si>
  <si>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</si>
  <si>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</si>
  <si>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</si>
  <si>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</si>
  <si>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</si>
  <si>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</si>
  <si>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</si>
  <si>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</si>
  <si>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</si>
  <si>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</si>
  <si>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</si>
  <si>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</si>
  <si>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</si>
  <si>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</si>
  <si>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</si>
  <si>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</si>
  <si>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</si>
  <si>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</si>
  <si>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</si>
  <si>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</si>
  <si>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</si>
  <si>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</si>
  <si>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</si>
  <si>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</si>
  <si>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</si>
  <si>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</si>
  <si>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</si>
  <si>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</si>
  <si>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</si>
  <si>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</si>
  <si>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</si>
  <si>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</si>
  <si>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</si>
  <si>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</si>
  <si>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</si>
  <si>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</si>
  <si>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</si>
  <si>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</si>
  <si>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</si>
  <si>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</si>
  <si>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</si>
  <si>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</si>
  <si>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</si>
  <si>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</si>
  <si>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</si>
  <si>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</si>
  <si>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</si>
  <si>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</si>
  <si>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</si>
  <si>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</si>
  <si>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</si>
  <si>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</si>
  <si>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</si>
  <si>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</si>
  <si>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</si>
  <si>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</si>
  <si>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</si>
  <si>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</si>
  <si>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</si>
  <si>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</si>
  <si>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</si>
  <si>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</si>
  <si>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Konstanz – Ravensburg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</si>
  <si>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</si>
  <si>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</si>
  <si>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</si>
  <si>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</si>
  <si>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</si>
  <si>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</si>
  <si>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</si>
  <si>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</si>
  <si>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</si>
  <si>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</si>
  <si>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</si>
  <si>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</si>
  <si>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</si>
  <si>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</si>
  <si>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</si>
  <si>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</si>
  <si>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</si>
  <si>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</si>
  <si>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</si>
  <si>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</si>
  <si>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</si>
  <si>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</si>
  <si>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</si>
  <si>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</si>
  <si>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</si>
  <si>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</si>
  <si>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</si>
  <si>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</si>
  <si>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</si>
  <si>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</si>
  <si>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</si>
  <si>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</si>
  <si>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</si>
  <si>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</si>
  <si>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</si>
  <si>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</si>
  <si>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</si>
  <si>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</si>
  <si>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</si>
  <si>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</si>
  <si>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</si>
  <si>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</si>
  <si>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</si>
  <si>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</si>
  <si>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</si>
  <si>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</si>
  <si>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Konstanz – Ravensburg (634);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</si>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</sst>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{386F2C65-44BD-4640-BB93-88FC9EC3AA0F}</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8052-4B6C-86D4-8F20F2C535E7}"/>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{EA201690-2A33-4F6B-BE45-A0FC743AA8F1}</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8052-4B6C-86D4-8F20F2C535E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{43207428-90B6-4D0E-B27B-BC421E1DE405}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052-4B6C-86D4-8F20F2C535E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{0CACEDD3-FB33-4A5F-BA8D-51977C217B22}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052-4B6C-86D4-8F20F2C535E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1.0949158533967958</c:v>
                </c:pt>
                <c:pt idx="1">
                  <c:v>0.77822269034374059</c:v>
                </c:pt>
                <c:pt idx="2">
                  <c:v>1.1186464311118853</c:v>
                </c:pt>
                <c:pt idx="3">
                  <c:v>1.0875687030768</c:v>
                </c:pt>
              </c:numCache>
            </c:numRef>
          </c:val>
          <c:extLst>
            <c:ext xmlns:c16="http://schemas.microsoft.com/office/drawing/2014/chart" uri="{C3380CC4-5D6E-409C-BE32-E72D297353CC}">
              <c16:uniqueId val="{00000004-8052-4B6C-86D4-8F20F2C535E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{84DEEA36-F895-461E-B874-CFBC034666AD}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052-4B6C-86D4-8F20F2C535E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{5791ED2C-C0D3-4F04-9C25-7462D4D633B8}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052-4B6C-86D4-8F20F2C535E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{0D522011-2F57-4049-8204-E616577F1A5B}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052-4B6C-86D4-8F20F2C535E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{AC05A158-3763-432B-8B8E-01CCD2031CB3}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052-4B6C-86D4-8F20F2C535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052-4B6C-86D4-8F20F2C535E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052-4B6C-86D4-8F20F2C535E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{96898EC7-8412-459C-B719-DB6170524802}</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29CC-405C-8EAB-106B499B5F4E}"/>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{700BC71C-B329-4CAA-A675-FC2F6B8595B7}</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29CC-405C-8EAB-106B499B5F4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{5123F207-5D95-4500-8ECB-52891DEC2607}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9CC-405C-8EAB-106B499B5F4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{EB5992B3-BB4A-47B4-B057-F49A79CB9278}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9CC-405C-8EAB-106B499B5F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-3.1552915719048777</c:v>
                </c:pt>
                <c:pt idx="1">
                  <c:v>-2.6975865719528453</c:v>
                </c:pt>
                <c:pt idx="2">
                  <c:v>-2.7637010795899166</c:v>
                </c:pt>
                <c:pt idx="3">
                  <c:v>-2.8655893304673015</c:v>
                </c:pt>
              </c:numCache>
            </c:numRef>
          </c:val>
          <c:extLst>
            <c:ext xmlns:c16="http://schemas.microsoft.com/office/drawing/2014/chart" uri="{C3380CC4-5D6E-409C-BE32-E72D297353CC}">
              <c16:uniqueId val="{00000004-29CC-405C-8EAB-106B499B5F4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{0CF67C17-08B0-41C5-89E6-EEFFF46D050B}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9CC-405C-8EAB-106B499B5F4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{AA0506A8-6EED-4C99-8859-51649428A661}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9CC-405C-8EAB-106B499B5F4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{DBEC6AB7-D6FD-4999-AFE0-3E8DE127064B}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9CC-405C-8EAB-106B499B5F4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{4E25648A-BF38-44CB-A17E-BDDA85C5688D}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9CC-405C-8EAB-106B499B5F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9CC-405C-8EAB-106B499B5F4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9CC-405C-8EAB-106B499B5F4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{DB7C3EF6-9EEA-4EDB-9921-0EF0B5DE5F55}</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E622-4E9A-B55D-B0F344348AD9}"/>
                </c:ext>
              </c:extLst>
            </c:dLbl>
            <c:dLbl>
              <c:idx val="1"/>
              <c:tx>
                <c:strRef>
                  <c:f>Daten_Diagramme!$D$15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{BA49297A-4592-4930-8B04-01D5C2053C4F}</c15:txfldGUID>
                      <c15:f>Daten_Diagramme!$D$15</c15:f>
                      <c15:dlblFieldTableCache>
                        <c:ptCount val="1"/>
                        <c:pt idx="0">
                          <c:v>4.4</c:v>
                        </c:pt>
                      </c15:dlblFieldTableCache>
                    </c15:dlblFTEntry>
                  </c15:dlblFieldTable>
                  <c15:showDataLabelsRange val="0"/>
                </c:ext>
                <c:ext xmlns:c16="http://schemas.microsoft.com/office/drawing/2014/chart" uri="{C3380CC4-5D6E-409C-BE32-E72D297353CC}">
                  <c16:uniqueId val="{00000001-E622-4E9A-B55D-B0F344348AD9}"/>
                </c:ext>
              </c:extLst>
            </c:dLbl>
            <c:dLbl>
              <c:idx val="2"/>
              <c:tx>
                <c:strRef>
                  <c:f>Daten_Diagramme!$D$16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{5EECB114-68E5-4568-9562-3E18206E5718}</c15:txfldGUID>
                      <c15:f>Daten_Diagramme!$D$16</c15:f>
                      <c15:dlblFieldTableCache>
                        <c:ptCount val="1"/>
                        <c:pt idx="0">
                          <c:v>4.4</c:v>
                        </c:pt>
                      </c15:dlblFieldTableCache>
                    </c15:dlblFTEntry>
                  </c15:dlblFieldTable>
                  <c15:showDataLabelsRange val="0"/>
                </c:ext>
                <c:ext xmlns:c16="http://schemas.microsoft.com/office/drawing/2014/chart" uri="{C3380CC4-5D6E-409C-BE32-E72D297353CC}">
                  <c16:uniqueId val="{00000002-E622-4E9A-B55D-B0F344348AD9}"/>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{04CA1C8E-5D9C-49C2-81D1-150246AF12C1}</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E622-4E9A-B55D-B0F344348AD9}"/>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{D476B4AD-FB19-42D1-9848-D5E71A323CC9}</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E622-4E9A-B55D-B0F344348AD9}"/>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{EE1EBADD-C5D5-498F-BDBA-42458CE11E65}</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E622-4E9A-B55D-B0F344348AD9}"/>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{0EF68ECA-69BA-425F-95EC-877A681CCAA8}</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E622-4E9A-B55D-B0F344348AD9}"/>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{2E94B974-9577-4C27-9207-10972B925DA7}</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E622-4E9A-B55D-B0F344348AD9}"/>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{BEF738CD-132D-4EA6-86A7-33B3E512F68B}</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E622-4E9A-B55D-B0F344348AD9}"/>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{D4BC514C-C848-4643-911A-E2717891CFC1}</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E622-4E9A-B55D-B0F344348AD9}"/>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{EF18634E-B31E-4099-AEBF-10376D9E075A}</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E622-4E9A-B55D-B0F344348AD9}"/>
                </c:ext>
              </c:extLst>
            </c:dLbl>
            <c:dLbl>
              <c:idx val="11"/>
              <c:tx>
                <c:strRef>
                  <c:f>Daten_Diagramme!$D$25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{CC22BD80-44CB-49A7-A1F0-2F4EEFB9B5AC}</c15:txfldGUID>
                      <c15:f>Daten_Diagramme!$D$25</c15:f>
                      <c15:dlblFieldTableCache>
                        <c:ptCount val="1"/>
                        <c:pt idx="0">
                          <c:v>1.9</c:v>
                        </c:pt>
                      </c15:dlblFieldTableCache>
                    </c15:dlblFTEntry>
                  </c15:dlblFieldTable>
                  <c15:showDataLabelsRange val="0"/>
                </c:ext>
                <c:ext xmlns:c16="http://schemas.microsoft.com/office/drawing/2014/chart" uri="{C3380CC4-5D6E-409C-BE32-E72D297353CC}">
                  <c16:uniqueId val="{0000000B-E622-4E9A-B55D-B0F344348AD9}"/>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{DF515E13-FF00-4760-B497-881BFC25C77C}</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E622-4E9A-B55D-B0F344348AD9}"/>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{3CBA847B-C37E-4714-AE10-0CBB690C330B}</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E622-4E9A-B55D-B0F344348AD9}"/>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{FA4BDE83-E7CC-44A1-A3AC-5F8CCFAB4088}</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E622-4E9A-B55D-B0F344348AD9}"/>
                </c:ext>
              </c:extLst>
            </c:dLbl>
            <c:dLbl>
              <c:idx val="15"/>
              <c:tx>
                <c:strRef>
                  <c:f>Daten_Diagramme!$D$29</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{CCA1B6DF-B503-4074-A1BC-C05E9D9EBDCB}</c15:txfldGUID>
                      <c15:f>Daten_Diagramme!$D$29</c15:f>
                      <c15:dlblFieldTableCache>
                        <c:ptCount val="1"/>
                        <c:pt idx="0">
                          <c:v>-15.3</c:v>
                        </c:pt>
                      </c15:dlblFieldTableCache>
                    </c15:dlblFTEntry>
                  </c15:dlblFieldTable>
                  <c15:showDataLabelsRange val="0"/>
                </c:ext>
                <c:ext xmlns:c16="http://schemas.microsoft.com/office/drawing/2014/chart" uri="{C3380CC4-5D6E-409C-BE32-E72D297353CC}">
                  <c16:uniqueId val="{0000000F-E622-4E9A-B55D-B0F344348AD9}"/>
                </c:ext>
              </c:extLst>
            </c:dLbl>
            <c:dLbl>
              <c:idx val="16"/>
              <c:tx>
                <c:strRef>
                  <c:f>Daten_Diagramme!$D$30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{5B0D20EF-D915-4DB3-A73C-05598A62BC57}</c15:txfldGUID>
                      <c15:f>Daten_Diagramme!$D$30</c15:f>
                      <c15:dlblFieldTableCache>
                        <c:ptCount val="1"/>
                        <c:pt idx="0">
                          <c:v>3.7</c:v>
                        </c:pt>
                      </c15:dlblFieldTableCache>
                    </c15:dlblFTEntry>
                  </c15:dlblFieldTable>
                  <c15:showDataLabelsRange val="0"/>
                </c:ext>
                <c:ext xmlns:c16="http://schemas.microsoft.com/office/drawing/2014/chart" uri="{C3380CC4-5D6E-409C-BE32-E72D297353CC}">
                  <c16:uniqueId val="{00000010-E622-4E9A-B55D-B0F344348AD9}"/>
                </c:ext>
              </c:extLst>
            </c:dLbl>
            <c:dLbl>
              <c:idx val="17"/>
              <c:tx>
                <c:strRef>
                  <c:f>Daten_Diagramme!$D$31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{7139894C-96B2-471E-A0DE-2579B72C3C4A}</c15:txfldGUID>
                      <c15:f>Daten_Diagramme!$D$31</c15:f>
                      <c15:dlblFieldTableCache>
                        <c:ptCount val="1"/>
                        <c:pt idx="0">
                          <c:v>0.2</c:v>
                        </c:pt>
                      </c15:dlblFieldTableCache>
                    </c15:dlblFTEntry>
                  </c15:dlblFieldTable>
                  <c15:showDataLabelsRange val="0"/>
                </c:ext>
                <c:ext xmlns:c16="http://schemas.microsoft.com/office/drawing/2014/chart" uri="{C3380CC4-5D6E-409C-BE32-E72D297353CC}">
                  <c16:uniqueId val="{00000011-E622-4E9A-B55D-B0F344348AD9}"/>
                </c:ext>
              </c:extLst>
            </c:dLbl>
            <c:dLbl>
              <c:idx val="18"/>
              <c:tx>
                <c:strRef>
                  <c:f>Daten_Diagramme!$D$32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{2217ECAE-DFD1-4FE0-9789-527EE005B4C9}</c15:txfldGUID>
                      <c15:f>Daten_Diagramme!$D$32</c15:f>
                      <c15:dlblFieldTableCache>
                        <c:ptCount val="1"/>
                        <c:pt idx="0">
                          <c:v>4.9</c:v>
                        </c:pt>
                      </c15:dlblFieldTableCache>
                    </c15:dlblFTEntry>
                  </c15:dlblFieldTable>
                  <c15:showDataLabelsRange val="0"/>
                </c:ext>
                <c:ext xmlns:c16="http://schemas.microsoft.com/office/drawing/2014/chart" uri="{C3380CC4-5D6E-409C-BE32-E72D297353CC}">
                  <c16:uniqueId val="{00000012-E622-4E9A-B55D-B0F344348AD9}"/>
                </c:ext>
              </c:extLst>
            </c:dLbl>
            <c:dLbl>
              <c:idx val="19"/>
              <c:tx>
                <c:strRef>
                  <c:f>Daten_Diagramme!$D$33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{1BD98DD3-7D2A-4E9E-A00C-923C888D1BD0}</c15:txfldGUID>
                      <c15:f>Daten_Diagramme!$D$33</c15:f>
                      <c15:dlblFieldTableCache>
                        <c:ptCount val="1"/>
                        <c:pt idx="0">
                          <c:v>0.6</c:v>
                        </c:pt>
                      </c15:dlblFieldTableCache>
                    </c15:dlblFTEntry>
                  </c15:dlblFieldTable>
                  <c15:showDataLabelsRange val="0"/>
                </c:ext>
                <c:ext xmlns:c16="http://schemas.microsoft.com/office/drawing/2014/chart" uri="{C3380CC4-5D6E-409C-BE32-E72D297353CC}">
                  <c16:uniqueId val="{00000013-E622-4E9A-B55D-B0F344348AD9}"/>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{6B30DD75-A4EF-484D-A5EB-547F10DF86AB}</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E622-4E9A-B55D-B0F344348AD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{A2DB2834-EA6E-4C62-BE96-BB60B33518E5}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622-4E9A-B55D-B0F344348AD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{50A22D43-B532-496A-94B0-85436FA2BD79}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622-4E9A-B55D-B0F344348AD9}"/>
                </c:ext>
              </c:extLst>
            </c:dLbl>
            <c:dLbl>
              <c:idx val="23"/>
              <c:tx>
                <c:strRef>
                  <c:f>Daten_Diagramme!$D$37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{72925E73-D05E-4EFA-8742-A8C70165B308}</c15:txfldGUID>
                      <c15:f>Daten_Diagramme!$D$37</c15:f>
                      <c15:dlblFieldTableCache>
                        <c:ptCount val="1"/>
                        <c:pt idx="0">
                          <c:v>4.4</c:v>
                        </c:pt>
                      </c15:dlblFieldTableCache>
                    </c15:dlblFTEntry>
                  </c15:dlblFieldTable>
                  <c15:showDataLabelsRange val="0"/>
                </c:ext>
                <c:ext xmlns:c16="http://schemas.microsoft.com/office/drawing/2014/chart" uri="{C3380CC4-5D6E-409C-BE32-E72D297353CC}">
                  <c16:uniqueId val="{00000017-E622-4E9A-B55D-B0F344348AD9}"/>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{62651585-3733-4B28-B142-8A9E78E9362D}</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E622-4E9A-B55D-B0F344348AD9}"/>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{FF095E65-73E3-4B88-B107-424D91175C42}</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E622-4E9A-B55D-B0F344348AD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{E86A6409-A963-4A2B-98F4-46691B123A17}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622-4E9A-B55D-B0F344348AD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{766DE358-DAA4-4133-ADBB-38DF20AB254E}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622-4E9A-B55D-B0F344348AD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{3147DC87-2C58-401E-98FA-1E9D21CEB3CB}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622-4E9A-B55D-B0F344348AD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{B84AB932-FD67-4371-93A6-517CD74C67F3}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622-4E9A-B55D-B0F344348AD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{F9061EC9-48E7-4F42-B13F-D9F8E3D7CD5D}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622-4E9A-B55D-B0F344348AD9}"/>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{E9E62287-D6E8-4B7E-BDDE-4FF5D8B0A5DE}</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E622-4E9A-B55D-B0F344348A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1.0949158533967958</c:v>
                </c:pt>
                <c:pt idx="1">
                  <c:v>4.3754972155926808</c:v>
                </c:pt>
                <c:pt idx="2">
                  <c:v>4.3834640057020673</c:v>
                </c:pt>
                <c:pt idx="3">
                  <c:v>0.94073280303342544</c:v>
                </c:pt>
                <c:pt idx="4">
                  <c:v>1.302582609676328</c:v>
                </c:pt>
                <c:pt idx="5">
                  <c:v>0.8504329095156169</c:v>
                </c:pt>
                <c:pt idx="6">
                  <c:v>0.94568690095846641</c:v>
                </c:pt>
                <c:pt idx="7">
                  <c:v>1.8504286136565178</c:v>
                </c:pt>
                <c:pt idx="8">
                  <c:v>1.022113498195558</c:v>
                </c:pt>
                <c:pt idx="9">
                  <c:v>-1.3061153879422196</c:v>
                </c:pt>
                <c:pt idx="10">
                  <c:v>-2.8506716651046546</c:v>
                </c:pt>
                <c:pt idx="11">
                  <c:v>1.9118869492934332</c:v>
                </c:pt>
                <c:pt idx="12">
                  <c:v>-0.98039215686274506</c:v>
                </c:pt>
                <c:pt idx="13">
                  <c:v>2.664056010442625</c:v>
                </c:pt>
                <c:pt idx="14">
                  <c:v>5.4389209180898512E-2</c:v>
                </c:pt>
                <c:pt idx="15">
                  <c:v>-15.341566962562718</c:v>
                </c:pt>
                <c:pt idx="16">
                  <c:v>3.7168141592920354</c:v>
                </c:pt>
                <c:pt idx="17">
                  <c:v>0.23917525773195877</c:v>
                </c:pt>
                <c:pt idx="18">
                  <c:v>4.9112359127058909</c:v>
                </c:pt>
                <c:pt idx="19">
                  <c:v>0.62235735664402114</c:v>
                </c:pt>
                <c:pt idx="20">
                  <c:v>2.7302477793361386</c:v>
                </c:pt>
                <c:pt idx="21">
                  <c:v>0</c:v>
                </c:pt>
                <c:pt idx="23">
                  <c:v>4.3754972155926808</c:v>
                </c:pt>
                <c:pt idx="24">
                  <c:v>1.1552328021032259</c:v>
                </c:pt>
                <c:pt idx="25">
                  <c:v>1.0175154399109041</c:v>
                </c:pt>
              </c:numCache>
            </c:numRef>
          </c:val>
          <c:extLst>
            <c:ext xmlns:c16="http://schemas.microsoft.com/office/drawing/2014/chart" uri="{C3380CC4-5D6E-409C-BE32-E72D297353CC}">
              <c16:uniqueId val="{00000020-E622-4E9A-B55D-B0F344348AD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{2E31D8BB-AEE7-4C37-95B2-7BCB7B27FA59}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622-4E9A-B55D-B0F344348AD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{C9CB921D-F792-42B4-8AFA-36BB6D52679C}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622-4E9A-B55D-B0F344348AD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{A16B7B79-855C-4742-9C18-B90CAC1186A9}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622-4E9A-B55D-B0F344348AD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{C3C2D994-3C1B-4EE0-BE05-850B3A9A9EB8}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622-4E9A-B55D-B0F344348AD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{98E3DA87-9017-44D0-A065-CE2AD7A91B99}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622-4E9A-B55D-B0F344348AD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{9690AF22-13A2-44DD-8E15-C4BD7F8004BC}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622-4E9A-B55D-B0F344348AD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{CC34E9C9-D897-410A-A44F-426E4FF8E6B6}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622-4E9A-B55D-B0F344348AD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{0E1F0AE6-03BD-4A4D-8383-3CFD56A64DED}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622-4E9A-B55D-B0F344348AD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{82156851-9823-484C-8388-3C2710CBD2F5}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622-4E9A-B55D-B0F344348AD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{389590F6-69FB-49F8-B6EF-D5619D5B3444}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622-4E9A-B55D-B0F344348AD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{47B63064-1DDD-4AAA-8B04-999AC8B56ED9}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622-4E9A-B55D-B0F344348AD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{AC4BB56C-9269-4C9F-BB8C-2E662CA3D140}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622-4E9A-B55D-B0F344348AD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{6DEB2CF3-8F6C-454A-AC9E-DDF33C4991AC}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622-4E9A-B55D-B0F344348AD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{9C2437E6-EB06-43D7-842A-B8A49E4F782F}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622-4E9A-B55D-B0F344348AD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{6CDFA258-4920-439C-A4BD-4BC8CDC639B6}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622-4E9A-B55D-B0F344348AD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{EE6D1BA1-1D2A-43BD-879B-DA4CCC4A8323}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622-4E9A-B55D-B0F344348AD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{9EB39ABF-511B-4AEF-8D59-69824D262E2D}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622-4E9A-B55D-B0F344348AD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{E4277277-C11E-442B-8B65-D532F1FE2F67}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622-4E9A-B55D-B0F344348AD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{11DE5510-929C-4302-A1BB-987E201E0259}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622-4E9A-B55D-B0F344348AD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{E1F5E18E-7993-4A95-AF18-3EE35F943A8F}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622-4E9A-B55D-B0F344348AD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{CD4FA6DA-029D-4D29-940B-3DC09C0027D8}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622-4E9A-B55D-B0F344348AD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{E4A46CBC-9682-4978-B02B-F2E9B520558D}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622-4E9A-B55D-B0F344348AD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{6481CE7C-7C84-4A99-A69C-2A6D5723C5A1}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622-4E9A-B55D-B0F344348AD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{97AFC05F-A99B-45B2-84A6-989751536ED1}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622-4E9A-B55D-B0F344348AD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{BA2E059F-03B2-44C7-AB89-BD276133A62D}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622-4E9A-B55D-B0F344348AD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{D606B561-3CA7-422D-8029-DABA64FB4619}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622-4E9A-B55D-B0F344348AD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{FCE9E9E9-4EB8-4903-A637-1B9E71B6D4C2}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622-4E9A-B55D-B0F344348AD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{F5C955D8-93A6-489A-8D7B-59F19AC3F82F}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622-4E9A-B55D-B0F344348AD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{66AD02BF-FDB1-43C6-B48C-5879AFAF716F}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622-4E9A-B55D-B0F344348AD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{04E42785-A3D0-4C9D-BB0B-099C4CACC097}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622-4E9A-B55D-B0F344348AD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{0D44EE5A-3A21-40A3-A5E9-B9867F711D11}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622-4E9A-B55D-B0F344348AD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{F11CFC9E-163D-40FC-BBC0-5DCB520F64C9}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622-4E9A-B55D-B0F344348A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622-4E9A-B55D-B0F344348AD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622-4E9A-B55D-B0F344348AD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{E5803412-CC1B-4345-BAFE-B6F2169288C3}</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6B13-4AA7-8F59-13E1896E91D1}"/>
                </c:ext>
              </c:extLst>
            </c:dLbl>
            <c:dLbl>
              <c:idx val="1"/>
              <c:tx>
                <c:strRef>
                  <c:f>Daten_Diagramme!$E$15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{B086F79C-C493-4E7E-9C94-35680471D73B}</c15:txfldGUID>
                      <c15:f>Daten_Diagramme!$E$15</c15:f>
                      <c15:dlblFieldTableCache>
                        <c:ptCount val="1"/>
                        <c:pt idx="0">
                          <c:v>8.1</c:v>
                        </c:pt>
                      </c15:dlblFieldTableCache>
                    </c15:dlblFTEntry>
                  </c15:dlblFieldTable>
                  <c15:showDataLabelsRange val="0"/>
                </c:ext>
                <c:ext xmlns:c16="http://schemas.microsoft.com/office/drawing/2014/chart" uri="{C3380CC4-5D6E-409C-BE32-E72D297353CC}">
                  <c16:uniqueId val="{00000001-6B13-4AA7-8F59-13E1896E91D1}"/>
                </c:ext>
              </c:extLst>
            </c:dLbl>
            <c:dLbl>
              <c:idx val="2"/>
              <c:tx>
                <c:strRef>
                  <c:f>Daten_Diagramme!$E$16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{1251424C-FB77-4ABC-8793-F7599EC050DF}</c15:txfldGUID>
                      <c15:f>Daten_Diagramme!$E$16</c15:f>
                      <c15:dlblFieldTableCache>
                        <c:ptCount val="1"/>
                        <c:pt idx="0">
                          <c:v>-0.8</c:v>
                        </c:pt>
                      </c15:dlblFieldTableCache>
                    </c15:dlblFTEntry>
                  </c15:dlblFieldTable>
                  <c15:showDataLabelsRange val="0"/>
                </c:ext>
                <c:ext xmlns:c16="http://schemas.microsoft.com/office/drawing/2014/chart" uri="{C3380CC4-5D6E-409C-BE32-E72D297353CC}">
                  <c16:uniqueId val="{00000002-6B13-4AA7-8F59-13E1896E91D1}"/>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{18B5C00F-EFD4-4A14-85B0-F34CA96C3D5A}</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6B13-4AA7-8F59-13E1896E91D1}"/>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{9A6F09B9-F498-4D50-81B1-C4C59995AAF4}</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6B13-4AA7-8F59-13E1896E91D1}"/>
                </c:ext>
              </c:extLst>
            </c:dLbl>
            <c:dLbl>
              <c:idx val="5"/>
              <c:tx>
                <c:strRef>
                  <c:f>Daten_Diagramme!$E$19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{465E6049-6657-45E6-9880-69E45F3DF205}</c15:txfldGUID>
                      <c15:f>Daten_Diagramme!$E$19</c15:f>
                      <c15:dlblFieldTableCache>
                        <c:ptCount val="1"/>
                        <c:pt idx="0">
                          <c:v>-9.4</c:v>
                        </c:pt>
                      </c15:dlblFieldTableCache>
                    </c15:dlblFTEntry>
                  </c15:dlblFieldTable>
                  <c15:showDataLabelsRange val="0"/>
                </c:ext>
                <c:ext xmlns:c16="http://schemas.microsoft.com/office/drawing/2014/chart" uri="{C3380CC4-5D6E-409C-BE32-E72D297353CC}">
                  <c16:uniqueId val="{00000005-6B13-4AA7-8F59-13E1896E91D1}"/>
                </c:ext>
              </c:extLst>
            </c:dLbl>
            <c:dLbl>
              <c:idx val="6"/>
              <c:tx>
                <c:strRef>
                  <c:f>Daten_Diagramme!$E$20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{5BC94FC1-E55F-43E0-B169-16C1256B9C81}</c15:txfldGUID>
                      <c15:f>Daten_Diagramme!$E$20</c15:f>
                      <c15:dlblFieldTableCache>
                        <c:ptCount val="1"/>
                        <c:pt idx="0">
                          <c:v>-4.3</c:v>
                        </c:pt>
                      </c15:dlblFieldTableCache>
                    </c15:dlblFTEntry>
                  </c15:dlblFieldTable>
                  <c15:showDataLabelsRange val="0"/>
                </c:ext>
                <c:ext xmlns:c16="http://schemas.microsoft.com/office/drawing/2014/chart" uri="{C3380CC4-5D6E-409C-BE32-E72D297353CC}">
                  <c16:uniqueId val="{00000006-6B13-4AA7-8F59-13E1896E91D1}"/>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{3FAE3BBC-AA87-40BE-A106-72C0AF2622D5}</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6B13-4AA7-8F59-13E1896E91D1}"/>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{E3CA6917-7153-468D-9A50-82DFAC9EDC3E}</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6B13-4AA7-8F59-13E1896E91D1}"/>
                </c:ext>
              </c:extLst>
            </c:dLbl>
            <c:dLbl>
              <c:idx val="9"/>
              <c:tx>
                <c:strRef>
                  <c:f>Daten_Diagramme!$E$23</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{B61DC75E-1A74-4616-B52F-51F0DB7FBCA3}</c15:txfldGUID>
                      <c15:f>Daten_Diagramme!$E$23</c15:f>
                      <c15:dlblFieldTableCache>
                        <c:ptCount val="1"/>
                        <c:pt idx="0">
                          <c:v>-8.6</c:v>
                        </c:pt>
                      </c15:dlblFieldTableCache>
                    </c15:dlblFTEntry>
                  </c15:dlblFieldTable>
                  <c15:showDataLabelsRange val="0"/>
                </c:ext>
                <c:ext xmlns:c16="http://schemas.microsoft.com/office/drawing/2014/chart" uri="{C3380CC4-5D6E-409C-BE32-E72D297353CC}">
                  <c16:uniqueId val="{00000009-6B13-4AA7-8F59-13E1896E91D1}"/>
                </c:ext>
              </c:extLst>
            </c:dLbl>
            <c:dLbl>
              <c:idx val="10"/>
              <c:tx>
                <c:strRef>
                  <c:f>Daten_Diagramme!$E$24</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{7E40DBF0-D3BC-4334-BF82-23D611C3E84C}</c15:txfldGUID>
                      <c15:f>Daten_Diagramme!$E$24</c15:f>
                      <c15:dlblFieldTableCache>
                        <c:ptCount val="1"/>
                        <c:pt idx="0">
                          <c:v>-9.9</c:v>
                        </c:pt>
                      </c15:dlblFieldTableCache>
                    </c15:dlblFTEntry>
                  </c15:dlblFieldTable>
                  <c15:showDataLabelsRange val="0"/>
                </c:ext>
                <c:ext xmlns:c16="http://schemas.microsoft.com/office/drawing/2014/chart" uri="{C3380CC4-5D6E-409C-BE32-E72D297353CC}">
                  <c16:uniqueId val="{0000000A-6B13-4AA7-8F59-13E1896E91D1}"/>
                </c:ext>
              </c:extLst>
            </c:dLbl>
            <c:dLbl>
              <c:idx val="11"/>
              <c:tx>
                <c:strRef>
                  <c:f>Daten_Diagramme!$E$25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{3E9B35DE-3A0B-481C-A37B-BF86334B3B15}</c15:txfldGUID>
                      <c15:f>Daten_Diagramme!$E$25</c15:f>
                      <c15:dlblFieldTableCache>
                        <c:ptCount val="1"/>
                        <c:pt idx="0">
                          <c:v>-3.0</c:v>
                        </c:pt>
                      </c15:dlblFieldTableCache>
                    </c15:dlblFTEntry>
                  </c15:dlblFieldTable>
                  <c15:showDataLabelsRange val="0"/>
                </c:ext>
                <c:ext xmlns:c16="http://schemas.microsoft.com/office/drawing/2014/chart" uri="{C3380CC4-5D6E-409C-BE32-E72D297353CC}">
                  <c16:uniqueId val="{0000000B-6B13-4AA7-8F59-13E1896E91D1}"/>
                </c:ext>
              </c:extLst>
            </c:dLbl>
            <c:dLbl>
              <c:idx val="12"/>
              <c:tx>
                <c:strRef>
                  <c:f>Daten_Diagramme!$E$26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{4724A641-E3C5-474B-A907-54854D1B5062}</c15:txfldGUID>
                      <c15:f>Daten_Diagramme!$E$26</c15:f>
                      <c15:dlblFieldTableCache>
                        <c:ptCount val="1"/>
                        <c:pt idx="0">
                          <c:v>2.0</c:v>
                        </c:pt>
                      </c15:dlblFieldTableCache>
                    </c15:dlblFTEntry>
                  </c15:dlblFieldTable>
                  <c15:showDataLabelsRange val="0"/>
                </c:ext>
                <c:ext xmlns:c16="http://schemas.microsoft.com/office/drawing/2014/chart" uri="{C3380CC4-5D6E-409C-BE32-E72D297353CC}">
                  <c16:uniqueId val="{0000000C-6B13-4AA7-8F59-13E1896E91D1}"/>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{F8385A44-5747-4900-80AF-93874C406485}</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6B13-4AA7-8F59-13E1896E91D1}"/>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{1AEF57D0-6182-46D1-842D-D2CF8CA9DCDD}</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6B13-4AA7-8F59-13E1896E91D1}"/>
                </c:ext>
              </c:extLst>
            </c:dLbl>
            <c:dLbl>
              <c:idx val="15"/>
              <c:tx>
                <c:strRef>
                  <c:f>Daten_Diagramme!$E$29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{E16FF2A5-BDF6-476C-91CB-A5AF45515B85}</c15:txfldGUID>
                      <c15:f>Daten_Diagramme!$E$29</c15:f>
                      <c15:dlblFieldTableCache>
                        <c:ptCount val="1"/>
                        <c:pt idx="0">
                          <c:v>-3.4</c:v>
                        </c:pt>
                      </c15:dlblFieldTableCache>
                    </c15:dlblFTEntry>
                  </c15:dlblFieldTable>
                  <c15:showDataLabelsRange val="0"/>
                </c:ext>
                <c:ext xmlns:c16="http://schemas.microsoft.com/office/drawing/2014/chart" uri="{C3380CC4-5D6E-409C-BE32-E72D297353CC}">
                  <c16:uniqueId val="{0000000F-6B13-4AA7-8F59-13E1896E91D1}"/>
                </c:ext>
              </c:extLst>
            </c:dLbl>
            <c:dLbl>
              <c:idx val="16"/>
              <c:tx>
                <c:strRef>
                  <c:f>Daten_Diagramme!$E$30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{7B773950-3E49-4A14-8DA7-A24B901FB363}</c15:txfldGUID>
                      <c15:f>Daten_Diagramme!$E$30</c15:f>
                      <c15:dlblFieldTableCache>
                        <c:ptCount val="1"/>
                        <c:pt idx="0">
                          <c:v>1.5</c:v>
                        </c:pt>
                      </c15:dlblFieldTableCache>
                    </c15:dlblFTEntry>
                  </c15:dlblFieldTable>
                  <c15:showDataLabelsRange val="0"/>
                </c:ext>
                <c:ext xmlns:c16="http://schemas.microsoft.com/office/drawing/2014/chart" uri="{C3380CC4-5D6E-409C-BE32-E72D297353CC}">
                  <c16:uniqueId val="{00000010-6B13-4AA7-8F59-13E1896E91D1}"/>
                </c:ext>
              </c:extLst>
            </c:dLbl>
            <c:dLbl>
              <c:idx val="17"/>
              <c:tx>
                <c:strRef>
                  <c:f>Daten_Diagramme!$E$31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{88A38841-EE3C-4CAB-81F4-EA09184BF128}</c15:txfldGUID>
                      <c15:f>Daten_Diagramme!$E$31</c15:f>
                      <c15:dlblFieldTableCache>
                        <c:ptCount val="1"/>
                        <c:pt idx="0">
                          <c:v>-6.0</c:v>
                        </c:pt>
                      </c15:dlblFieldTableCache>
                    </c15:dlblFTEntry>
                  </c15:dlblFieldTable>
                  <c15:showDataLabelsRange val="0"/>
                </c:ext>
                <c:ext xmlns:c16="http://schemas.microsoft.com/office/drawing/2014/chart" uri="{C3380CC4-5D6E-409C-BE32-E72D297353CC}">
                  <c16:uniqueId val="{00000011-6B13-4AA7-8F59-13E1896E91D1}"/>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{D18A97AC-072C-4B77-93DE-2622B4A4A086}</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6B13-4AA7-8F59-13E1896E91D1}"/>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{D96E3EA6-E0DC-4337-BFD4-3AF4DD2CAE39}</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6B13-4AA7-8F59-13E1896E91D1}"/>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{F7C08C41-A28D-45C7-81B0-DDB9FC339F07}</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6B13-4AA7-8F59-13E1896E91D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{7A6EC2D3-F474-4A3F-89B0-2BA5CA00FD65}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B13-4AA7-8F59-13E1896E91D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{70CB6A14-247C-4EFB-8801-DA8C97642E50}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B13-4AA7-8F59-13E1896E91D1}"/>
                </c:ext>
              </c:extLst>
            </c:dLbl>
            <c:dLbl>
              <c:idx val="23"/>
              <c:tx>
                <c:strRef>
                  <c:f>Daten_Diagramme!$E$37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{DC73BFFA-F25D-445D-8E67-9DF0E5FEAFF2}</c15:txfldGUID>
                      <c15:f>Daten_Diagramme!$E$37</c15:f>
                      <c15:dlblFieldTableCache>
                        <c:ptCount val="1"/>
                        <c:pt idx="0">
                          <c:v>8.1</c:v>
                        </c:pt>
                      </c15:dlblFieldTableCache>
                    </c15:dlblFTEntry>
                  </c15:dlblFieldTable>
                  <c15:showDataLabelsRange val="0"/>
                </c:ext>
                <c:ext xmlns:c16="http://schemas.microsoft.com/office/drawing/2014/chart" uri="{C3380CC4-5D6E-409C-BE32-E72D297353CC}">
                  <c16:uniqueId val="{00000017-6B13-4AA7-8F59-13E1896E91D1}"/>
                </c:ext>
              </c:extLst>
            </c:dLbl>
            <c:dLbl>
              <c:idx val="24"/>
              <c:tx>
                <c:strRef>
                  <c:f>Daten_Diagramme!$E$38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{1697C3EF-6CC8-40A6-A68E-B040EDF952CA}</c15:txfldGUID>
                      <c15:f>Daten_Diagramme!$E$38</c15:f>
                      <c15:dlblFieldTableCache>
                        <c:ptCount val="1"/>
                        <c:pt idx="0">
                          <c:v>-3.2</c:v>
                        </c:pt>
                      </c15:dlblFieldTableCache>
                    </c15:dlblFTEntry>
                  </c15:dlblFieldTable>
                  <c15:showDataLabelsRange val="0"/>
                </c:ext>
                <c:ext xmlns:c16="http://schemas.microsoft.com/office/drawing/2014/chart" uri="{C3380CC4-5D6E-409C-BE32-E72D297353CC}">
                  <c16:uniqueId val="{00000018-6B13-4AA7-8F59-13E1896E91D1}"/>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{2B48C233-C044-4D62-BA92-0932EADF88E4}</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6B13-4AA7-8F59-13E1896E91D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{BEFFA182-1F41-4EEB-8ABB-39614F93F1C4}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B13-4AA7-8F59-13E1896E91D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{132A026B-41F0-470E-9DC6-8AB5E518E843}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B13-4AA7-8F59-13E1896E91D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{12E15CD5-708F-4F64-B9E9-62AF31F894E3}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B13-4AA7-8F59-13E1896E91D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{3705A22E-CCDB-4B44-ACA3-47E1C53BA9E5}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B13-4AA7-8F59-13E1896E91D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{3D6E6189-6D8A-4720-92AA-78ED49052C4D}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B13-4AA7-8F59-13E1896E91D1}"/>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{D7E4A512-B639-42FA-964F-FBF985C2DD24}</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6B13-4AA7-8F59-13E1896E91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-3.1552915719048777</c:v>
                </c:pt>
                <c:pt idx="1">
                  <c:v>8.131394722670974</c:v>
                </c:pt>
                <c:pt idx="2">
                  <c:v>-0.75901328273244784</c:v>
                </c:pt>
                <c:pt idx="3">
                  <c:v>-5.15970515970516</c:v>
                </c:pt>
                <c:pt idx="4">
                  <c:v>0.21917808219178081</c:v>
                </c:pt>
                <c:pt idx="5">
                  <c:v>-9.4470046082949306</c:v>
                </c:pt>
                <c:pt idx="6">
                  <c:v>-4.2689434364994661</c:v>
                </c:pt>
                <c:pt idx="7">
                  <c:v>1.0946241790318658</c:v>
                </c:pt>
                <c:pt idx="8">
                  <c:v>-1.1477761836441893</c:v>
                </c:pt>
                <c:pt idx="9">
                  <c:v>-8.5580670303975062</c:v>
                </c:pt>
                <c:pt idx="10">
                  <c:v>-9.9006026453784148</c:v>
                </c:pt>
                <c:pt idx="11">
                  <c:v>-3.0493273542600896</c:v>
                </c:pt>
                <c:pt idx="12">
                  <c:v>2.0491803278688523</c:v>
                </c:pt>
                <c:pt idx="13">
                  <c:v>-0.43079488604780436</c:v>
                </c:pt>
                <c:pt idx="14">
                  <c:v>-2.7783976790894891</c:v>
                </c:pt>
                <c:pt idx="15">
                  <c:v>-3.4188034188034186</c:v>
                </c:pt>
                <c:pt idx="16">
                  <c:v>1.4801915542011319</c:v>
                </c:pt>
                <c:pt idx="17">
                  <c:v>-5.9527559055118111</c:v>
                </c:pt>
                <c:pt idx="18">
                  <c:v>-0.27588743792532644</c:v>
                </c:pt>
                <c:pt idx="19">
                  <c:v>1.6140109890109891</c:v>
                </c:pt>
                <c:pt idx="20">
                  <c:v>-1.7994858611825193</c:v>
                </c:pt>
                <c:pt idx="21">
                  <c:v>0</c:v>
                </c:pt>
                <c:pt idx="23">
                  <c:v>8.131394722670974</c:v>
                </c:pt>
                <c:pt idx="24">
                  <c:v>-3.1573683834559612</c:v>
                </c:pt>
                <c:pt idx="25">
                  <c:v>-3.4382151795393407</c:v>
                </c:pt>
              </c:numCache>
            </c:numRef>
          </c:val>
          <c:extLst>
            <c:ext xmlns:c16="http://schemas.microsoft.com/office/drawing/2014/chart" uri="{C3380CC4-5D6E-409C-BE32-E72D297353CC}">
              <c16:uniqueId val="{00000020-6B13-4AA7-8F59-13E1896E91D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{65F9F197-F34D-4F7C-8B5A-D8B9B142B0B7}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B13-4AA7-8F59-13E1896E91D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{A8176F26-ECEE-4FE9-9C63-ACF4E0806C81}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B13-4AA7-8F59-13E1896E91D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{E0A14E4D-0A23-435E-A4BC-8F82A184ECE5}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B13-4AA7-8F59-13E1896E91D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{4E41B2AC-B776-4CAE-9142-9963F8F610D6}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B13-4AA7-8F59-13E1896E91D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{461A6BB4-EFA1-4A55-9595-0A0754DC32EB}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B13-4AA7-8F59-13E1896E91D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{BB12CA95-E1D6-42DE-9DF6-2A9E7FCF8136}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B13-4AA7-8F59-13E1896E91D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{7D4B0266-4CFF-47AA-B0E2-9D5ACF1BB303}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B13-4AA7-8F59-13E1896E91D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{989064B1-9E1A-40E7-9567-CC3241D291A7}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B13-4AA7-8F59-13E1896E91D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{65347AE0-4EEC-4A39-8AEE-584486F43282}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B13-4AA7-8F59-13E1896E91D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{B36A0F26-D4CF-4CA8-9DDE-F02CA5509E99}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B13-4AA7-8F59-13E1896E91D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{D0D64C45-E0F0-4247-AE0F-920BEAEA9932}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B13-4AA7-8F59-13E1896E91D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{27DB2AD0-8BB2-4BBA-9CFF-D75207CA09E0}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B13-4AA7-8F59-13E1896E91D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{F1342201-587B-4305-96CF-40680EE63DA0}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B13-4AA7-8F59-13E1896E91D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{E073434C-81E5-4863-AC8C-A8814C36EBA1}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B13-4AA7-8F59-13E1896E91D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{BA380DEF-E455-4DCA-99F4-F6408FA0AE71}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B13-4AA7-8F59-13E1896E91D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{5F3C63BF-56FE-4353-8BD9-4F4C7A99A53F}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B13-4AA7-8F59-13E1896E91D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{BF99263D-BA25-4287-B09D-05095E950D4B}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B13-4AA7-8F59-13E1896E91D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{7AF55BBA-0E1F-4C68-9630-73D0615A1767}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B13-4AA7-8F59-13E1896E91D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{A8E6E3F2-5A38-4C7F-BAF1-CC3621B89422}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B13-4AA7-8F59-13E1896E91D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{FB381897-CEFF-4BB2-BD51-B8A8862FA759}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B13-4AA7-8F59-13E1896E91D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{ED18B783-9CDD-4ABA-B304-F85604494FC0}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B13-4AA7-8F59-13E1896E91D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{FC590FFE-B846-4B9A-AE98-240F78470089}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B13-4AA7-8F59-13E1896E91D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{1A454BEC-1798-4761-BD7C-D9787F55C250}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B13-4AA7-8F59-13E1896E91D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{5B2241C1-5744-4A1E-ACA2-C58C6702B39F}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B13-4AA7-8F59-13E1896E91D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{D0AA8A15-C7CA-4FBF-8A09-D4E41054A7DF}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B13-4AA7-8F59-13E1896E91D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{488CA906-E83F-4AC2-8818-028924645059}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B13-4AA7-8F59-13E1896E91D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{844FDD80-47D4-48F8-8123-ED581BFF7F0D}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B13-4AA7-8F59-13E1896E91D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{865FAE3A-D5F9-40B2-94F4-4117587BF1D0}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B13-4AA7-8F59-13E1896E91D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{DB0A1A90-4914-453E-B575-C966C4A400DC}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B13-4AA7-8F59-13E1896E91D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{5A57E77B-4B38-476D-A326-30A44FAD2781}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B13-4AA7-8F59-13E1896E91D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{4FB32CE0-6337-44A2-A676-E5AF2A3516A3}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B13-4AA7-8F59-13E1896E91D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{5D865A2B-C1D5-47ED-B9F6-A9D2A18DC0C1}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B13-4AA7-8F59-13E1896E91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B13-4AA7-8F59-13E1896E91D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B13-4AA7-8F59-13E1896E91D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{4661131F-E3A8-4417-8D18-08A51B4FD8B3}</c15:txfldGUID>
                      <c15:f>Diagramm!$I$46</c15:f>
                      <c15:dlblFieldTableCache>
                        <c:ptCount val="1"/>
                      </c15:dlblFieldTableCache>
                    </c15:dlblFTEntry>
                  </c15:dlblFieldTable>
                  <c15:showDataLabelsRange val="0"/>
                </c:ext>
                <c:ext xmlns:c16="http://schemas.microsoft.com/office/drawing/2014/chart" uri="{C3380CC4-5D6E-409C-BE32-E72D297353CC}">
                  <c16:uniqueId val="{00000000-A013-4AA1-854F-498DC57AF68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{DA4B0749-D065-4F6F-949B-850FF817F1C9}</c15:txfldGUID>
                      <c15:f>Diagramm!$I$47</c15:f>
                      <c15:dlblFieldTableCache>
                        <c:ptCount val="1"/>
                      </c15:dlblFieldTableCache>
                    </c15:dlblFTEntry>
                  </c15:dlblFieldTable>
                  <c15:showDataLabelsRange val="0"/>
                </c:ext>
                <c:ext xmlns:c16="http://schemas.microsoft.com/office/drawing/2014/chart" uri="{C3380CC4-5D6E-409C-BE32-E72D297353CC}">
                  <c16:uniqueId val="{00000001-A013-4AA1-854F-498DC57AF68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{F96537BD-B20A-4DD3-BC15-ACB8E34D9F2D}</c15:txfldGUID>
                      <c15:f>Diagramm!$I$48</c15:f>
                      <c15:dlblFieldTableCache>
                        <c:ptCount val="1"/>
                      </c15:dlblFieldTableCache>
                    </c15:dlblFTEntry>
                  </c15:dlblFieldTable>
                  <c15:showDataLabelsRange val="0"/>
                </c:ext>
                <c:ext xmlns:c16="http://schemas.microsoft.com/office/drawing/2014/chart" uri="{C3380CC4-5D6E-409C-BE32-E72D297353CC}">
                  <c16:uniqueId val="{00000002-A013-4AA1-854F-498DC57AF68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{85B0907C-D2DA-43F4-ACD6-0840383A74EB}</c15:txfldGUID>
                      <c15:f>Diagramm!$I$49</c15:f>
                      <c15:dlblFieldTableCache>
                        <c:ptCount val="1"/>
                      </c15:dlblFieldTableCache>
                    </c15:dlblFTEntry>
                  </c15:dlblFieldTable>
                  <c15:showDataLabelsRange val="0"/>
                </c:ext>
                <c:ext xmlns:c16="http://schemas.microsoft.com/office/drawing/2014/chart" uri="{C3380CC4-5D6E-409C-BE32-E72D297353CC}">
                  <c16:uniqueId val="{00000003-A013-4AA1-854F-498DC57AF68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{38556AD5-C5CB-4949-A0B6-EC3F42B0D292}</c15:txfldGUID>
                      <c15:f>Diagramm!$I$50</c15:f>
                      <c15:dlblFieldTableCache>
                        <c:ptCount val="1"/>
                      </c15:dlblFieldTableCache>
                    </c15:dlblFTEntry>
                  </c15:dlblFieldTable>
                  <c15:showDataLabelsRange val="0"/>
                </c:ext>
                <c:ext xmlns:c16="http://schemas.microsoft.com/office/drawing/2014/chart" uri="{C3380CC4-5D6E-409C-BE32-E72D297353CC}">
                  <c16:uniqueId val="{00000004-A013-4AA1-854F-498DC57AF68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{F5D7EA7D-013A-4D2E-9A2F-D2C7EC8B0B1F}</c15:txfldGUID>
                      <c15:f>Diagramm!$I$51</c15:f>
                      <c15:dlblFieldTableCache>
                        <c:ptCount val="1"/>
                      </c15:dlblFieldTableCache>
                    </c15:dlblFTEntry>
                  </c15:dlblFieldTable>
                  <c15:showDataLabelsRange val="0"/>
                </c:ext>
                <c:ext xmlns:c16="http://schemas.microsoft.com/office/drawing/2014/chart" uri="{C3380CC4-5D6E-409C-BE32-E72D297353CC}">
                  <c16:uniqueId val="{00000005-A013-4AA1-854F-498DC57AF68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{6A3234A3-807C-42AD-87C6-A39D75D8FBC9}</c15:txfldGUID>
                      <c15:f>Diagramm!$I$52</c15:f>
                      <c15:dlblFieldTableCache>
                        <c:ptCount val="1"/>
                      </c15:dlblFieldTableCache>
                    </c15:dlblFTEntry>
                  </c15:dlblFieldTable>
                  <c15:showDataLabelsRange val="0"/>
                </c:ext>
                <c:ext xmlns:c16="http://schemas.microsoft.com/office/drawing/2014/chart" uri="{C3380CC4-5D6E-409C-BE32-E72D297353CC}">
                  <c16:uniqueId val="{00000006-A013-4AA1-854F-498DC57AF68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{F63BDD42-0F4E-44E4-A709-DCDA3C0ACC3B}</c15:txfldGUID>
                      <c15:f>Diagramm!$I$53</c15:f>
                      <c15:dlblFieldTableCache>
                        <c:ptCount val="1"/>
                      </c15:dlblFieldTableCache>
                    </c15:dlblFTEntry>
                  </c15:dlblFieldTable>
                  <c15:showDataLabelsRange val="0"/>
                </c:ext>
                <c:ext xmlns:c16="http://schemas.microsoft.com/office/drawing/2014/chart" uri="{C3380CC4-5D6E-409C-BE32-E72D297353CC}">
                  <c16:uniqueId val="{00000007-A013-4AA1-854F-498DC57AF68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{CFC23586-61BA-4907-9ED1-B4607F7EEE7E}</c15:txfldGUID>
                      <c15:f>Diagramm!$I$54</c15:f>
                      <c15:dlblFieldTableCache>
                        <c:ptCount val="1"/>
                      </c15:dlblFieldTableCache>
                    </c15:dlblFTEntry>
                  </c15:dlblFieldTable>
                  <c15:showDataLabelsRange val="0"/>
                </c:ext>
                <c:ext xmlns:c16="http://schemas.microsoft.com/office/drawing/2014/chart" uri="{C3380CC4-5D6E-409C-BE32-E72D297353CC}">
                  <c16:uniqueId val="{00000008-A013-4AA1-854F-498DC57AF68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{87F7D25F-0150-4E9C-867C-182BE6A261A6}</c15:txfldGUID>
                      <c15:f>Diagramm!$I$55</c15:f>
                      <c15:dlblFieldTableCache>
                        <c:ptCount val="1"/>
                      </c15:dlblFieldTableCache>
                    </c15:dlblFTEntry>
                  </c15:dlblFieldTable>
                  <c15:showDataLabelsRange val="0"/>
                </c:ext>
                <c:ext xmlns:c16="http://schemas.microsoft.com/office/drawing/2014/chart" uri="{C3380CC4-5D6E-409C-BE32-E72D297353CC}">
                  <c16:uniqueId val="{00000009-A013-4AA1-854F-498DC57AF68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{5D1D5357-5B48-48F9-AA74-C101E62475C8}</c15:txfldGUID>
                      <c15:f>Diagramm!$I$56</c15:f>
                      <c15:dlblFieldTableCache>
                        <c:ptCount val="1"/>
                      </c15:dlblFieldTableCache>
                    </c15:dlblFTEntry>
                  </c15:dlblFieldTable>
                  <c15:showDataLabelsRange val="0"/>
                </c:ext>
                <c:ext xmlns:c16="http://schemas.microsoft.com/office/drawing/2014/chart" uri="{C3380CC4-5D6E-409C-BE32-E72D297353CC}">
                  <c16:uniqueId val="{0000000A-A013-4AA1-854F-498DC57AF68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{2061A62A-8310-425E-A3D6-9F497B2CA4A3}</c15:txfldGUID>
                      <c15:f>Diagramm!$I$57</c15:f>
                      <c15:dlblFieldTableCache>
                        <c:ptCount val="1"/>
                      </c15:dlblFieldTableCache>
                    </c15:dlblFTEntry>
                  </c15:dlblFieldTable>
                  <c15:showDataLabelsRange val="0"/>
                </c:ext>
                <c:ext xmlns:c16="http://schemas.microsoft.com/office/drawing/2014/chart" uri="{C3380CC4-5D6E-409C-BE32-E72D297353CC}">
                  <c16:uniqueId val="{0000000B-A013-4AA1-854F-498DC57AF68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{A19BDD94-5D21-454F-B0AB-D787D7B557AA}</c15:txfldGUID>
                      <c15:f>Diagramm!$I$58</c15:f>
                      <c15:dlblFieldTableCache>
                        <c:ptCount val="1"/>
                      </c15:dlblFieldTableCache>
                    </c15:dlblFTEntry>
                  </c15:dlblFieldTable>
                  <c15:showDataLabelsRange val="0"/>
                </c:ext>
                <c:ext xmlns:c16="http://schemas.microsoft.com/office/drawing/2014/chart" uri="{C3380CC4-5D6E-409C-BE32-E72D297353CC}">
                  <c16:uniqueId val="{0000000C-A013-4AA1-854F-498DC57AF68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{8E6369BD-C1D2-4096-A337-32ED5A67B21A}</c15:txfldGUID>
                      <c15:f>Diagramm!$I$59</c15:f>
                      <c15:dlblFieldTableCache>
                        <c:ptCount val="1"/>
                      </c15:dlblFieldTableCache>
                    </c15:dlblFTEntry>
                  </c15:dlblFieldTable>
                  <c15:showDataLabelsRange val="0"/>
                </c:ext>
                <c:ext xmlns:c16="http://schemas.microsoft.com/office/drawing/2014/chart" uri="{C3380CC4-5D6E-409C-BE32-E72D297353CC}">
                  <c16:uniqueId val="{0000000D-A013-4AA1-854F-498DC57AF68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{F759F43C-0B80-42E4-9B66-C366E0797269}</c15:txfldGUID>
                      <c15:f>Diagramm!$I$60</c15:f>
                      <c15:dlblFieldTableCache>
                        <c:ptCount val="1"/>
                      </c15:dlblFieldTableCache>
                    </c15:dlblFTEntry>
                  </c15:dlblFieldTable>
                  <c15:showDataLabelsRange val="0"/>
                </c:ext>
                <c:ext xmlns:c16="http://schemas.microsoft.com/office/drawing/2014/chart" uri="{C3380CC4-5D6E-409C-BE32-E72D297353CC}">
                  <c16:uniqueId val="{0000000E-A013-4AA1-854F-498DC57AF68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{961CB9FE-AC71-4973-ADBF-A6979A44DFF2}</c15:txfldGUID>
                      <c15:f>Diagramm!$I$61</c15:f>
                      <c15:dlblFieldTableCache>
                        <c:ptCount val="1"/>
                      </c15:dlblFieldTableCache>
                    </c15:dlblFTEntry>
                  </c15:dlblFieldTable>
                  <c15:showDataLabelsRange val="0"/>
                </c:ext>
                <c:ext xmlns:c16="http://schemas.microsoft.com/office/drawing/2014/chart" uri="{C3380CC4-5D6E-409C-BE32-E72D297353CC}">
                  <c16:uniqueId val="{0000000F-A013-4AA1-854F-498DC57AF68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{5F6EDA33-AB2F-44E4-97FC-7B93304168AB}</c15:txfldGUID>
                      <c15:f>Diagramm!$I$62</c15:f>
                      <c15:dlblFieldTableCache>
                        <c:ptCount val="1"/>
                      </c15:dlblFieldTableCache>
                    </c15:dlblFTEntry>
                  </c15:dlblFieldTable>
                  <c15:showDataLabelsRange val="0"/>
                </c:ext>
                <c:ext xmlns:c16="http://schemas.microsoft.com/office/drawing/2014/chart" uri="{C3380CC4-5D6E-409C-BE32-E72D297353CC}">
                  <c16:uniqueId val="{00000010-A013-4AA1-854F-498DC57AF68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{46D3FD18-E2F1-44E0-8AFE-E2311689A4D9}</c15:txfldGUID>
                      <c15:f>Diagramm!$I$63</c15:f>
                      <c15:dlblFieldTableCache>
                        <c:ptCount val="1"/>
                      </c15:dlblFieldTableCache>
                    </c15:dlblFTEntry>
                  </c15:dlblFieldTable>
                  <c15:showDataLabelsRange val="0"/>
                </c:ext>
                <c:ext xmlns:c16="http://schemas.microsoft.com/office/drawing/2014/chart" uri="{C3380CC4-5D6E-409C-BE32-E72D297353CC}">
                  <c16:uniqueId val="{00000011-A013-4AA1-854F-498DC57AF68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{4E863363-7D45-44CE-85A5-5D667766AF6A}</c15:txfldGUID>
                      <c15:f>Diagramm!$I$64</c15:f>
                      <c15:dlblFieldTableCache>
                        <c:ptCount val="1"/>
                      </c15:dlblFieldTableCache>
                    </c15:dlblFTEntry>
                  </c15:dlblFieldTable>
                  <c15:showDataLabelsRange val="0"/>
                </c:ext>
                <c:ext xmlns:c16="http://schemas.microsoft.com/office/drawing/2014/chart" uri="{C3380CC4-5D6E-409C-BE32-E72D297353CC}">
                  <c16:uniqueId val="{00000012-A013-4AA1-854F-498DC57AF68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{A64E2E82-84F7-4BCD-A65E-CBDF633E1BDE}</c15:txfldGUID>
                      <c15:f>Diagramm!$I$65</c15:f>
                      <c15:dlblFieldTableCache>
                        <c:ptCount val="1"/>
                      </c15:dlblFieldTableCache>
                    </c15:dlblFTEntry>
                  </c15:dlblFieldTable>
                  <c15:showDataLabelsRange val="0"/>
                </c:ext>
                <c:ext xmlns:c16="http://schemas.microsoft.com/office/drawing/2014/chart" uri="{C3380CC4-5D6E-409C-BE32-E72D297353CC}">
                  <c16:uniqueId val="{00000013-A013-4AA1-854F-498DC57AF68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{BC1FB9F0-CB88-46D9-BEEA-8FF880751756}</c15:txfldGUID>
                      <c15:f>Diagramm!$I$66</c15:f>
                      <c15:dlblFieldTableCache>
                        <c:ptCount val="1"/>
                      </c15:dlblFieldTableCache>
                    </c15:dlblFTEntry>
                  </c15:dlblFieldTable>
                  <c15:showDataLabelsRange val="0"/>
                </c:ext>
                <c:ext xmlns:c16="http://schemas.microsoft.com/office/drawing/2014/chart" uri="{C3380CC4-5D6E-409C-BE32-E72D297353CC}">
                  <c16:uniqueId val="{00000014-A013-4AA1-854F-498DC57AF68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{C05839CF-6DA3-4269-A698-F6F2DFFD85F0}</c15:txfldGUID>
                      <c15:f>Diagramm!$I$67</c15:f>
                      <c15:dlblFieldTableCache>
                        <c:ptCount val="1"/>
                      </c15:dlblFieldTableCache>
                    </c15:dlblFTEntry>
                  </c15:dlblFieldTable>
                  <c15:showDataLabelsRange val="0"/>
                </c:ext>
                <c:ext xmlns:c16="http://schemas.microsoft.com/office/drawing/2014/chart" uri="{C3380CC4-5D6E-409C-BE32-E72D297353CC}">
                  <c16:uniqueId val="{00000015-A013-4AA1-854F-498DC57AF6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013-4AA1-854F-498DC57AF68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{495B99E3-C0AC-4DB2-9F6B-728F4036EFD4}</c15:txfldGUID>
                      <c15:f>Diagramm!$K$46</c15:f>
                      <c15:dlblFieldTableCache>
                        <c:ptCount val="1"/>
                      </c15:dlblFieldTableCache>
                    </c15:dlblFTEntry>
                  </c15:dlblFieldTable>
                  <c15:showDataLabelsRange val="0"/>
                </c:ext>
                <c:ext xmlns:c16="http://schemas.microsoft.com/office/drawing/2014/chart" uri="{C3380CC4-5D6E-409C-BE32-E72D297353CC}">
                  <c16:uniqueId val="{00000017-A013-4AA1-854F-498DC57AF68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{7DB28E0A-5676-49D6-82F3-38D427E10B79}</c15:txfldGUID>
                      <c15:f>Diagramm!$K$47</c15:f>
                      <c15:dlblFieldTableCache>
                        <c:ptCount val="1"/>
                      </c15:dlblFieldTableCache>
                    </c15:dlblFTEntry>
                  </c15:dlblFieldTable>
                  <c15:showDataLabelsRange val="0"/>
                </c:ext>
                <c:ext xmlns:c16="http://schemas.microsoft.com/office/drawing/2014/chart" uri="{C3380CC4-5D6E-409C-BE32-E72D297353CC}">
                  <c16:uniqueId val="{00000018-A013-4AA1-854F-498DC57AF68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{C6ACE6D4-65A7-4BE2-A0FD-55459E430A3E}</c15:txfldGUID>
                      <c15:f>Diagramm!$K$48</c15:f>
                      <c15:dlblFieldTableCache>
                        <c:ptCount val="1"/>
                      </c15:dlblFieldTableCache>
                    </c15:dlblFTEntry>
                  </c15:dlblFieldTable>
                  <c15:showDataLabelsRange val="0"/>
                </c:ext>
                <c:ext xmlns:c16="http://schemas.microsoft.com/office/drawing/2014/chart" uri="{C3380CC4-5D6E-409C-BE32-E72D297353CC}">
                  <c16:uniqueId val="{00000019-A013-4AA1-854F-498DC57AF68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{5E7EBDF3-BD05-42B1-8A8D-DCD05C804E67}</c15:txfldGUID>
                      <c15:f>Diagramm!$K$49</c15:f>
                      <c15:dlblFieldTableCache>
                        <c:ptCount val="1"/>
                      </c15:dlblFieldTableCache>
                    </c15:dlblFTEntry>
                  </c15:dlblFieldTable>
                  <c15:showDataLabelsRange val="0"/>
                </c:ext>
                <c:ext xmlns:c16="http://schemas.microsoft.com/office/drawing/2014/chart" uri="{C3380CC4-5D6E-409C-BE32-E72D297353CC}">
                  <c16:uniqueId val="{0000001A-A013-4AA1-854F-498DC57AF68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{E86A6150-0B1D-4942-BBF4-7B5C87BC650C}</c15:txfldGUID>
                      <c15:f>Diagramm!$K$50</c15:f>
                      <c15:dlblFieldTableCache>
                        <c:ptCount val="1"/>
                      </c15:dlblFieldTableCache>
                    </c15:dlblFTEntry>
                  </c15:dlblFieldTable>
                  <c15:showDataLabelsRange val="0"/>
                </c:ext>
                <c:ext xmlns:c16="http://schemas.microsoft.com/office/drawing/2014/chart" uri="{C3380CC4-5D6E-409C-BE32-E72D297353CC}">
                  <c16:uniqueId val="{0000001B-A013-4AA1-854F-498DC57AF68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{2B61C5B5-8329-40B7-AB06-4A7F058D8E6C}</c15:txfldGUID>
                      <c15:f>Diagramm!$K$51</c15:f>
                      <c15:dlblFieldTableCache>
                        <c:ptCount val="1"/>
                      </c15:dlblFieldTableCache>
                    </c15:dlblFTEntry>
                  </c15:dlblFieldTable>
                  <c15:showDataLabelsRange val="0"/>
                </c:ext>
                <c:ext xmlns:c16="http://schemas.microsoft.com/office/drawing/2014/chart" uri="{C3380CC4-5D6E-409C-BE32-E72D297353CC}">
                  <c16:uniqueId val="{0000001C-A013-4AA1-854F-498DC57AF68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{D98161C2-2C0A-4701-BD3A-62BCBD5E3F85}</c15:txfldGUID>
                      <c15:f>Diagramm!$K$52</c15:f>
                      <c15:dlblFieldTableCache>
                        <c:ptCount val="1"/>
                      </c15:dlblFieldTableCache>
                    </c15:dlblFTEntry>
                  </c15:dlblFieldTable>
                  <c15:showDataLabelsRange val="0"/>
                </c:ext>
                <c:ext xmlns:c16="http://schemas.microsoft.com/office/drawing/2014/chart" uri="{C3380CC4-5D6E-409C-BE32-E72D297353CC}">
                  <c16:uniqueId val="{0000001D-A013-4AA1-854F-498DC57AF68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{D059F0CC-D9BD-414A-AF4F-B944EECBACE4}</c15:txfldGUID>
                      <c15:f>Diagramm!$K$53</c15:f>
                      <c15:dlblFieldTableCache>
                        <c:ptCount val="1"/>
                      </c15:dlblFieldTableCache>
                    </c15:dlblFTEntry>
                  </c15:dlblFieldTable>
                  <c15:showDataLabelsRange val="0"/>
                </c:ext>
                <c:ext xmlns:c16="http://schemas.microsoft.com/office/drawing/2014/chart" uri="{C3380CC4-5D6E-409C-BE32-E72D297353CC}">
                  <c16:uniqueId val="{0000001E-A013-4AA1-854F-498DC57AF68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{E3AAC87B-6E8A-4756-A12B-F6776DD1ACA9}</c15:txfldGUID>
                      <c15:f>Diagramm!$K$54</c15:f>
                      <c15:dlblFieldTableCache>
                        <c:ptCount val="1"/>
                      </c15:dlblFieldTableCache>
                    </c15:dlblFTEntry>
                  </c15:dlblFieldTable>
                  <c15:showDataLabelsRange val="0"/>
                </c:ext>
                <c:ext xmlns:c16="http://schemas.microsoft.com/office/drawing/2014/chart" uri="{C3380CC4-5D6E-409C-BE32-E72D297353CC}">
                  <c16:uniqueId val="{0000001F-A013-4AA1-854F-498DC57AF68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{D12CC2B8-C3B1-4A0F-8194-99811755FDA1}</c15:txfldGUID>
                      <c15:f>Diagramm!$K$55</c15:f>
                      <c15:dlblFieldTableCache>
                        <c:ptCount val="1"/>
                      </c15:dlblFieldTableCache>
                    </c15:dlblFTEntry>
                  </c15:dlblFieldTable>
                  <c15:showDataLabelsRange val="0"/>
                </c:ext>
                <c:ext xmlns:c16="http://schemas.microsoft.com/office/drawing/2014/chart" uri="{C3380CC4-5D6E-409C-BE32-E72D297353CC}">
                  <c16:uniqueId val="{00000020-A013-4AA1-854F-498DC57AF68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{6872B161-992B-4108-8D8D-504B12529143}</c15:txfldGUID>
                      <c15:f>Diagramm!$K$56</c15:f>
                      <c15:dlblFieldTableCache>
                        <c:ptCount val="1"/>
                      </c15:dlblFieldTableCache>
                    </c15:dlblFTEntry>
                  </c15:dlblFieldTable>
                  <c15:showDataLabelsRange val="0"/>
                </c:ext>
                <c:ext xmlns:c16="http://schemas.microsoft.com/office/drawing/2014/chart" uri="{C3380CC4-5D6E-409C-BE32-E72D297353CC}">
                  <c16:uniqueId val="{00000021-A013-4AA1-854F-498DC57AF68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{15B9B3FD-A102-438D-ADA4-DA9775714671}</c15:txfldGUID>
                      <c15:f>Diagramm!$K$57</c15:f>
                      <c15:dlblFieldTableCache>
                        <c:ptCount val="1"/>
                      </c15:dlblFieldTableCache>
                    </c15:dlblFTEntry>
                  </c15:dlblFieldTable>
                  <c15:showDataLabelsRange val="0"/>
                </c:ext>
                <c:ext xmlns:c16="http://schemas.microsoft.com/office/drawing/2014/chart" uri="{C3380CC4-5D6E-409C-BE32-E72D297353CC}">
                  <c16:uniqueId val="{00000022-A013-4AA1-854F-498DC57AF68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{2D6B1196-C1D0-48DF-A396-A31ED44DF650}</c15:txfldGUID>
                      <c15:f>Diagramm!$K$58</c15:f>
                      <c15:dlblFieldTableCache>
                        <c:ptCount val="1"/>
                      </c15:dlblFieldTableCache>
                    </c15:dlblFTEntry>
                  </c15:dlblFieldTable>
                  <c15:showDataLabelsRange val="0"/>
                </c:ext>
                <c:ext xmlns:c16="http://schemas.microsoft.com/office/drawing/2014/chart" uri="{C3380CC4-5D6E-409C-BE32-E72D297353CC}">
                  <c16:uniqueId val="{00000023-A013-4AA1-854F-498DC57AF68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{90203630-AECF-4835-BF33-0E05EE004E57}</c15:txfldGUID>
                      <c15:f>Diagramm!$K$59</c15:f>
                      <c15:dlblFieldTableCache>
                        <c:ptCount val="1"/>
                      </c15:dlblFieldTableCache>
                    </c15:dlblFTEntry>
                  </c15:dlblFieldTable>
                  <c15:showDataLabelsRange val="0"/>
                </c:ext>
                <c:ext xmlns:c16="http://schemas.microsoft.com/office/drawing/2014/chart" uri="{C3380CC4-5D6E-409C-BE32-E72D297353CC}">
                  <c16:uniqueId val="{00000024-A013-4AA1-854F-498DC57AF68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{8E1B5275-91BC-41FF-8FCB-6789E6C0AAA7}</c15:txfldGUID>
                      <c15:f>Diagramm!$K$60</c15:f>
                      <c15:dlblFieldTableCache>
                        <c:ptCount val="1"/>
                      </c15:dlblFieldTableCache>
                    </c15:dlblFTEntry>
                  </c15:dlblFieldTable>
                  <c15:showDataLabelsRange val="0"/>
                </c:ext>
                <c:ext xmlns:c16="http://schemas.microsoft.com/office/drawing/2014/chart" uri="{C3380CC4-5D6E-409C-BE32-E72D297353CC}">
                  <c16:uniqueId val="{00000025-A013-4AA1-854F-498DC57AF68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{107AB05B-6A21-4862-9DBB-88C8E485352B}</c15:txfldGUID>
                      <c15:f>Diagramm!$K$61</c15:f>
                      <c15:dlblFieldTableCache>
                        <c:ptCount val="1"/>
                      </c15:dlblFieldTableCache>
                    </c15:dlblFTEntry>
                  </c15:dlblFieldTable>
                  <c15:showDataLabelsRange val="0"/>
                </c:ext>
                <c:ext xmlns:c16="http://schemas.microsoft.com/office/drawing/2014/chart" uri="{C3380CC4-5D6E-409C-BE32-E72D297353CC}">
                  <c16:uniqueId val="{00000026-A013-4AA1-854F-498DC57AF68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{2D6F3251-CA9F-4334-BFD0-7F5136E0AFF9}</c15:txfldGUID>
                      <c15:f>Diagramm!$K$62</c15:f>
                      <c15:dlblFieldTableCache>
                        <c:ptCount val="1"/>
                      </c15:dlblFieldTableCache>
                    </c15:dlblFTEntry>
                  </c15:dlblFieldTable>
                  <c15:showDataLabelsRange val="0"/>
                </c:ext>
                <c:ext xmlns:c16="http://schemas.microsoft.com/office/drawing/2014/chart" uri="{C3380CC4-5D6E-409C-BE32-E72D297353CC}">
                  <c16:uniqueId val="{00000027-A013-4AA1-854F-498DC57AF68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{5B7CCF6B-5109-44E8-B431-FA7E3D6D12E8}</c15:txfldGUID>
                      <c15:f>Diagramm!$K$63</c15:f>
                      <c15:dlblFieldTableCache>
                        <c:ptCount val="1"/>
                      </c15:dlblFieldTableCache>
                    </c15:dlblFTEntry>
                  </c15:dlblFieldTable>
                  <c15:showDataLabelsRange val="0"/>
                </c:ext>
                <c:ext xmlns:c16="http://schemas.microsoft.com/office/drawing/2014/chart" uri="{C3380CC4-5D6E-409C-BE32-E72D297353CC}">
                  <c16:uniqueId val="{00000028-A013-4AA1-854F-498DC57AF68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{55258D4A-BB58-4DD6-8FA0-DAB93FB52C24}</c15:txfldGUID>
                      <c15:f>Diagramm!$K$64</c15:f>
                      <c15:dlblFieldTableCache>
                        <c:ptCount val="1"/>
                      </c15:dlblFieldTableCache>
                    </c15:dlblFTEntry>
                  </c15:dlblFieldTable>
                  <c15:showDataLabelsRange val="0"/>
                </c:ext>
                <c:ext xmlns:c16="http://schemas.microsoft.com/office/drawing/2014/chart" uri="{C3380CC4-5D6E-409C-BE32-E72D297353CC}">
                  <c16:uniqueId val="{00000029-A013-4AA1-854F-498DC57AF68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{2EF05CDD-FBC8-46C4-AB80-6CAA128E9C82}</c15:txfldGUID>
                      <c15:f>Diagramm!$K$65</c15:f>
                      <c15:dlblFieldTableCache>
                        <c:ptCount val="1"/>
                      </c15:dlblFieldTableCache>
                    </c15:dlblFTEntry>
                  </c15:dlblFieldTable>
                  <c15:showDataLabelsRange val="0"/>
                </c:ext>
                <c:ext xmlns:c16="http://schemas.microsoft.com/office/drawing/2014/chart" uri="{C3380CC4-5D6E-409C-BE32-E72D297353CC}">
                  <c16:uniqueId val="{0000002A-A013-4AA1-854F-498DC57AF68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{CE5BAF3C-C54F-47F7-ACCD-E99A286A7A73}</c15:txfldGUID>
                      <c15:f>Diagramm!$K$66</c15:f>
                      <c15:dlblFieldTableCache>
                        <c:ptCount val="1"/>
                      </c15:dlblFieldTableCache>
                    </c15:dlblFTEntry>
                  </c15:dlblFieldTable>
                  <c15:showDataLabelsRange val="0"/>
                </c:ext>
                <c:ext xmlns:c16="http://schemas.microsoft.com/office/drawing/2014/chart" uri="{C3380CC4-5D6E-409C-BE32-E72D297353CC}">
                  <c16:uniqueId val="{0000002B-A013-4AA1-854F-498DC57AF68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{A05897AA-8B2A-4A2B-A989-043328A12927}</c15:txfldGUID>
                      <c15:f>Diagramm!$K$67</c15:f>
                      <c15:dlblFieldTableCache>
                        <c:ptCount val="1"/>
                      </c15:dlblFieldTableCache>
                    </c15:dlblFTEntry>
                  </c15:dlblFieldTable>
                  <c15:showDataLabelsRange val="0"/>
                </c:ext>
                <c:ext xmlns:c16="http://schemas.microsoft.com/office/drawing/2014/chart" uri="{C3380CC4-5D6E-409C-BE32-E72D297353CC}">
                  <c16:uniqueId val="{0000002C-A013-4AA1-854F-498DC57AF68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013-4AA1-854F-498DC57AF68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{064FF242-D146-420D-BF91-22ACFAE46D94}</c15:txfldGUID>
                      <c15:f>Diagramm!$J$46</c15:f>
                      <c15:dlblFieldTableCache>
                        <c:ptCount val="1"/>
                      </c15:dlblFieldTableCache>
                    </c15:dlblFTEntry>
                  </c15:dlblFieldTable>
                  <c15:showDataLabelsRange val="0"/>
                </c:ext>
                <c:ext xmlns:c16="http://schemas.microsoft.com/office/drawing/2014/chart" uri="{C3380CC4-5D6E-409C-BE32-E72D297353CC}">
                  <c16:uniqueId val="{0000002E-A013-4AA1-854F-498DC57AF68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{7383370F-958D-493C-B210-0DCCD4FE8E69}</c15:txfldGUID>
                      <c15:f>Diagramm!$J$47</c15:f>
                      <c15:dlblFieldTableCache>
                        <c:ptCount val="1"/>
                      </c15:dlblFieldTableCache>
                    </c15:dlblFTEntry>
                  </c15:dlblFieldTable>
                  <c15:showDataLabelsRange val="0"/>
                </c:ext>
                <c:ext xmlns:c16="http://schemas.microsoft.com/office/drawing/2014/chart" uri="{C3380CC4-5D6E-409C-BE32-E72D297353CC}">
                  <c16:uniqueId val="{0000002F-A013-4AA1-854F-498DC57AF68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{D26756E1-639C-418C-8B02-62934C79BDF3}</c15:txfldGUID>
                      <c15:f>Diagramm!$J$48</c15:f>
                      <c15:dlblFieldTableCache>
                        <c:ptCount val="1"/>
                      </c15:dlblFieldTableCache>
                    </c15:dlblFTEntry>
                  </c15:dlblFieldTable>
                  <c15:showDataLabelsRange val="0"/>
                </c:ext>
                <c:ext xmlns:c16="http://schemas.microsoft.com/office/drawing/2014/chart" uri="{C3380CC4-5D6E-409C-BE32-E72D297353CC}">
                  <c16:uniqueId val="{00000030-A013-4AA1-854F-498DC57AF68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{9635C274-89E3-42FD-8DA8-5B72F4163D63}</c15:txfldGUID>
                      <c15:f>Diagramm!$J$49</c15:f>
                      <c15:dlblFieldTableCache>
                        <c:ptCount val="1"/>
                      </c15:dlblFieldTableCache>
                    </c15:dlblFTEntry>
                  </c15:dlblFieldTable>
                  <c15:showDataLabelsRange val="0"/>
                </c:ext>
                <c:ext xmlns:c16="http://schemas.microsoft.com/office/drawing/2014/chart" uri="{C3380CC4-5D6E-409C-BE32-E72D297353CC}">
                  <c16:uniqueId val="{00000031-A013-4AA1-854F-498DC57AF68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{16E84496-DFAE-4C18-A404-F7D3046758A3}</c15:txfldGUID>
                      <c15:f>Diagramm!$J$50</c15:f>
                      <c15:dlblFieldTableCache>
                        <c:ptCount val="1"/>
                      </c15:dlblFieldTableCache>
                    </c15:dlblFTEntry>
                  </c15:dlblFieldTable>
                  <c15:showDataLabelsRange val="0"/>
                </c:ext>
                <c:ext xmlns:c16="http://schemas.microsoft.com/office/drawing/2014/chart" uri="{C3380CC4-5D6E-409C-BE32-E72D297353CC}">
                  <c16:uniqueId val="{00000032-A013-4AA1-854F-498DC57AF68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{3F538A16-0F3D-43C1-AE3F-6DC3FCE720E6}</c15:txfldGUID>
                      <c15:f>Diagramm!$J$51</c15:f>
                      <c15:dlblFieldTableCache>
                        <c:ptCount val="1"/>
                      </c15:dlblFieldTableCache>
                    </c15:dlblFTEntry>
                  </c15:dlblFieldTable>
                  <c15:showDataLabelsRange val="0"/>
                </c:ext>
                <c:ext xmlns:c16="http://schemas.microsoft.com/office/drawing/2014/chart" uri="{C3380CC4-5D6E-409C-BE32-E72D297353CC}">
                  <c16:uniqueId val="{00000033-A013-4AA1-854F-498DC57AF68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{595D8637-D919-46C8-935C-616B9A8C5AB6}</c15:txfldGUID>
                      <c15:f>Diagramm!$J$52</c15:f>
                      <c15:dlblFieldTableCache>
                        <c:ptCount val="1"/>
                      </c15:dlblFieldTableCache>
                    </c15:dlblFTEntry>
                  </c15:dlblFieldTable>
                  <c15:showDataLabelsRange val="0"/>
                </c:ext>
                <c:ext xmlns:c16="http://schemas.microsoft.com/office/drawing/2014/chart" uri="{C3380CC4-5D6E-409C-BE32-E72D297353CC}">
                  <c16:uniqueId val="{00000034-A013-4AA1-854F-498DC57AF68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{F19D8F1B-D0AC-434E-800F-DD8D461BC0D6}</c15:txfldGUID>
                      <c15:f>Diagramm!$J$53</c15:f>
                      <c15:dlblFieldTableCache>
                        <c:ptCount val="1"/>
                      </c15:dlblFieldTableCache>
                    </c15:dlblFTEntry>
                  </c15:dlblFieldTable>
                  <c15:showDataLabelsRange val="0"/>
                </c:ext>
                <c:ext xmlns:c16="http://schemas.microsoft.com/office/drawing/2014/chart" uri="{C3380CC4-5D6E-409C-BE32-E72D297353CC}">
                  <c16:uniqueId val="{00000035-A013-4AA1-854F-498DC57AF68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{A746E2F1-9AFD-445F-8DF4-5674B20B3AD5}</c15:txfldGUID>
                      <c15:f>Diagramm!$J$54</c15:f>
                      <c15:dlblFieldTableCache>
                        <c:ptCount val="1"/>
                      </c15:dlblFieldTableCache>
                    </c15:dlblFTEntry>
                  </c15:dlblFieldTable>
                  <c15:showDataLabelsRange val="0"/>
                </c:ext>
                <c:ext xmlns:c16="http://schemas.microsoft.com/office/drawing/2014/chart" uri="{C3380CC4-5D6E-409C-BE32-E72D297353CC}">
                  <c16:uniqueId val="{00000036-A013-4AA1-854F-498DC57AF68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{6284829D-09F3-4762-962F-751665B761E4}</c15:txfldGUID>
                      <c15:f>Diagramm!$J$55</c15:f>
                      <c15:dlblFieldTableCache>
                        <c:ptCount val="1"/>
                      </c15:dlblFieldTableCache>
                    </c15:dlblFTEntry>
                  </c15:dlblFieldTable>
                  <c15:showDataLabelsRange val="0"/>
                </c:ext>
                <c:ext xmlns:c16="http://schemas.microsoft.com/office/drawing/2014/chart" uri="{C3380CC4-5D6E-409C-BE32-E72D297353CC}">
                  <c16:uniqueId val="{00000037-A013-4AA1-854F-498DC57AF68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{0F99B2F1-CFB2-4C51-A16C-4B8DE55C0D80}</c15:txfldGUID>
                      <c15:f>Diagramm!$J$56</c15:f>
                      <c15:dlblFieldTableCache>
                        <c:ptCount val="1"/>
                      </c15:dlblFieldTableCache>
                    </c15:dlblFTEntry>
                  </c15:dlblFieldTable>
                  <c15:showDataLabelsRange val="0"/>
                </c:ext>
                <c:ext xmlns:c16="http://schemas.microsoft.com/office/drawing/2014/chart" uri="{C3380CC4-5D6E-409C-BE32-E72D297353CC}">
                  <c16:uniqueId val="{00000038-A013-4AA1-854F-498DC57AF68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{8DEC2BE1-94AC-4905-A623-21907CD99F8C}</c15:txfldGUID>
                      <c15:f>Diagramm!$J$57</c15:f>
                      <c15:dlblFieldTableCache>
                        <c:ptCount val="1"/>
                      </c15:dlblFieldTableCache>
                    </c15:dlblFTEntry>
                  </c15:dlblFieldTable>
                  <c15:showDataLabelsRange val="0"/>
                </c:ext>
                <c:ext xmlns:c16="http://schemas.microsoft.com/office/drawing/2014/chart" uri="{C3380CC4-5D6E-409C-BE32-E72D297353CC}">
                  <c16:uniqueId val="{00000039-A013-4AA1-854F-498DC57AF68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{816EB040-F381-412A-BCE4-A3C51EF8EDCE}</c15:txfldGUID>
                      <c15:f>Diagramm!$J$58</c15:f>
                      <c15:dlblFieldTableCache>
                        <c:ptCount val="1"/>
                      </c15:dlblFieldTableCache>
                    </c15:dlblFTEntry>
                  </c15:dlblFieldTable>
                  <c15:showDataLabelsRange val="0"/>
                </c:ext>
                <c:ext xmlns:c16="http://schemas.microsoft.com/office/drawing/2014/chart" uri="{C3380CC4-5D6E-409C-BE32-E72D297353CC}">
                  <c16:uniqueId val="{0000003A-A013-4AA1-854F-498DC57AF68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{DD189D2A-AC1B-498F-9946-4C511648358C}</c15:txfldGUID>
                      <c15:f>Diagramm!$J$59</c15:f>
                      <c15:dlblFieldTableCache>
                        <c:ptCount val="1"/>
                      </c15:dlblFieldTableCache>
                    </c15:dlblFTEntry>
                  </c15:dlblFieldTable>
                  <c15:showDataLabelsRange val="0"/>
                </c:ext>
                <c:ext xmlns:c16="http://schemas.microsoft.com/office/drawing/2014/chart" uri="{C3380CC4-5D6E-409C-BE32-E72D297353CC}">
                  <c16:uniqueId val="{0000003B-A013-4AA1-854F-498DC57AF68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{C0BCA071-03C9-4915-9B7D-77E67C2FB6FC}</c15:txfldGUID>
                      <c15:f>Diagramm!$J$60</c15:f>
                      <c15:dlblFieldTableCache>
                        <c:ptCount val="1"/>
                      </c15:dlblFieldTableCache>
                    </c15:dlblFTEntry>
                  </c15:dlblFieldTable>
                  <c15:showDataLabelsRange val="0"/>
                </c:ext>
                <c:ext xmlns:c16="http://schemas.microsoft.com/office/drawing/2014/chart" uri="{C3380CC4-5D6E-409C-BE32-E72D297353CC}">
                  <c16:uniqueId val="{0000003C-A013-4AA1-854F-498DC57AF68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{BA78A1E7-2D98-43CE-99BB-45A2F2A58E65}</c15:txfldGUID>
                      <c15:f>Diagramm!$J$61</c15:f>
                      <c15:dlblFieldTableCache>
                        <c:ptCount val="1"/>
                      </c15:dlblFieldTableCache>
                    </c15:dlblFTEntry>
                  </c15:dlblFieldTable>
                  <c15:showDataLabelsRange val="0"/>
                </c:ext>
                <c:ext xmlns:c16="http://schemas.microsoft.com/office/drawing/2014/chart" uri="{C3380CC4-5D6E-409C-BE32-E72D297353CC}">
                  <c16:uniqueId val="{0000003D-A013-4AA1-854F-498DC57AF68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{F77D8B69-F2AA-494F-B11C-857FE23C0177}</c15:txfldGUID>
                      <c15:f>Diagramm!$J$62</c15:f>
                      <c15:dlblFieldTableCache>
                        <c:ptCount val="1"/>
                      </c15:dlblFieldTableCache>
                    </c15:dlblFTEntry>
                  </c15:dlblFieldTable>
                  <c15:showDataLabelsRange val="0"/>
                </c:ext>
                <c:ext xmlns:c16="http://schemas.microsoft.com/office/drawing/2014/chart" uri="{C3380CC4-5D6E-409C-BE32-E72D297353CC}">
                  <c16:uniqueId val="{0000003E-A013-4AA1-854F-498DC57AF68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{2AAA34A8-83AF-49C1-BA9E-F0B99CF87F99}</c15:txfldGUID>
                      <c15:f>Diagramm!$J$63</c15:f>
                      <c15:dlblFieldTableCache>
                        <c:ptCount val="1"/>
                      </c15:dlblFieldTableCache>
                    </c15:dlblFTEntry>
                  </c15:dlblFieldTable>
                  <c15:showDataLabelsRange val="0"/>
                </c:ext>
                <c:ext xmlns:c16="http://schemas.microsoft.com/office/drawing/2014/chart" uri="{C3380CC4-5D6E-409C-BE32-E72D297353CC}">
                  <c16:uniqueId val="{0000003F-A013-4AA1-854F-498DC57AF68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{836E8418-C37C-4F5E-A375-60EF943637CE}</c15:txfldGUID>
                      <c15:f>Diagramm!$J$64</c15:f>
                      <c15:dlblFieldTableCache>
                        <c:ptCount val="1"/>
                      </c15:dlblFieldTableCache>
                    </c15:dlblFTEntry>
                  </c15:dlblFieldTable>
                  <c15:showDataLabelsRange val="0"/>
                </c:ext>
                <c:ext xmlns:c16="http://schemas.microsoft.com/office/drawing/2014/chart" uri="{C3380CC4-5D6E-409C-BE32-E72D297353CC}">
                  <c16:uniqueId val="{00000040-A013-4AA1-854F-498DC57AF68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{62402C69-B538-43CC-A8FC-889ECF6F8563}</c15:txfldGUID>
                      <c15:f>Diagramm!$J$65</c15:f>
                      <c15:dlblFieldTableCache>
                        <c:ptCount val="1"/>
                      </c15:dlblFieldTableCache>
                    </c15:dlblFTEntry>
                  </c15:dlblFieldTable>
                  <c15:showDataLabelsRange val="0"/>
                </c:ext>
                <c:ext xmlns:c16="http://schemas.microsoft.com/office/drawing/2014/chart" uri="{C3380CC4-5D6E-409C-BE32-E72D297353CC}">
                  <c16:uniqueId val="{00000041-A013-4AA1-854F-498DC57AF68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{B0638B3C-5DF0-4F83-8E75-CBE2E6725FAC}</c15:txfldGUID>
                      <c15:f>Diagramm!$J$66</c15:f>
                      <c15:dlblFieldTableCache>
                        <c:ptCount val="1"/>
                      </c15:dlblFieldTableCache>
                    </c15:dlblFTEntry>
                  </c15:dlblFieldTable>
                  <c15:showDataLabelsRange val="0"/>
                </c:ext>
                <c:ext xmlns:c16="http://schemas.microsoft.com/office/drawing/2014/chart" uri="{C3380CC4-5D6E-409C-BE32-E72D297353CC}">
                  <c16:uniqueId val="{00000042-A013-4AA1-854F-498DC57AF68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{22CA3BD1-DBF7-45C5-8167-D4A668456D15}</c15:txfldGUID>
                      <c15:f>Diagramm!$J$67</c15:f>
                      <c15:dlblFieldTableCache>
                        <c:ptCount val="1"/>
                      </c15:dlblFieldTableCache>
                    </c15:dlblFTEntry>
                  </c15:dlblFieldTable>
                  <c15:showDataLabelsRange val="0"/>
                </c:ext>
                <c:ext xmlns:c16="http://schemas.microsoft.com/office/drawing/2014/chart" uri="{C3380CC4-5D6E-409C-BE32-E72D297353CC}">
                  <c16:uniqueId val="{00000043-A013-4AA1-854F-498DC57AF6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013-4AA1-854F-498DC57AF68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8F-4D6B-B394-5470D3C283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8F-4D6B-B394-5470D3C283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8F-4D6B-B394-5470D3C283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8F-4D6B-B394-5470D3C283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8F-4D6B-B394-5470D3C283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8F-4D6B-B394-5470D3C283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8F-4D6B-B394-5470D3C283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8F-4D6B-B394-5470D3C283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8F-4D6B-B394-5470D3C283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8F-4D6B-B394-5470D3C283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8F-4D6B-B394-5470D3C283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38F-4D6B-B394-5470D3C283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38F-4D6B-B394-5470D3C283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38F-4D6B-B394-5470D3C283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38F-4D6B-B394-5470D3C283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38F-4D6B-B394-5470D3C283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38F-4D6B-B394-5470D3C283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38F-4D6B-B394-5470D3C283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38F-4D6B-B394-5470D3C283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38F-4D6B-B394-5470D3C283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38F-4D6B-B394-5470D3C283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38F-4D6B-B394-5470D3C283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38F-4D6B-B394-5470D3C283C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38F-4D6B-B394-5470D3C283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38F-4D6B-B394-5470D3C283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38F-4D6B-B394-5470D3C283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38F-4D6B-B394-5470D3C283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38F-4D6B-B394-5470D3C283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38F-4D6B-B394-5470D3C283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38F-4D6B-B394-5470D3C283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38F-4D6B-B394-5470D3C283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38F-4D6B-B394-5470D3C283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38F-4D6B-B394-5470D3C283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38F-4D6B-B394-5470D3C283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38F-4D6B-B394-5470D3C283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38F-4D6B-B394-5470D3C283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38F-4D6B-B394-5470D3C283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38F-4D6B-B394-5470D3C283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38F-4D6B-B394-5470D3C283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38F-4D6B-B394-5470D3C283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38F-4D6B-B394-5470D3C283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38F-4D6B-B394-5470D3C283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38F-4D6B-B394-5470D3C283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38F-4D6B-B394-5470D3C283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38F-4D6B-B394-5470D3C283C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38F-4D6B-B394-5470D3C283C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38F-4D6B-B394-5470D3C283C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38F-4D6B-B394-5470D3C283C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38F-4D6B-B394-5470D3C283C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38F-4D6B-B394-5470D3C283C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38F-4D6B-B394-5470D3C283C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38F-4D6B-B394-5470D3C283C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38F-4D6B-B394-5470D3C283C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38F-4D6B-B394-5470D3C283C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38F-4D6B-B394-5470D3C283C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38F-4D6B-B394-5470D3C283C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38F-4D6B-B394-5470D3C283C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38F-4D6B-B394-5470D3C283C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38F-4D6B-B394-5470D3C283C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38F-4D6B-B394-5470D3C283C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38F-4D6B-B394-5470D3C283C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38F-4D6B-B394-5470D3C283C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38F-4D6B-B394-5470D3C283C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38F-4D6B-B394-5470D3C283C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38F-4D6B-B394-5470D3C283C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38F-4D6B-B394-5470D3C283C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38F-4D6B-B394-5470D3C283C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38F-4D6B-B394-5470D3C283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38F-4D6B-B394-5470D3C283C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101.37911234927589</c:v>
                </c:pt>
                <c:pt idx="2">
                  <c:v>102.95316476334276</c:v>
                </c:pt>
                <c:pt idx="3">
                  <c:v>101.28766773706484</c:v>
                </c:pt>
                <c:pt idx="4">
                  <c:v>102.29391290786778</c:v>
                </c:pt>
                <c:pt idx="5">
                  <c:v>103.53514946586422</c:v>
                </c:pt>
                <c:pt idx="6">
                  <c:v>105.40338415952478</c:v>
                </c:pt>
                <c:pt idx="7">
                  <c:v>104.11536198597848</c:v>
                </c:pt>
                <c:pt idx="8">
                  <c:v>104.82388051237336</c:v>
                </c:pt>
                <c:pt idx="9">
                  <c:v>105.83756884928653</c:v>
                </c:pt>
                <c:pt idx="10">
                  <c:v>107.7274241683148</c:v>
                </c:pt>
                <c:pt idx="11">
                  <c:v>106.45889600124762</c:v>
                </c:pt>
                <c:pt idx="12">
                  <c:v>107.16670565467963</c:v>
                </c:pt>
                <c:pt idx="13">
                  <c:v>108.47315852526069</c:v>
                </c:pt>
                <c:pt idx="14">
                  <c:v>110.25810064578327</c:v>
                </c:pt>
                <c:pt idx="15">
                  <c:v>109.16289191813935</c:v>
                </c:pt>
                <c:pt idx="16">
                  <c:v>109.80087758472806</c:v>
                </c:pt>
                <c:pt idx="17">
                  <c:v>110.95917600606795</c:v>
                </c:pt>
                <c:pt idx="18">
                  <c:v>112.93480495360426</c:v>
                </c:pt>
                <c:pt idx="19">
                  <c:v>111.72156887764145</c:v>
                </c:pt>
                <c:pt idx="20">
                  <c:v>112.29540154108982</c:v>
                </c:pt>
                <c:pt idx="21">
                  <c:v>113.25875989763874</c:v>
                </c:pt>
                <c:pt idx="22">
                  <c:v>114.92638354280528</c:v>
                </c:pt>
                <c:pt idx="23">
                  <c:v>113.4664596757615</c:v>
                </c:pt>
                <c:pt idx="24">
                  <c:v>113.52494169519881</c:v>
                </c:pt>
              </c:numCache>
            </c:numRef>
          </c:val>
          <c:smooth val="0"/>
          <c:extLst>
            <c:ext xmlns:c16="http://schemas.microsoft.com/office/drawing/2014/chart" uri="{C3380CC4-5D6E-409C-BE32-E72D297353CC}">
              <c16:uniqueId val="{00000000-C4EC-44DA-8930-62F53817CB1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103.62499999999999</c:v>
                </c:pt>
                <c:pt idx="2">
                  <c:v>106.73780487804878</c:v>
                </c:pt>
                <c:pt idx="3">
                  <c:v>104.3689024390244</c:v>
                </c:pt>
                <c:pt idx="4">
                  <c:v>102.96341463414633</c:v>
                </c:pt>
                <c:pt idx="5">
                  <c:v>107.10365853658537</c:v>
                </c:pt>
                <c:pt idx="6">
                  <c:v>109.65853658536587</c:v>
                </c:pt>
                <c:pt idx="7">
                  <c:v>107.64634146341463</c:v>
                </c:pt>
                <c:pt idx="8">
                  <c:v>106.5</c:v>
                </c:pt>
                <c:pt idx="9">
                  <c:v>109.38719512195121</c:v>
                </c:pt>
                <c:pt idx="10">
                  <c:v>113.04878048780486</c:v>
                </c:pt>
                <c:pt idx="11">
                  <c:v>110.75609756097562</c:v>
                </c:pt>
                <c:pt idx="12">
                  <c:v>108.48780487804879</c:v>
                </c:pt>
                <c:pt idx="13">
                  <c:v>113.09756097560975</c:v>
                </c:pt>
                <c:pt idx="14">
                  <c:v>115.92682926829268</c:v>
                </c:pt>
                <c:pt idx="15">
                  <c:v>114.3780487804878</c:v>
                </c:pt>
                <c:pt idx="16">
                  <c:v>114.46036585365853</c:v>
                </c:pt>
                <c:pt idx="17">
                  <c:v>118.83536585365853</c:v>
                </c:pt>
                <c:pt idx="18">
                  <c:v>121.49390243902438</c:v>
                </c:pt>
                <c:pt idx="19">
                  <c:v>119.93292682926828</c:v>
                </c:pt>
                <c:pt idx="20">
                  <c:v>119.17682926829268</c:v>
                </c:pt>
                <c:pt idx="21">
                  <c:v>123.21646341463415</c:v>
                </c:pt>
                <c:pt idx="22">
                  <c:v>125.70121951219512</c:v>
                </c:pt>
                <c:pt idx="23">
                  <c:v>122.78353658536585</c:v>
                </c:pt>
                <c:pt idx="24">
                  <c:v>118.68292682926828</c:v>
                </c:pt>
              </c:numCache>
            </c:numRef>
          </c:val>
          <c:smooth val="0"/>
          <c:extLst>
            <c:ext xmlns:c16="http://schemas.microsoft.com/office/drawing/2014/chart" uri="{C3380CC4-5D6E-409C-BE32-E72D297353CC}">
              <c16:uniqueId val="{00000001-C4EC-44DA-8930-62F53817CB1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103.8653549665957</c:v>
                </c:pt>
                <c:pt idx="2">
                  <c:v>101.78217458336391</c:v>
                </c:pt>
                <c:pt idx="3">
                  <c:v>102.18045664782321</c:v>
                </c:pt>
                <c:pt idx="4">
                  <c:v>98.874899052932975</c:v>
                </c:pt>
                <c:pt idx="5">
                  <c:v>102.11438220394979</c:v>
                </c:pt>
                <c:pt idx="6">
                  <c:v>99.273181117392255</c:v>
                </c:pt>
                <c:pt idx="7">
                  <c:v>99.585199324572343</c:v>
                </c:pt>
                <c:pt idx="8">
                  <c:v>98.450921371411795</c:v>
                </c:pt>
                <c:pt idx="9">
                  <c:v>102.42823581234859</c:v>
                </c:pt>
                <c:pt idx="10">
                  <c:v>99.790764261067466</c:v>
                </c:pt>
                <c:pt idx="11">
                  <c:v>99.906394537845983</c:v>
                </c:pt>
                <c:pt idx="12">
                  <c:v>95.626238895822624</c:v>
                </c:pt>
                <c:pt idx="13">
                  <c:v>99.029072755304313</c:v>
                </c:pt>
                <c:pt idx="14">
                  <c:v>96.729315028265177</c:v>
                </c:pt>
                <c:pt idx="15">
                  <c:v>96.512737684457832</c:v>
                </c:pt>
                <c:pt idx="16">
                  <c:v>94.769106526686727</c:v>
                </c:pt>
                <c:pt idx="17">
                  <c:v>98.08384112767051</c:v>
                </c:pt>
                <c:pt idx="18">
                  <c:v>95.154540782615086</c:v>
                </c:pt>
                <c:pt idx="19">
                  <c:v>95.626238895822624</c:v>
                </c:pt>
                <c:pt idx="20">
                  <c:v>94.501137948755598</c:v>
                </c:pt>
                <c:pt idx="21">
                  <c:v>97.432273695029735</c:v>
                </c:pt>
                <c:pt idx="22">
                  <c:v>93.941340577050141</c:v>
                </c:pt>
                <c:pt idx="23">
                  <c:v>93.847735114896111</c:v>
                </c:pt>
                <c:pt idx="24">
                  <c:v>89.552896263123117</c:v>
                </c:pt>
              </c:numCache>
            </c:numRef>
          </c:val>
          <c:smooth val="0"/>
          <c:extLst>
            <c:ext xmlns:c16="http://schemas.microsoft.com/office/drawing/2014/chart" uri="{C3380CC4-5D6E-409C-BE32-E72D297353CC}">
              <c16:uniqueId val="{00000002-C4EC-44DA-8930-62F53817CB1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4EC-44DA-8930-62F53817CB14}"/>
                </c:ext>
              </c:extLst>
            </c:dLbl>
            <c:dLbl>
              <c:idx val="1"/>
              <c:delete val="1"/>
              <c:extLst>
                <c:ext xmlns:c15="http://schemas.microsoft.com/office/drawing/2012/chart" uri="{CE6537A1-D6FC-4f65-9D91-7224C49458BB}"/>
                <c:ext xmlns:c16="http://schemas.microsoft.com/office/drawing/2014/chart" uri="{C3380CC4-5D6E-409C-BE32-E72D297353CC}">
                  <c16:uniqueId val="{00000004-C4EC-44DA-8930-62F53817CB14}"/>
                </c:ext>
              </c:extLst>
            </c:dLbl>
            <c:dLbl>
              <c:idx val="2"/>
              <c:delete val="1"/>
              <c:extLst>
                <c:ext xmlns:c15="http://schemas.microsoft.com/office/drawing/2012/chart" uri="{CE6537A1-D6FC-4f65-9D91-7224C49458BB}"/>
                <c:ext xmlns:c16="http://schemas.microsoft.com/office/drawing/2014/chart" uri="{C3380CC4-5D6E-409C-BE32-E72D297353CC}">
                  <c16:uniqueId val="{00000005-C4EC-44DA-8930-62F53817CB14}"/>
                </c:ext>
              </c:extLst>
            </c:dLbl>
            <c:dLbl>
              <c:idx val="3"/>
              <c:delete val="1"/>
              <c:extLst>
                <c:ext xmlns:c15="http://schemas.microsoft.com/office/drawing/2012/chart" uri="{CE6537A1-D6FC-4f65-9D91-7224C49458BB}"/>
                <c:ext xmlns:c16="http://schemas.microsoft.com/office/drawing/2014/chart" uri="{C3380CC4-5D6E-409C-BE32-E72D297353CC}">
                  <c16:uniqueId val="{00000006-C4EC-44DA-8930-62F53817CB14}"/>
                </c:ext>
              </c:extLst>
            </c:dLbl>
            <c:dLbl>
              <c:idx val="4"/>
              <c:delete val="1"/>
              <c:extLst>
                <c:ext xmlns:c15="http://schemas.microsoft.com/office/drawing/2012/chart" uri="{CE6537A1-D6FC-4f65-9D91-7224C49458BB}"/>
                <c:ext xmlns:c16="http://schemas.microsoft.com/office/drawing/2014/chart" uri="{C3380CC4-5D6E-409C-BE32-E72D297353CC}">
                  <c16:uniqueId val="{00000007-C4EC-44DA-8930-62F53817CB14}"/>
                </c:ext>
              </c:extLst>
            </c:dLbl>
            <c:dLbl>
              <c:idx val="5"/>
              <c:delete val="1"/>
              <c:extLst>
                <c:ext xmlns:c15="http://schemas.microsoft.com/office/drawing/2012/chart" uri="{CE6537A1-D6FC-4f65-9D91-7224C49458BB}"/>
                <c:ext xmlns:c16="http://schemas.microsoft.com/office/drawing/2014/chart" uri="{C3380CC4-5D6E-409C-BE32-E72D297353CC}">
                  <c16:uniqueId val="{00000008-C4EC-44DA-8930-62F53817CB14}"/>
                </c:ext>
              </c:extLst>
            </c:dLbl>
            <c:dLbl>
              <c:idx val="6"/>
              <c:delete val="1"/>
              <c:extLst>
                <c:ext xmlns:c15="http://schemas.microsoft.com/office/drawing/2012/chart" uri="{CE6537A1-D6FC-4f65-9D91-7224C49458BB}"/>
                <c:ext xmlns:c16="http://schemas.microsoft.com/office/drawing/2014/chart" uri="{C3380CC4-5D6E-409C-BE32-E72D297353CC}">
                  <c16:uniqueId val="{00000009-C4EC-44DA-8930-62F53817CB14}"/>
                </c:ext>
              </c:extLst>
            </c:dLbl>
            <c:dLbl>
              <c:idx val="7"/>
              <c:delete val="1"/>
              <c:extLst>
                <c:ext xmlns:c15="http://schemas.microsoft.com/office/drawing/2012/chart" uri="{CE6537A1-D6FC-4f65-9D91-7224C49458BB}"/>
                <c:ext xmlns:c16="http://schemas.microsoft.com/office/drawing/2014/chart" uri="{C3380CC4-5D6E-409C-BE32-E72D297353CC}">
                  <c16:uniqueId val="{0000000A-C4EC-44DA-8930-62F53817CB14}"/>
                </c:ext>
              </c:extLst>
            </c:dLbl>
            <c:dLbl>
              <c:idx val="8"/>
              <c:delete val="1"/>
              <c:extLst>
                <c:ext xmlns:c15="http://schemas.microsoft.com/office/drawing/2012/chart" uri="{CE6537A1-D6FC-4f65-9D91-7224C49458BB}"/>
                <c:ext xmlns:c16="http://schemas.microsoft.com/office/drawing/2014/chart" uri="{C3380CC4-5D6E-409C-BE32-E72D297353CC}">
                  <c16:uniqueId val="{0000000B-C4EC-44DA-8930-62F53817CB14}"/>
                </c:ext>
              </c:extLst>
            </c:dLbl>
            <c:dLbl>
              <c:idx val="9"/>
              <c:delete val="1"/>
              <c:extLst>
                <c:ext xmlns:c15="http://schemas.microsoft.com/office/drawing/2012/chart" uri="{CE6537A1-D6FC-4f65-9D91-7224C49458BB}"/>
                <c:ext xmlns:c16="http://schemas.microsoft.com/office/drawing/2014/chart" uri="{C3380CC4-5D6E-409C-BE32-E72D297353CC}">
                  <c16:uniqueId val="{0000000C-C4EC-44DA-8930-62F53817CB14}"/>
                </c:ext>
              </c:extLst>
            </c:dLbl>
            <c:dLbl>
              <c:idx val="10"/>
              <c:delete val="1"/>
              <c:extLst>
                <c:ext xmlns:c15="http://schemas.microsoft.com/office/drawing/2012/chart" uri="{CE6537A1-D6FC-4f65-9D91-7224C49458BB}"/>
                <c:ext xmlns:c16="http://schemas.microsoft.com/office/drawing/2014/chart" uri="{C3380CC4-5D6E-409C-BE32-E72D297353CC}">
                  <c16:uniqueId val="{0000000D-C4EC-44DA-8930-62F53817CB14}"/>
                </c:ext>
              </c:extLst>
            </c:dLbl>
            <c:dLbl>
              <c:idx val="11"/>
              <c:delete val="1"/>
              <c:extLst>
                <c:ext xmlns:c15="http://schemas.microsoft.com/office/drawing/2012/chart" uri="{CE6537A1-D6FC-4f65-9D91-7224C49458BB}"/>
                <c:ext xmlns:c16="http://schemas.microsoft.com/office/drawing/2014/chart" uri="{C3380CC4-5D6E-409C-BE32-E72D297353CC}">
                  <c16:uniqueId val="{0000000E-C4EC-44DA-8930-62F53817CB14}"/>
                </c:ext>
              </c:extLst>
            </c:dLbl>
            <c:dLbl>
              <c:idx val="12"/>
              <c:delete val="1"/>
              <c:extLst>
                <c:ext xmlns:c15="http://schemas.microsoft.com/office/drawing/2012/chart" uri="{CE6537A1-D6FC-4f65-9D91-7224C49458BB}"/>
                <c:ext xmlns:c16="http://schemas.microsoft.com/office/drawing/2014/chart" uri="{C3380CC4-5D6E-409C-BE32-E72D297353CC}">
                  <c16:uniqueId val="{0000000F-C4EC-44DA-8930-62F53817CB1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4EC-44DA-8930-62F53817CB14}"/>
                </c:ext>
              </c:extLst>
            </c:dLbl>
            <c:dLbl>
              <c:idx val="14"/>
              <c:delete val="1"/>
              <c:extLst>
                <c:ext xmlns:c15="http://schemas.microsoft.com/office/drawing/2012/chart" uri="{CE6537A1-D6FC-4f65-9D91-7224C49458BB}"/>
                <c:ext xmlns:c16="http://schemas.microsoft.com/office/drawing/2014/chart" uri="{C3380CC4-5D6E-409C-BE32-E72D297353CC}">
                  <c16:uniqueId val="{00000011-C4EC-44DA-8930-62F53817CB14}"/>
                </c:ext>
              </c:extLst>
            </c:dLbl>
            <c:dLbl>
              <c:idx val="15"/>
              <c:delete val="1"/>
              <c:extLst>
                <c:ext xmlns:c15="http://schemas.microsoft.com/office/drawing/2012/chart" uri="{CE6537A1-D6FC-4f65-9D91-7224C49458BB}"/>
                <c:ext xmlns:c16="http://schemas.microsoft.com/office/drawing/2014/chart" uri="{C3380CC4-5D6E-409C-BE32-E72D297353CC}">
                  <c16:uniqueId val="{00000012-C4EC-44DA-8930-62F53817CB14}"/>
                </c:ext>
              </c:extLst>
            </c:dLbl>
            <c:dLbl>
              <c:idx val="16"/>
              <c:delete val="1"/>
              <c:extLst>
                <c:ext xmlns:c15="http://schemas.microsoft.com/office/drawing/2012/chart" uri="{CE6537A1-D6FC-4f65-9D91-7224C49458BB}"/>
                <c:ext xmlns:c16="http://schemas.microsoft.com/office/drawing/2014/chart" uri="{C3380CC4-5D6E-409C-BE32-E72D297353CC}">
                  <c16:uniqueId val="{00000013-C4EC-44DA-8930-62F53817CB14}"/>
                </c:ext>
              </c:extLst>
            </c:dLbl>
            <c:dLbl>
              <c:idx val="17"/>
              <c:delete val="1"/>
              <c:extLst>
                <c:ext xmlns:c15="http://schemas.microsoft.com/office/drawing/2012/chart" uri="{CE6537A1-D6FC-4f65-9D91-7224C49458BB}"/>
                <c:ext xmlns:c16="http://schemas.microsoft.com/office/drawing/2014/chart" uri="{C3380CC4-5D6E-409C-BE32-E72D297353CC}">
                  <c16:uniqueId val="{00000014-C4EC-44DA-8930-62F53817CB14}"/>
                </c:ext>
              </c:extLst>
            </c:dLbl>
            <c:dLbl>
              <c:idx val="18"/>
              <c:delete val="1"/>
              <c:extLst>
                <c:ext xmlns:c15="http://schemas.microsoft.com/office/drawing/2012/chart" uri="{CE6537A1-D6FC-4f65-9D91-7224C49458BB}"/>
                <c:ext xmlns:c16="http://schemas.microsoft.com/office/drawing/2014/chart" uri="{C3380CC4-5D6E-409C-BE32-E72D297353CC}">
                  <c16:uniqueId val="{00000015-C4EC-44DA-8930-62F53817CB14}"/>
                </c:ext>
              </c:extLst>
            </c:dLbl>
            <c:dLbl>
              <c:idx val="19"/>
              <c:delete val="1"/>
              <c:extLst>
                <c:ext xmlns:c15="http://schemas.microsoft.com/office/drawing/2012/chart" uri="{CE6537A1-D6FC-4f65-9D91-7224C49458BB}"/>
                <c:ext xmlns:c16="http://schemas.microsoft.com/office/drawing/2014/chart" uri="{C3380CC4-5D6E-409C-BE32-E72D297353CC}">
                  <c16:uniqueId val="{00000016-C4EC-44DA-8930-62F53817CB14}"/>
                </c:ext>
              </c:extLst>
            </c:dLbl>
            <c:dLbl>
              <c:idx val="20"/>
              <c:delete val="1"/>
              <c:extLst>
                <c:ext xmlns:c15="http://schemas.microsoft.com/office/drawing/2012/chart" uri="{CE6537A1-D6FC-4f65-9D91-7224C49458BB}"/>
                <c:ext xmlns:c16="http://schemas.microsoft.com/office/drawing/2014/chart" uri="{C3380CC4-5D6E-409C-BE32-E72D297353CC}">
                  <c16:uniqueId val="{00000017-C4EC-44DA-8930-62F53817CB14}"/>
                </c:ext>
              </c:extLst>
            </c:dLbl>
            <c:dLbl>
              <c:idx val="21"/>
              <c:delete val="1"/>
              <c:extLst>
                <c:ext xmlns:c15="http://schemas.microsoft.com/office/drawing/2012/chart" uri="{CE6537A1-D6FC-4f65-9D91-7224C49458BB}"/>
                <c:ext xmlns:c16="http://schemas.microsoft.com/office/drawing/2014/chart" uri="{C3380CC4-5D6E-409C-BE32-E72D297353CC}">
                  <c16:uniqueId val="{00000018-C4EC-44DA-8930-62F53817CB14}"/>
                </c:ext>
              </c:extLst>
            </c:dLbl>
            <c:dLbl>
              <c:idx val="22"/>
              <c:delete val="1"/>
              <c:extLst>
                <c:ext xmlns:c15="http://schemas.microsoft.com/office/drawing/2012/chart" uri="{CE6537A1-D6FC-4f65-9D91-7224C49458BB}"/>
                <c:ext xmlns:c16="http://schemas.microsoft.com/office/drawing/2014/chart" uri="{C3380CC4-5D6E-409C-BE32-E72D297353CC}">
                  <c16:uniqueId val="{00000019-C4EC-44DA-8930-62F53817CB14}"/>
                </c:ext>
              </c:extLst>
            </c:dLbl>
            <c:dLbl>
              <c:idx val="23"/>
              <c:delete val="1"/>
              <c:extLst>
                <c:ext xmlns:c15="http://schemas.microsoft.com/office/drawing/2012/chart" uri="{CE6537A1-D6FC-4f65-9D91-7224C49458BB}"/>
                <c:ext xmlns:c16="http://schemas.microsoft.com/office/drawing/2014/chart" uri="{C3380CC4-5D6E-409C-BE32-E72D297353CC}">
                  <c16:uniqueId val="{0000001A-C4EC-44DA-8930-62F53817CB14}"/>
                </c:ext>
              </c:extLst>
            </c:dLbl>
            <c:dLbl>
              <c:idx val="24"/>
              <c:delete val="1"/>
              <c:extLst>
                <c:ext xmlns:c15="http://schemas.microsoft.com/office/drawing/2012/chart" uri="{CE6537A1-D6FC-4f65-9D91-7224C49458BB}"/>
                <c:ext xmlns:c16="http://schemas.microsoft.com/office/drawing/2014/chart" uri="{C3380CC4-5D6E-409C-BE32-E72D297353CC}">
                  <c16:uniqueId val="{0000001B-C4EC-44DA-8930-62F53817CB1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4EC-44DA-8930-62F53817CB1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Konstanz – Ravensburg (634)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320297</v>
      </c>
      <c r="F11" s="238">
        <v>320132</v>
      </c>
      <c r="G11" s="238">
        <v>324251</v>
      </c>
      <c r="H11" s="238">
        <v>319546</v>
      </c>
      <c r="I11" s="265">
        <v>316828</v>
      </c>
      <c r="J11" s="263">
        <v>3469</v>
      </c>
      <c r="K11" s="266">
        <v>1.0949158533967958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15.524341470572624</v>
      </c>
      <c r="E13" s="115">
        <v>49724</v>
      </c>
      <c r="F13" s="114">
        <v>48906</v>
      </c>
      <c r="G13" s="114">
        <v>51645</v>
      </c>
      <c r="H13" s="114">
        <v>51653</v>
      </c>
      <c r="I13" s="140">
        <v>49783</v>
      </c>
      <c r="J13" s="115">
        <v>-59</v>
      </c>
      <c r="K13" s="116">
        <v>-0.11851435228893398</v>
      </c>
    </row>
    <row r="14" spans="1:255" ht="14.1" customHeight="1" x14ac:dyDescent="0.2">
      <c r="A14" s="306" t="s">
        <v>230</v>
      </c>
      <c r="B14" s="307"/>
      <c r="C14" s="308"/>
      <c r="D14" s="113">
        <v>57.656799782701682</v>
      </c>
      <c r="E14" s="115">
        <v>184673</v>
      </c>
      <c r="F14" s="114">
        <v>185597</v>
      </c>
      <c r="G14" s="114">
        <v>187474</v>
      </c>
      <c r="H14" s="114">
        <v>183749</v>
      </c>
      <c r="I14" s="140">
        <v>183413</v>
      </c>
      <c r="J14" s="115">
        <v>1260</v>
      </c>
      <c r="K14" s="116">
        <v>0.68697420575422685</v>
      </c>
    </row>
    <row r="15" spans="1:255" ht="14.1" customHeight="1" x14ac:dyDescent="0.2">
      <c r="A15" s="306" t="s">
        <v>231</v>
      </c>
      <c r="B15" s="307"/>
      <c r="C15" s="308"/>
      <c r="D15" s="113">
        <v>12.637957895328398</v>
      </c>
      <c r="E15" s="115">
        <v>40479</v>
      </c>
      <c r="F15" s="114">
        <v>40268</v>
      </c>
      <c r="G15" s="114">
        <v>40180</v>
      </c>
      <c r="H15" s="114">
        <v>39667</v>
      </c>
      <c r="I15" s="140">
        <v>39564</v>
      </c>
      <c r="J15" s="115">
        <v>915</v>
      </c>
      <c r="K15" s="116">
        <v>2.3127085228996056</v>
      </c>
    </row>
    <row r="16" spans="1:255" ht="14.1" customHeight="1" x14ac:dyDescent="0.2">
      <c r="A16" s="306" t="s">
        <v>232</v>
      </c>
      <c r="B16" s="307"/>
      <c r="C16" s="308"/>
      <c r="D16" s="113">
        <v>13.247392264054923</v>
      </c>
      <c r="E16" s="115">
        <v>42431</v>
      </c>
      <c r="F16" s="114">
        <v>42337</v>
      </c>
      <c r="G16" s="114">
        <v>41921</v>
      </c>
      <c r="H16" s="114">
        <v>41483</v>
      </c>
      <c r="I16" s="140">
        <v>41055</v>
      </c>
      <c r="J16" s="115">
        <v>1376</v>
      </c>
      <c r="K16" s="116">
        <v>3.3516015101692851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0.78645756906870812</v>
      </c>
      <c r="E18" s="115">
        <v>2519</v>
      </c>
      <c r="F18" s="114">
        <v>2207</v>
      </c>
      <c r="G18" s="114">
        <v>3254</v>
      </c>
      <c r="H18" s="114">
        <v>2769</v>
      </c>
      <c r="I18" s="140">
        <v>2480</v>
      </c>
      <c r="J18" s="115">
        <v>39</v>
      </c>
      <c r="K18" s="116">
        <v>1.5725806451612903</v>
      </c>
    </row>
    <row r="19" spans="1:255" ht="14.1" customHeight="1" x14ac:dyDescent="0.2">
      <c r="A19" s="306" t="s">
        <v>235</v>
      </c>
      <c r="B19" s="307" t="s">
        <v>236</v>
      </c>
      <c r="C19" s="308"/>
      <c r="D19" s="113">
        <v>0.59507269815202768</v>
      </c>
      <c r="E19" s="115">
        <v>1906</v>
      </c>
      <c r="F19" s="114">
        <v>1535</v>
      </c>
      <c r="G19" s="114">
        <v>2573</v>
      </c>
      <c r="H19" s="114">
        <v>2086</v>
      </c>
      <c r="I19" s="140">
        <v>1789</v>
      </c>
      <c r="J19" s="115">
        <v>117</v>
      </c>
      <c r="K19" s="116">
        <v>6.5399664617104527</v>
      </c>
    </row>
    <row r="20" spans="1:255" ht="14.1" customHeight="1" x14ac:dyDescent="0.2">
      <c r="A20" s="306">
        <v>12</v>
      </c>
      <c r="B20" s="307" t="s">
        <v>237</v>
      </c>
      <c r="C20" s="308"/>
      <c r="D20" s="113">
        <v>0.86170023446988264</v>
      </c>
      <c r="E20" s="115">
        <v>2760</v>
      </c>
      <c r="F20" s="114">
        <v>2674</v>
      </c>
      <c r="G20" s="114">
        <v>2878</v>
      </c>
      <c r="H20" s="114">
        <v>2829</v>
      </c>
      <c r="I20" s="140">
        <v>2709</v>
      </c>
      <c r="J20" s="115">
        <v>51</v>
      </c>
      <c r="K20" s="116">
        <v>1.8826135105204873</v>
      </c>
    </row>
    <row r="21" spans="1:255" ht="14.1" customHeight="1" x14ac:dyDescent="0.2">
      <c r="A21" s="306">
        <v>21</v>
      </c>
      <c r="B21" s="307" t="s">
        <v>238</v>
      </c>
      <c r="C21" s="308"/>
      <c r="D21" s="113">
        <v>0.2956630876967315</v>
      </c>
      <c r="E21" s="115">
        <v>947</v>
      </c>
      <c r="F21" s="114">
        <v>933</v>
      </c>
      <c r="G21" s="114">
        <v>955</v>
      </c>
      <c r="H21" s="114">
        <v>948</v>
      </c>
      <c r="I21" s="140">
        <v>927</v>
      </c>
      <c r="J21" s="115">
        <v>20</v>
      </c>
      <c r="K21" s="116">
        <v>2.1574973031283711</v>
      </c>
    </row>
    <row r="22" spans="1:255" ht="14.1" customHeight="1" x14ac:dyDescent="0.2">
      <c r="A22" s="306">
        <v>22</v>
      </c>
      <c r="B22" s="307" t="s">
        <v>239</v>
      </c>
      <c r="C22" s="308"/>
      <c r="D22" s="113">
        <v>1.7362010883648613</v>
      </c>
      <c r="E22" s="115">
        <v>5561</v>
      </c>
      <c r="F22" s="114">
        <v>5591</v>
      </c>
      <c r="G22" s="114">
        <v>5710</v>
      </c>
      <c r="H22" s="114">
        <v>5801</v>
      </c>
      <c r="I22" s="140">
        <v>5883</v>
      </c>
      <c r="J22" s="115">
        <v>-322</v>
      </c>
      <c r="K22" s="116">
        <v>-5.4733979262281149</v>
      </c>
    </row>
    <row r="23" spans="1:255" ht="14.1" customHeight="1" x14ac:dyDescent="0.2">
      <c r="A23" s="306">
        <v>23</v>
      </c>
      <c r="B23" s="307" t="s">
        <v>240</v>
      </c>
      <c r="C23" s="308"/>
      <c r="D23" s="113">
        <v>0.70184859677112177</v>
      </c>
      <c r="E23" s="115">
        <v>2248</v>
      </c>
      <c r="F23" s="114">
        <v>2237</v>
      </c>
      <c r="G23" s="114">
        <v>2295</v>
      </c>
      <c r="H23" s="114">
        <v>2293</v>
      </c>
      <c r="I23" s="140">
        <v>2323</v>
      </c>
      <c r="J23" s="115">
        <v>-75</v>
      </c>
      <c r="K23" s="116">
        <v>-3.2285837279380112</v>
      </c>
    </row>
    <row r="24" spans="1:255" ht="14.1" customHeight="1" x14ac:dyDescent="0.2">
      <c r="A24" s="306">
        <v>24</v>
      </c>
      <c r="B24" s="307" t="s">
        <v>241</v>
      </c>
      <c r="C24" s="308"/>
      <c r="D24" s="113">
        <v>4.5991688963680586</v>
      </c>
      <c r="E24" s="115">
        <v>14731</v>
      </c>
      <c r="F24" s="114">
        <v>14918</v>
      </c>
      <c r="G24" s="114">
        <v>15342</v>
      </c>
      <c r="H24" s="114">
        <v>15319</v>
      </c>
      <c r="I24" s="140">
        <v>15394</v>
      </c>
      <c r="J24" s="115">
        <v>-663</v>
      </c>
      <c r="K24" s="116">
        <v>-4.3068728075873715</v>
      </c>
    </row>
    <row r="25" spans="1:255" ht="14.1" customHeight="1" x14ac:dyDescent="0.2">
      <c r="A25" s="306">
        <v>25</v>
      </c>
      <c r="B25" s="307" t="s">
        <v>242</v>
      </c>
      <c r="C25" s="308"/>
      <c r="D25" s="113">
        <v>7.0768692806988511</v>
      </c>
      <c r="E25" s="115">
        <v>22667</v>
      </c>
      <c r="F25" s="114">
        <v>22783</v>
      </c>
      <c r="G25" s="114">
        <v>22929</v>
      </c>
      <c r="H25" s="114">
        <v>22489</v>
      </c>
      <c r="I25" s="140">
        <v>22513</v>
      </c>
      <c r="J25" s="115">
        <v>154</v>
      </c>
      <c r="K25" s="116">
        <v>0.68404921600852842</v>
      </c>
    </row>
    <row r="26" spans="1:255" ht="14.1" customHeight="1" x14ac:dyDescent="0.2">
      <c r="A26" s="306">
        <v>26</v>
      </c>
      <c r="B26" s="307" t="s">
        <v>243</v>
      </c>
      <c r="C26" s="308"/>
      <c r="D26" s="113">
        <v>3.9322878453435406</v>
      </c>
      <c r="E26" s="115">
        <v>12595</v>
      </c>
      <c r="F26" s="114">
        <v>12662</v>
      </c>
      <c r="G26" s="114">
        <v>12836</v>
      </c>
      <c r="H26" s="114">
        <v>12601</v>
      </c>
      <c r="I26" s="140">
        <v>12639</v>
      </c>
      <c r="J26" s="115">
        <v>-44</v>
      </c>
      <c r="K26" s="116">
        <v>-0.34812880765883375</v>
      </c>
    </row>
    <row r="27" spans="1:255" ht="14.1" customHeight="1" x14ac:dyDescent="0.2">
      <c r="A27" s="306">
        <v>27</v>
      </c>
      <c r="B27" s="307" t="s">
        <v>244</v>
      </c>
      <c r="C27" s="308"/>
      <c r="D27" s="113">
        <v>5.1623961510722864</v>
      </c>
      <c r="E27" s="115">
        <v>16535</v>
      </c>
      <c r="F27" s="114">
        <v>16589</v>
      </c>
      <c r="G27" s="114">
        <v>16510</v>
      </c>
      <c r="H27" s="114">
        <v>16393</v>
      </c>
      <c r="I27" s="140">
        <v>16291</v>
      </c>
      <c r="J27" s="115">
        <v>244</v>
      </c>
      <c r="K27" s="116">
        <v>1.4977594991099381</v>
      </c>
    </row>
    <row r="28" spans="1:255" ht="14.1" customHeight="1" x14ac:dyDescent="0.2">
      <c r="A28" s="306">
        <v>28</v>
      </c>
      <c r="B28" s="307" t="s">
        <v>245</v>
      </c>
      <c r="C28" s="308"/>
      <c r="D28" s="113">
        <v>0.39588257148833739</v>
      </c>
      <c r="E28" s="115">
        <v>1268</v>
      </c>
      <c r="F28" s="114">
        <v>1286</v>
      </c>
      <c r="G28" s="114">
        <v>1304</v>
      </c>
      <c r="H28" s="114">
        <v>1329</v>
      </c>
      <c r="I28" s="140">
        <v>1296</v>
      </c>
      <c r="J28" s="115">
        <v>-28</v>
      </c>
      <c r="K28" s="116">
        <v>-2.1604938271604937</v>
      </c>
    </row>
    <row r="29" spans="1:255" ht="14.1" customHeight="1" x14ac:dyDescent="0.2">
      <c r="A29" s="306">
        <v>29</v>
      </c>
      <c r="B29" s="307" t="s">
        <v>246</v>
      </c>
      <c r="C29" s="308"/>
      <c r="D29" s="113">
        <v>2.8048967052454441</v>
      </c>
      <c r="E29" s="115">
        <v>8984</v>
      </c>
      <c r="F29" s="114">
        <v>8999</v>
      </c>
      <c r="G29" s="114">
        <v>9436</v>
      </c>
      <c r="H29" s="114">
        <v>9587</v>
      </c>
      <c r="I29" s="140">
        <v>9111</v>
      </c>
      <c r="J29" s="115">
        <v>-127</v>
      </c>
      <c r="K29" s="116">
        <v>-1.3939194380419273</v>
      </c>
    </row>
    <row r="30" spans="1:255" ht="14.1" customHeight="1" x14ac:dyDescent="0.2">
      <c r="A30" s="306" t="s">
        <v>247</v>
      </c>
      <c r="B30" s="307" t="s">
        <v>248</v>
      </c>
      <c r="C30" s="308"/>
      <c r="D30" s="113">
        <v>1.0121855652722318</v>
      </c>
      <c r="E30" s="115">
        <v>3242</v>
      </c>
      <c r="F30" s="114">
        <v>3231</v>
      </c>
      <c r="G30" s="114">
        <v>3252</v>
      </c>
      <c r="H30" s="114">
        <v>3270</v>
      </c>
      <c r="I30" s="140">
        <v>3265</v>
      </c>
      <c r="J30" s="115">
        <v>-23</v>
      </c>
      <c r="K30" s="116">
        <v>-0.70444104134762631</v>
      </c>
    </row>
    <row r="31" spans="1:255" ht="14.1" customHeight="1" x14ac:dyDescent="0.2">
      <c r="A31" s="306" t="s">
        <v>249</v>
      </c>
      <c r="B31" s="307" t="s">
        <v>250</v>
      </c>
      <c r="C31" s="308"/>
      <c r="D31" s="113">
        <v>1.7527482305485222</v>
      </c>
      <c r="E31" s="115">
        <v>5614</v>
      </c>
      <c r="F31" s="114">
        <v>5638</v>
      </c>
      <c r="G31" s="114">
        <v>6050</v>
      </c>
      <c r="H31" s="114">
        <v>6184</v>
      </c>
      <c r="I31" s="140">
        <v>5710</v>
      </c>
      <c r="J31" s="115">
        <v>-96</v>
      </c>
      <c r="K31" s="116">
        <v>-1.681260945709282</v>
      </c>
    </row>
    <row r="32" spans="1:255" ht="14.1" customHeight="1" x14ac:dyDescent="0.2">
      <c r="A32" s="306">
        <v>31</v>
      </c>
      <c r="B32" s="307" t="s">
        <v>251</v>
      </c>
      <c r="C32" s="308"/>
      <c r="D32" s="113">
        <v>0.68811134665638451</v>
      </c>
      <c r="E32" s="115">
        <v>2204</v>
      </c>
      <c r="F32" s="114">
        <v>2209</v>
      </c>
      <c r="G32" s="114">
        <v>2180</v>
      </c>
      <c r="H32" s="114">
        <v>2152</v>
      </c>
      <c r="I32" s="140">
        <v>2130</v>
      </c>
      <c r="J32" s="115">
        <v>74</v>
      </c>
      <c r="K32" s="116">
        <v>3.4741784037558685</v>
      </c>
    </row>
    <row r="33" spans="1:11" ht="14.1" customHeight="1" x14ac:dyDescent="0.2">
      <c r="A33" s="306">
        <v>32</v>
      </c>
      <c r="B33" s="307" t="s">
        <v>252</v>
      </c>
      <c r="C33" s="308"/>
      <c r="D33" s="113">
        <v>1.3855890002091809</v>
      </c>
      <c r="E33" s="115">
        <v>4438</v>
      </c>
      <c r="F33" s="114">
        <v>4325</v>
      </c>
      <c r="G33" s="114">
        <v>4477</v>
      </c>
      <c r="H33" s="114">
        <v>4358</v>
      </c>
      <c r="I33" s="140">
        <v>4276</v>
      </c>
      <c r="J33" s="115">
        <v>162</v>
      </c>
      <c r="K33" s="116">
        <v>3.7885874649204863</v>
      </c>
    </row>
    <row r="34" spans="1:11" ht="14.1" customHeight="1" x14ac:dyDescent="0.2">
      <c r="A34" s="306">
        <v>33</v>
      </c>
      <c r="B34" s="307" t="s">
        <v>253</v>
      </c>
      <c r="C34" s="308"/>
      <c r="D34" s="113">
        <v>1.4755055464147337</v>
      </c>
      <c r="E34" s="115">
        <v>4726</v>
      </c>
      <c r="F34" s="114">
        <v>4731</v>
      </c>
      <c r="G34" s="114">
        <v>4880</v>
      </c>
      <c r="H34" s="114">
        <v>4839</v>
      </c>
      <c r="I34" s="140">
        <v>4777</v>
      </c>
      <c r="J34" s="115">
        <v>-51</v>
      </c>
      <c r="K34" s="116">
        <v>-1.0676156583629892</v>
      </c>
    </row>
    <row r="35" spans="1:11" ht="14.1" customHeight="1" x14ac:dyDescent="0.2">
      <c r="A35" s="306">
        <v>34</v>
      </c>
      <c r="B35" s="307" t="s">
        <v>254</v>
      </c>
      <c r="C35" s="308"/>
      <c r="D35" s="113">
        <v>2.0615241479002302</v>
      </c>
      <c r="E35" s="115">
        <v>6603</v>
      </c>
      <c r="F35" s="114">
        <v>6631</v>
      </c>
      <c r="G35" s="114">
        <v>6710</v>
      </c>
      <c r="H35" s="114">
        <v>6688</v>
      </c>
      <c r="I35" s="140">
        <v>6639</v>
      </c>
      <c r="J35" s="115">
        <v>-36</v>
      </c>
      <c r="K35" s="116">
        <v>-0.54225033890646179</v>
      </c>
    </row>
    <row r="36" spans="1:11" ht="14.1" customHeight="1" x14ac:dyDescent="0.2">
      <c r="A36" s="306">
        <v>41</v>
      </c>
      <c r="B36" s="307" t="s">
        <v>255</v>
      </c>
      <c r="C36" s="308"/>
      <c r="D36" s="113">
        <v>1.5566802061836358</v>
      </c>
      <c r="E36" s="115">
        <v>4986</v>
      </c>
      <c r="F36" s="114">
        <v>4949</v>
      </c>
      <c r="G36" s="114">
        <v>4885</v>
      </c>
      <c r="H36" s="114">
        <v>4808</v>
      </c>
      <c r="I36" s="140">
        <v>4829</v>
      </c>
      <c r="J36" s="115">
        <v>157</v>
      </c>
      <c r="K36" s="116">
        <v>3.2511907227169186</v>
      </c>
    </row>
    <row r="37" spans="1:11" ht="14.1" customHeight="1" x14ac:dyDescent="0.2">
      <c r="A37" s="306">
        <v>42</v>
      </c>
      <c r="B37" s="307" t="s">
        <v>256</v>
      </c>
      <c r="C37" s="308"/>
      <c r="D37" s="113">
        <v>0.11520557482586474</v>
      </c>
      <c r="E37" s="115">
        <v>369</v>
      </c>
      <c r="F37" s="114">
        <v>375</v>
      </c>
      <c r="G37" s="114">
        <v>367</v>
      </c>
      <c r="H37" s="114">
        <v>370</v>
      </c>
      <c r="I37" s="140">
        <v>357</v>
      </c>
      <c r="J37" s="115">
        <v>12</v>
      </c>
      <c r="K37" s="116">
        <v>3.3613445378151261</v>
      </c>
    </row>
    <row r="38" spans="1:11" ht="14.1" customHeight="1" x14ac:dyDescent="0.2">
      <c r="A38" s="306">
        <v>43</v>
      </c>
      <c r="B38" s="307" t="s">
        <v>257</v>
      </c>
      <c r="C38" s="308"/>
      <c r="D38" s="113">
        <v>2.5276540211116556</v>
      </c>
      <c r="E38" s="115">
        <v>8096</v>
      </c>
      <c r="F38" s="114">
        <v>7993</v>
      </c>
      <c r="G38" s="114">
        <v>7886</v>
      </c>
      <c r="H38" s="114">
        <v>7771</v>
      </c>
      <c r="I38" s="140">
        <v>7691</v>
      </c>
      <c r="J38" s="115">
        <v>405</v>
      </c>
      <c r="K38" s="116">
        <v>5.265895202184371</v>
      </c>
    </row>
    <row r="39" spans="1:11" ht="14.1" customHeight="1" x14ac:dyDescent="0.2">
      <c r="A39" s="306">
        <v>51</v>
      </c>
      <c r="B39" s="307" t="s">
        <v>258</v>
      </c>
      <c r="C39" s="308"/>
      <c r="D39" s="113">
        <v>5.4490051421024859</v>
      </c>
      <c r="E39" s="115">
        <v>17453</v>
      </c>
      <c r="F39" s="114">
        <v>17495</v>
      </c>
      <c r="G39" s="114">
        <v>17672</v>
      </c>
      <c r="H39" s="114">
        <v>17333</v>
      </c>
      <c r="I39" s="140">
        <v>17214</v>
      </c>
      <c r="J39" s="115">
        <v>239</v>
      </c>
      <c r="K39" s="116">
        <v>1.3884047868014406</v>
      </c>
    </row>
    <row r="40" spans="1:11" ht="14.1" customHeight="1" x14ac:dyDescent="0.2">
      <c r="A40" s="306" t="s">
        <v>259</v>
      </c>
      <c r="B40" s="307" t="s">
        <v>260</v>
      </c>
      <c r="C40" s="308"/>
      <c r="D40" s="113">
        <v>4.5489030493573148</v>
      </c>
      <c r="E40" s="115">
        <v>14570</v>
      </c>
      <c r="F40" s="114">
        <v>14637</v>
      </c>
      <c r="G40" s="114">
        <v>14777</v>
      </c>
      <c r="H40" s="114">
        <v>14580</v>
      </c>
      <c r="I40" s="140">
        <v>14498</v>
      </c>
      <c r="J40" s="115">
        <v>72</v>
      </c>
      <c r="K40" s="116">
        <v>0.49662022347910056</v>
      </c>
    </row>
    <row r="41" spans="1:11" ht="14.1" customHeight="1" x14ac:dyDescent="0.2">
      <c r="A41" s="306"/>
      <c r="B41" s="307" t="s">
        <v>261</v>
      </c>
      <c r="C41" s="308"/>
      <c r="D41" s="113">
        <v>3.6172677233942245</v>
      </c>
      <c r="E41" s="115">
        <v>11586</v>
      </c>
      <c r="F41" s="114">
        <v>11627</v>
      </c>
      <c r="G41" s="114">
        <v>11801</v>
      </c>
      <c r="H41" s="114">
        <v>11686</v>
      </c>
      <c r="I41" s="140">
        <v>11602</v>
      </c>
      <c r="J41" s="115">
        <v>-16</v>
      </c>
      <c r="K41" s="116">
        <v>-0.13790725736941906</v>
      </c>
    </row>
    <row r="42" spans="1:11" ht="14.1" customHeight="1" x14ac:dyDescent="0.2">
      <c r="A42" s="306">
        <v>52</v>
      </c>
      <c r="B42" s="307" t="s">
        <v>262</v>
      </c>
      <c r="C42" s="308"/>
      <c r="D42" s="113">
        <v>2.4564700886989264</v>
      </c>
      <c r="E42" s="115">
        <v>7868</v>
      </c>
      <c r="F42" s="114">
        <v>7995</v>
      </c>
      <c r="G42" s="114">
        <v>8095</v>
      </c>
      <c r="H42" s="114">
        <v>8026</v>
      </c>
      <c r="I42" s="140">
        <v>7921</v>
      </c>
      <c r="J42" s="115">
        <v>-53</v>
      </c>
      <c r="K42" s="116">
        <v>-0.66910743592980682</v>
      </c>
    </row>
    <row r="43" spans="1:11" ht="14.1" customHeight="1" x14ac:dyDescent="0.2">
      <c r="A43" s="306" t="s">
        <v>263</v>
      </c>
      <c r="B43" s="307" t="s">
        <v>264</v>
      </c>
      <c r="C43" s="308"/>
      <c r="D43" s="113">
        <v>2.0914963299687477</v>
      </c>
      <c r="E43" s="115">
        <v>6699</v>
      </c>
      <c r="F43" s="114">
        <v>6832</v>
      </c>
      <c r="G43" s="114">
        <v>6904</v>
      </c>
      <c r="H43" s="114">
        <v>6827</v>
      </c>
      <c r="I43" s="140">
        <v>6735</v>
      </c>
      <c r="J43" s="115">
        <v>-36</v>
      </c>
      <c r="K43" s="116">
        <v>-0.534521158129176</v>
      </c>
    </row>
    <row r="44" spans="1:11" ht="14.1" customHeight="1" x14ac:dyDescent="0.2">
      <c r="A44" s="306">
        <v>53</v>
      </c>
      <c r="B44" s="307" t="s">
        <v>265</v>
      </c>
      <c r="C44" s="308"/>
      <c r="D44" s="113">
        <v>0.73119635837987873</v>
      </c>
      <c r="E44" s="115">
        <v>2342</v>
      </c>
      <c r="F44" s="114">
        <v>2288</v>
      </c>
      <c r="G44" s="114">
        <v>2336</v>
      </c>
      <c r="H44" s="114">
        <v>2310</v>
      </c>
      <c r="I44" s="140">
        <v>2268</v>
      </c>
      <c r="J44" s="115">
        <v>74</v>
      </c>
      <c r="K44" s="116">
        <v>3.2627865961199296</v>
      </c>
    </row>
    <row r="45" spans="1:11" ht="14.1" customHeight="1" x14ac:dyDescent="0.2">
      <c r="A45" s="306" t="s">
        <v>266</v>
      </c>
      <c r="B45" s="307" t="s">
        <v>267</v>
      </c>
      <c r="C45" s="308"/>
      <c r="D45" s="113">
        <v>0.67406188631176689</v>
      </c>
      <c r="E45" s="115">
        <v>2159</v>
      </c>
      <c r="F45" s="114">
        <v>2111</v>
      </c>
      <c r="G45" s="114">
        <v>2156</v>
      </c>
      <c r="H45" s="114">
        <v>2134</v>
      </c>
      <c r="I45" s="140">
        <v>2088</v>
      </c>
      <c r="J45" s="115">
        <v>71</v>
      </c>
      <c r="K45" s="116">
        <v>3.4003831417624522</v>
      </c>
    </row>
    <row r="46" spans="1:11" ht="14.1" customHeight="1" x14ac:dyDescent="0.2">
      <c r="A46" s="306">
        <v>54</v>
      </c>
      <c r="B46" s="307" t="s">
        <v>268</v>
      </c>
      <c r="C46" s="308"/>
      <c r="D46" s="113">
        <v>2.1330202905428401</v>
      </c>
      <c r="E46" s="115">
        <v>6832</v>
      </c>
      <c r="F46" s="114">
        <v>6790</v>
      </c>
      <c r="G46" s="114">
        <v>6874</v>
      </c>
      <c r="H46" s="114">
        <v>6781</v>
      </c>
      <c r="I46" s="140">
        <v>6634</v>
      </c>
      <c r="J46" s="115">
        <v>198</v>
      </c>
      <c r="K46" s="116">
        <v>2.9846246608381066</v>
      </c>
    </row>
    <row r="47" spans="1:11" ht="14.1" customHeight="1" x14ac:dyDescent="0.2">
      <c r="A47" s="306">
        <v>61</v>
      </c>
      <c r="B47" s="307" t="s">
        <v>269</v>
      </c>
      <c r="C47" s="308"/>
      <c r="D47" s="113">
        <v>2.9728658089210951</v>
      </c>
      <c r="E47" s="115">
        <v>9522</v>
      </c>
      <c r="F47" s="114">
        <v>9586</v>
      </c>
      <c r="G47" s="114">
        <v>9568</v>
      </c>
      <c r="H47" s="114">
        <v>9388</v>
      </c>
      <c r="I47" s="140">
        <v>9360</v>
      </c>
      <c r="J47" s="115">
        <v>162</v>
      </c>
      <c r="K47" s="116">
        <v>1.7307692307692308</v>
      </c>
    </row>
    <row r="48" spans="1:11" ht="14.1" customHeight="1" x14ac:dyDescent="0.2">
      <c r="A48" s="306">
        <v>62</v>
      </c>
      <c r="B48" s="307" t="s">
        <v>270</v>
      </c>
      <c r="C48" s="308"/>
      <c r="D48" s="113">
        <v>6.8570732788630551</v>
      </c>
      <c r="E48" s="115">
        <v>21963</v>
      </c>
      <c r="F48" s="114">
        <v>21940</v>
      </c>
      <c r="G48" s="114">
        <v>22090</v>
      </c>
      <c r="H48" s="114">
        <v>21740</v>
      </c>
      <c r="I48" s="140">
        <v>21688</v>
      </c>
      <c r="J48" s="115">
        <v>275</v>
      </c>
      <c r="K48" s="116">
        <v>1.2679822943563261</v>
      </c>
    </row>
    <row r="49" spans="1:11" ht="14.1" customHeight="1" x14ac:dyDescent="0.2">
      <c r="A49" s="306">
        <v>63</v>
      </c>
      <c r="B49" s="307" t="s">
        <v>271</v>
      </c>
      <c r="C49" s="308"/>
      <c r="D49" s="113">
        <v>2.7024917498446754</v>
      </c>
      <c r="E49" s="115">
        <v>8656</v>
      </c>
      <c r="F49" s="114">
        <v>8650</v>
      </c>
      <c r="G49" s="114">
        <v>9853</v>
      </c>
      <c r="H49" s="114">
        <v>9812</v>
      </c>
      <c r="I49" s="140">
        <v>8875</v>
      </c>
      <c r="J49" s="115">
        <v>-219</v>
      </c>
      <c r="K49" s="116">
        <v>-2.4676056338028167</v>
      </c>
    </row>
    <row r="50" spans="1:11" ht="14.1" customHeight="1" x14ac:dyDescent="0.2">
      <c r="A50" s="306" t="s">
        <v>272</v>
      </c>
      <c r="B50" s="307" t="s">
        <v>273</v>
      </c>
      <c r="C50" s="308"/>
      <c r="D50" s="113">
        <v>0.71808352872490222</v>
      </c>
      <c r="E50" s="115">
        <v>2300</v>
      </c>
      <c r="F50" s="114">
        <v>2266</v>
      </c>
      <c r="G50" s="114">
        <v>2584</v>
      </c>
      <c r="H50" s="114">
        <v>2539</v>
      </c>
      <c r="I50" s="140">
        <v>2302</v>
      </c>
      <c r="J50" s="115">
        <v>-2</v>
      </c>
      <c r="K50" s="116">
        <v>-8.6880973066898348E-2</v>
      </c>
    </row>
    <row r="51" spans="1:11" ht="14.1" customHeight="1" x14ac:dyDescent="0.2">
      <c r="A51" s="306" t="s">
        <v>274</v>
      </c>
      <c r="B51" s="307" t="s">
        <v>275</v>
      </c>
      <c r="C51" s="308"/>
      <c r="D51" s="113">
        <v>1.6678270480210555</v>
      </c>
      <c r="E51" s="115">
        <v>5342</v>
      </c>
      <c r="F51" s="114">
        <v>5359</v>
      </c>
      <c r="G51" s="114">
        <v>6185</v>
      </c>
      <c r="H51" s="114">
        <v>6227</v>
      </c>
      <c r="I51" s="140">
        <v>5575</v>
      </c>
      <c r="J51" s="115">
        <v>-233</v>
      </c>
      <c r="K51" s="116">
        <v>-4.1793721973094167</v>
      </c>
    </row>
    <row r="52" spans="1:11" ht="14.1" customHeight="1" x14ac:dyDescent="0.2">
      <c r="A52" s="306">
        <v>71</v>
      </c>
      <c r="B52" s="307" t="s">
        <v>276</v>
      </c>
      <c r="C52" s="308"/>
      <c r="D52" s="113">
        <v>11.305132423969004</v>
      </c>
      <c r="E52" s="115">
        <v>36210</v>
      </c>
      <c r="F52" s="114">
        <v>36085</v>
      </c>
      <c r="G52" s="114">
        <v>36206</v>
      </c>
      <c r="H52" s="114">
        <v>35653</v>
      </c>
      <c r="I52" s="140">
        <v>35541</v>
      </c>
      <c r="J52" s="115">
        <v>669</v>
      </c>
      <c r="K52" s="116">
        <v>1.8823330801046678</v>
      </c>
    </row>
    <row r="53" spans="1:11" ht="14.1" customHeight="1" x14ac:dyDescent="0.2">
      <c r="A53" s="306" t="s">
        <v>277</v>
      </c>
      <c r="B53" s="307" t="s">
        <v>278</v>
      </c>
      <c r="C53" s="308"/>
      <c r="D53" s="113">
        <v>4.4233945369453975</v>
      </c>
      <c r="E53" s="115">
        <v>14168</v>
      </c>
      <c r="F53" s="114">
        <v>14177</v>
      </c>
      <c r="G53" s="114">
        <v>14195</v>
      </c>
      <c r="H53" s="114">
        <v>13827</v>
      </c>
      <c r="I53" s="140">
        <v>13909</v>
      </c>
      <c r="J53" s="115">
        <v>259</v>
      </c>
      <c r="K53" s="116">
        <v>1.8621036738802215</v>
      </c>
    </row>
    <row r="54" spans="1:11" ht="14.1" customHeight="1" x14ac:dyDescent="0.2">
      <c r="A54" s="306" t="s">
        <v>279</v>
      </c>
      <c r="B54" s="307" t="s">
        <v>280</v>
      </c>
      <c r="C54" s="308"/>
      <c r="D54" s="113">
        <v>5.6066713081920838</v>
      </c>
      <c r="E54" s="115">
        <v>17958</v>
      </c>
      <c r="F54" s="114">
        <v>17871</v>
      </c>
      <c r="G54" s="114">
        <v>17979</v>
      </c>
      <c r="H54" s="114">
        <v>17893</v>
      </c>
      <c r="I54" s="140">
        <v>17715</v>
      </c>
      <c r="J54" s="115">
        <v>243</v>
      </c>
      <c r="K54" s="116">
        <v>1.371718882303133</v>
      </c>
    </row>
    <row r="55" spans="1:11" ht="14.1" customHeight="1" x14ac:dyDescent="0.2">
      <c r="A55" s="306">
        <v>72</v>
      </c>
      <c r="B55" s="307" t="s">
        <v>281</v>
      </c>
      <c r="C55" s="308"/>
      <c r="D55" s="113">
        <v>3.379675738455246</v>
      </c>
      <c r="E55" s="115">
        <v>10825</v>
      </c>
      <c r="F55" s="114">
        <v>10873</v>
      </c>
      <c r="G55" s="114">
        <v>10901</v>
      </c>
      <c r="H55" s="114">
        <v>10723</v>
      </c>
      <c r="I55" s="140">
        <v>10742</v>
      </c>
      <c r="J55" s="115">
        <v>83</v>
      </c>
      <c r="K55" s="116">
        <v>0.77266803202383172</v>
      </c>
    </row>
    <row r="56" spans="1:11" ht="14.1" customHeight="1" x14ac:dyDescent="0.2">
      <c r="A56" s="306" t="s">
        <v>282</v>
      </c>
      <c r="B56" s="307" t="s">
        <v>283</v>
      </c>
      <c r="C56" s="308"/>
      <c r="D56" s="113">
        <v>1.6459723319294279</v>
      </c>
      <c r="E56" s="115">
        <v>5272</v>
      </c>
      <c r="F56" s="114">
        <v>5348</v>
      </c>
      <c r="G56" s="114">
        <v>5372</v>
      </c>
      <c r="H56" s="114">
        <v>5276</v>
      </c>
      <c r="I56" s="140">
        <v>5336</v>
      </c>
      <c r="J56" s="115">
        <v>-64</v>
      </c>
      <c r="K56" s="116">
        <v>-1.199400299850075</v>
      </c>
    </row>
    <row r="57" spans="1:11" ht="14.1" customHeight="1" x14ac:dyDescent="0.2">
      <c r="A57" s="306" t="s">
        <v>284</v>
      </c>
      <c r="B57" s="307" t="s">
        <v>285</v>
      </c>
      <c r="C57" s="308"/>
      <c r="D57" s="113">
        <v>1.2285472545793434</v>
      </c>
      <c r="E57" s="115">
        <v>3935</v>
      </c>
      <c r="F57" s="114">
        <v>3909</v>
      </c>
      <c r="G57" s="114">
        <v>3904</v>
      </c>
      <c r="H57" s="114">
        <v>3866</v>
      </c>
      <c r="I57" s="140">
        <v>3828</v>
      </c>
      <c r="J57" s="115">
        <v>107</v>
      </c>
      <c r="K57" s="116">
        <v>2.7951933124346917</v>
      </c>
    </row>
    <row r="58" spans="1:11" ht="14.1" customHeight="1" x14ac:dyDescent="0.2">
      <c r="A58" s="306">
        <v>73</v>
      </c>
      <c r="B58" s="307" t="s">
        <v>286</v>
      </c>
      <c r="C58" s="308"/>
      <c r="D58" s="113">
        <v>3.2738364705257932</v>
      </c>
      <c r="E58" s="115">
        <v>10486</v>
      </c>
      <c r="F58" s="114">
        <v>10459</v>
      </c>
      <c r="G58" s="114">
        <v>10452</v>
      </c>
      <c r="H58" s="114">
        <v>10187</v>
      </c>
      <c r="I58" s="140">
        <v>10178</v>
      </c>
      <c r="J58" s="115">
        <v>308</v>
      </c>
      <c r="K58" s="116">
        <v>3.0261348005502064</v>
      </c>
    </row>
    <row r="59" spans="1:11" ht="14.1" customHeight="1" x14ac:dyDescent="0.2">
      <c r="A59" s="306" t="s">
        <v>287</v>
      </c>
      <c r="B59" s="307" t="s">
        <v>288</v>
      </c>
      <c r="C59" s="308"/>
      <c r="D59" s="113">
        <v>2.6965597554769478</v>
      </c>
      <c r="E59" s="115">
        <v>8637</v>
      </c>
      <c r="F59" s="114">
        <v>8583</v>
      </c>
      <c r="G59" s="114">
        <v>8557</v>
      </c>
      <c r="H59" s="114">
        <v>8344</v>
      </c>
      <c r="I59" s="140">
        <v>8347</v>
      </c>
      <c r="J59" s="115">
        <v>290</v>
      </c>
      <c r="K59" s="116">
        <v>3.474302144483048</v>
      </c>
    </row>
    <row r="60" spans="1:11" ht="14.1" customHeight="1" x14ac:dyDescent="0.2">
      <c r="A60" s="306">
        <v>81</v>
      </c>
      <c r="B60" s="307" t="s">
        <v>289</v>
      </c>
      <c r="C60" s="308"/>
      <c r="D60" s="113">
        <v>7.7265787690799481</v>
      </c>
      <c r="E60" s="115">
        <v>24748</v>
      </c>
      <c r="F60" s="114">
        <v>24744</v>
      </c>
      <c r="G60" s="114">
        <v>24527</v>
      </c>
      <c r="H60" s="114">
        <v>24050</v>
      </c>
      <c r="I60" s="140">
        <v>24094</v>
      </c>
      <c r="J60" s="115">
        <v>654</v>
      </c>
      <c r="K60" s="116">
        <v>2.714368722503528</v>
      </c>
    </row>
    <row r="61" spans="1:11" ht="14.1" customHeight="1" x14ac:dyDescent="0.2">
      <c r="A61" s="306" t="s">
        <v>290</v>
      </c>
      <c r="B61" s="307" t="s">
        <v>291</v>
      </c>
      <c r="C61" s="308"/>
      <c r="D61" s="113">
        <v>2.1345813416922419</v>
      </c>
      <c r="E61" s="115">
        <v>6837</v>
      </c>
      <c r="F61" s="114">
        <v>6830</v>
      </c>
      <c r="G61" s="114">
        <v>6841</v>
      </c>
      <c r="H61" s="114">
        <v>6618</v>
      </c>
      <c r="I61" s="140">
        <v>6628</v>
      </c>
      <c r="J61" s="115">
        <v>209</v>
      </c>
      <c r="K61" s="116">
        <v>3.1532890766445383</v>
      </c>
    </row>
    <row r="62" spans="1:11" ht="14.1" customHeight="1" x14ac:dyDescent="0.2">
      <c r="A62" s="306" t="s">
        <v>292</v>
      </c>
      <c r="B62" s="307" t="s">
        <v>293</v>
      </c>
      <c r="C62" s="308"/>
      <c r="D62" s="113">
        <v>2.975987911219899</v>
      </c>
      <c r="E62" s="115">
        <v>9532</v>
      </c>
      <c r="F62" s="114">
        <v>9581</v>
      </c>
      <c r="G62" s="114">
        <v>9472</v>
      </c>
      <c r="H62" s="114">
        <v>9294</v>
      </c>
      <c r="I62" s="140">
        <v>9336</v>
      </c>
      <c r="J62" s="115">
        <v>196</v>
      </c>
      <c r="K62" s="116">
        <v>2.0994001713796058</v>
      </c>
    </row>
    <row r="63" spans="1:11" ht="14.1" customHeight="1" x14ac:dyDescent="0.2">
      <c r="A63" s="306"/>
      <c r="B63" s="307" t="s">
        <v>294</v>
      </c>
      <c r="C63" s="308"/>
      <c r="D63" s="113">
        <v>2.5591872543295753</v>
      </c>
      <c r="E63" s="115">
        <v>8197</v>
      </c>
      <c r="F63" s="114">
        <v>8268</v>
      </c>
      <c r="G63" s="114">
        <v>8186</v>
      </c>
      <c r="H63" s="114">
        <v>8080</v>
      </c>
      <c r="I63" s="140">
        <v>8116</v>
      </c>
      <c r="J63" s="115">
        <v>81</v>
      </c>
      <c r="K63" s="116">
        <v>0.99802858551010354</v>
      </c>
    </row>
    <row r="64" spans="1:11" ht="14.1" customHeight="1" x14ac:dyDescent="0.2">
      <c r="A64" s="306" t="s">
        <v>295</v>
      </c>
      <c r="B64" s="307" t="s">
        <v>296</v>
      </c>
      <c r="C64" s="308"/>
      <c r="D64" s="113">
        <v>0.81767859205674731</v>
      </c>
      <c r="E64" s="115">
        <v>2619</v>
      </c>
      <c r="F64" s="114">
        <v>2608</v>
      </c>
      <c r="G64" s="114">
        <v>2559</v>
      </c>
      <c r="H64" s="114">
        <v>2503</v>
      </c>
      <c r="I64" s="140">
        <v>2489</v>
      </c>
      <c r="J64" s="115">
        <v>130</v>
      </c>
      <c r="K64" s="116">
        <v>5.2229811169144238</v>
      </c>
    </row>
    <row r="65" spans="1:11" ht="14.1" customHeight="1" x14ac:dyDescent="0.2">
      <c r="A65" s="306" t="s">
        <v>297</v>
      </c>
      <c r="B65" s="307" t="s">
        <v>298</v>
      </c>
      <c r="C65" s="308"/>
      <c r="D65" s="113">
        <v>0.8610758140101219</v>
      </c>
      <c r="E65" s="115">
        <v>2758</v>
      </c>
      <c r="F65" s="114">
        <v>2743</v>
      </c>
      <c r="G65" s="114">
        <v>2690</v>
      </c>
      <c r="H65" s="114">
        <v>2684</v>
      </c>
      <c r="I65" s="140">
        <v>2687</v>
      </c>
      <c r="J65" s="115">
        <v>71</v>
      </c>
      <c r="K65" s="116">
        <v>2.6423520655005581</v>
      </c>
    </row>
    <row r="66" spans="1:11" ht="14.1" customHeight="1" x14ac:dyDescent="0.2">
      <c r="A66" s="306">
        <v>82</v>
      </c>
      <c r="B66" s="307" t="s">
        <v>299</v>
      </c>
      <c r="C66" s="308"/>
      <c r="D66" s="113">
        <v>2.6528503232936931</v>
      </c>
      <c r="E66" s="115">
        <v>8497</v>
      </c>
      <c r="F66" s="114">
        <v>8516</v>
      </c>
      <c r="G66" s="114">
        <v>8468</v>
      </c>
      <c r="H66" s="114">
        <v>8249</v>
      </c>
      <c r="I66" s="140">
        <v>8230</v>
      </c>
      <c r="J66" s="115">
        <v>267</v>
      </c>
      <c r="K66" s="116">
        <v>3.2442284325637911</v>
      </c>
    </row>
    <row r="67" spans="1:11" ht="14.1" customHeight="1" x14ac:dyDescent="0.2">
      <c r="A67" s="306" t="s">
        <v>300</v>
      </c>
      <c r="B67" s="307" t="s">
        <v>301</v>
      </c>
      <c r="C67" s="308"/>
      <c r="D67" s="113">
        <v>1.7958332422720162</v>
      </c>
      <c r="E67" s="115">
        <v>5752</v>
      </c>
      <c r="F67" s="114">
        <v>5739</v>
      </c>
      <c r="G67" s="114">
        <v>5696</v>
      </c>
      <c r="H67" s="114">
        <v>5561</v>
      </c>
      <c r="I67" s="140">
        <v>5514</v>
      </c>
      <c r="J67" s="115">
        <v>238</v>
      </c>
      <c r="K67" s="116">
        <v>4.3162858179180272</v>
      </c>
    </row>
    <row r="68" spans="1:11" ht="14.1" customHeight="1" x14ac:dyDescent="0.2">
      <c r="A68" s="306" t="s">
        <v>302</v>
      </c>
      <c r="B68" s="307" t="s">
        <v>303</v>
      </c>
      <c r="C68" s="308"/>
      <c r="D68" s="113">
        <v>0.46113450953333934</v>
      </c>
      <c r="E68" s="115">
        <v>1477</v>
      </c>
      <c r="F68" s="114">
        <v>1497</v>
      </c>
      <c r="G68" s="114">
        <v>1502</v>
      </c>
      <c r="H68" s="114">
        <v>1455</v>
      </c>
      <c r="I68" s="140">
        <v>1464</v>
      </c>
      <c r="J68" s="115">
        <v>13</v>
      </c>
      <c r="K68" s="116">
        <v>0.88797814207650272</v>
      </c>
    </row>
    <row r="69" spans="1:11" ht="14.1" customHeight="1" x14ac:dyDescent="0.2">
      <c r="A69" s="306">
        <v>83</v>
      </c>
      <c r="B69" s="307" t="s">
        <v>304</v>
      </c>
      <c r="C69" s="308"/>
      <c r="D69" s="113">
        <v>6.2457656487572475</v>
      </c>
      <c r="E69" s="115">
        <v>20005</v>
      </c>
      <c r="F69" s="114">
        <v>19943</v>
      </c>
      <c r="G69" s="114">
        <v>19773</v>
      </c>
      <c r="H69" s="114">
        <v>19356</v>
      </c>
      <c r="I69" s="140">
        <v>19352</v>
      </c>
      <c r="J69" s="115">
        <v>653</v>
      </c>
      <c r="K69" s="116">
        <v>3.3743282348077717</v>
      </c>
    </row>
    <row r="70" spans="1:11" ht="14.1" customHeight="1" x14ac:dyDescent="0.2">
      <c r="A70" s="306" t="s">
        <v>305</v>
      </c>
      <c r="B70" s="307" t="s">
        <v>306</v>
      </c>
      <c r="C70" s="308"/>
      <c r="D70" s="113">
        <v>5.2398242880826231</v>
      </c>
      <c r="E70" s="115">
        <v>16783</v>
      </c>
      <c r="F70" s="114">
        <v>16744</v>
      </c>
      <c r="G70" s="114">
        <v>16590</v>
      </c>
      <c r="H70" s="114">
        <v>16127</v>
      </c>
      <c r="I70" s="140">
        <v>16143</v>
      </c>
      <c r="J70" s="115">
        <v>640</v>
      </c>
      <c r="K70" s="116">
        <v>3.9645666852505732</v>
      </c>
    </row>
    <row r="71" spans="1:11" ht="14.1" customHeight="1" x14ac:dyDescent="0.2">
      <c r="A71" s="306"/>
      <c r="B71" s="307" t="s">
        <v>307</v>
      </c>
      <c r="C71" s="308"/>
      <c r="D71" s="113">
        <v>2.9073016606462128</v>
      </c>
      <c r="E71" s="115">
        <v>9312</v>
      </c>
      <c r="F71" s="114">
        <v>9278</v>
      </c>
      <c r="G71" s="114">
        <v>9175</v>
      </c>
      <c r="H71" s="114">
        <v>8849</v>
      </c>
      <c r="I71" s="140">
        <v>8873</v>
      </c>
      <c r="J71" s="115">
        <v>439</v>
      </c>
      <c r="K71" s="116">
        <v>4.9475938239603288</v>
      </c>
    </row>
    <row r="72" spans="1:11" ht="14.1" customHeight="1" x14ac:dyDescent="0.2">
      <c r="A72" s="306">
        <v>84</v>
      </c>
      <c r="B72" s="307" t="s">
        <v>308</v>
      </c>
      <c r="C72" s="308"/>
      <c r="D72" s="113">
        <v>1.361861022738271</v>
      </c>
      <c r="E72" s="115">
        <v>4362</v>
      </c>
      <c r="F72" s="114">
        <v>4355</v>
      </c>
      <c r="G72" s="114">
        <v>4315</v>
      </c>
      <c r="H72" s="114">
        <v>4446</v>
      </c>
      <c r="I72" s="140">
        <v>4346</v>
      </c>
      <c r="J72" s="115">
        <v>16</v>
      </c>
      <c r="K72" s="116">
        <v>0.36815462494247586</v>
      </c>
    </row>
    <row r="73" spans="1:11" ht="14.1" customHeight="1" x14ac:dyDescent="0.2">
      <c r="A73" s="306" t="s">
        <v>309</v>
      </c>
      <c r="B73" s="307" t="s">
        <v>310</v>
      </c>
      <c r="C73" s="308"/>
      <c r="D73" s="113">
        <v>0.38776510551144716</v>
      </c>
      <c r="E73" s="115">
        <v>1242</v>
      </c>
      <c r="F73" s="114">
        <v>1211</v>
      </c>
      <c r="G73" s="114">
        <v>1206</v>
      </c>
      <c r="H73" s="114">
        <v>1262</v>
      </c>
      <c r="I73" s="140">
        <v>1268</v>
      </c>
      <c r="J73" s="115">
        <v>-26</v>
      </c>
      <c r="K73" s="116">
        <v>-2.0504731861198739</v>
      </c>
    </row>
    <row r="74" spans="1:11" ht="14.1" customHeight="1" x14ac:dyDescent="0.2">
      <c r="A74" s="306" t="s">
        <v>311</v>
      </c>
      <c r="B74" s="307" t="s">
        <v>312</v>
      </c>
      <c r="C74" s="308"/>
      <c r="D74" s="113">
        <v>0.24289955884694517</v>
      </c>
      <c r="E74" s="115">
        <v>778</v>
      </c>
      <c r="F74" s="114">
        <v>774</v>
      </c>
      <c r="G74" s="114">
        <v>776</v>
      </c>
      <c r="H74" s="114">
        <v>798</v>
      </c>
      <c r="I74" s="140">
        <v>785</v>
      </c>
      <c r="J74" s="115">
        <v>-7</v>
      </c>
      <c r="K74" s="116">
        <v>-0.89171974522292996</v>
      </c>
    </row>
    <row r="75" spans="1:11" ht="14.1" customHeight="1" x14ac:dyDescent="0.2">
      <c r="A75" s="306" t="s">
        <v>313</v>
      </c>
      <c r="B75" s="307" t="s">
        <v>314</v>
      </c>
      <c r="C75" s="308"/>
      <c r="D75" s="113">
        <v>0.22978672919196871</v>
      </c>
      <c r="E75" s="115">
        <v>736</v>
      </c>
      <c r="F75" s="114">
        <v>777</v>
      </c>
      <c r="G75" s="114">
        <v>721</v>
      </c>
      <c r="H75" s="114">
        <v>754</v>
      </c>
      <c r="I75" s="140">
        <v>679</v>
      </c>
      <c r="J75" s="115">
        <v>57</v>
      </c>
      <c r="K75" s="116">
        <v>8.3946980854197353</v>
      </c>
    </row>
    <row r="76" spans="1:11" ht="14.1" customHeight="1" x14ac:dyDescent="0.2">
      <c r="A76" s="306">
        <v>91</v>
      </c>
      <c r="B76" s="307" t="s">
        <v>315</v>
      </c>
      <c r="C76" s="308"/>
      <c r="D76" s="113">
        <v>0.17858425149158438</v>
      </c>
      <c r="E76" s="115">
        <v>572</v>
      </c>
      <c r="F76" s="114">
        <v>577</v>
      </c>
      <c r="G76" s="114">
        <v>560</v>
      </c>
      <c r="H76" s="114">
        <v>566</v>
      </c>
      <c r="I76" s="140">
        <v>567</v>
      </c>
      <c r="J76" s="115">
        <v>5</v>
      </c>
      <c r="K76" s="116">
        <v>0.88183421516754845</v>
      </c>
    </row>
    <row r="77" spans="1:11" ht="14.1" customHeight="1" x14ac:dyDescent="0.2">
      <c r="A77" s="306">
        <v>92</v>
      </c>
      <c r="B77" s="307" t="s">
        <v>316</v>
      </c>
      <c r="C77" s="308"/>
      <c r="D77" s="113">
        <v>1.101477691018024</v>
      </c>
      <c r="E77" s="115">
        <v>3528</v>
      </c>
      <c r="F77" s="114">
        <v>3492</v>
      </c>
      <c r="G77" s="114">
        <v>3459</v>
      </c>
      <c r="H77" s="114">
        <v>3420</v>
      </c>
      <c r="I77" s="140">
        <v>3369</v>
      </c>
      <c r="J77" s="115">
        <v>159</v>
      </c>
      <c r="K77" s="116">
        <v>4.7195013357079256</v>
      </c>
    </row>
    <row r="78" spans="1:11" ht="14.1" customHeight="1" x14ac:dyDescent="0.2">
      <c r="A78" s="306">
        <v>93</v>
      </c>
      <c r="B78" s="307" t="s">
        <v>317</v>
      </c>
      <c r="C78" s="308"/>
      <c r="D78" s="113">
        <v>0.16921794459517261</v>
      </c>
      <c r="E78" s="115">
        <v>542</v>
      </c>
      <c r="F78" s="114">
        <v>542</v>
      </c>
      <c r="G78" s="114">
        <v>531</v>
      </c>
      <c r="H78" s="114">
        <v>518</v>
      </c>
      <c r="I78" s="140">
        <v>521</v>
      </c>
      <c r="J78" s="115">
        <v>21</v>
      </c>
      <c r="K78" s="116">
        <v>4.0307101727447217</v>
      </c>
    </row>
    <row r="79" spans="1:11" ht="14.1" customHeight="1" x14ac:dyDescent="0.2">
      <c r="A79" s="306">
        <v>94</v>
      </c>
      <c r="B79" s="307" t="s">
        <v>318</v>
      </c>
      <c r="C79" s="308"/>
      <c r="D79" s="113">
        <v>0.19544360390512555</v>
      </c>
      <c r="E79" s="115">
        <v>626</v>
      </c>
      <c r="F79" s="114">
        <v>657</v>
      </c>
      <c r="G79" s="114">
        <v>668</v>
      </c>
      <c r="H79" s="114">
        <v>611</v>
      </c>
      <c r="I79" s="140">
        <v>619</v>
      </c>
      <c r="J79" s="115">
        <v>7</v>
      </c>
      <c r="K79" s="116">
        <v>1.1308562197092085</v>
      </c>
    </row>
    <row r="80" spans="1:11" ht="14.1" customHeight="1" x14ac:dyDescent="0.2">
      <c r="A80" s="306" t="s">
        <v>319</v>
      </c>
      <c r="B80" s="307" t="s">
        <v>320</v>
      </c>
      <c r="C80" s="308"/>
      <c r="D80" s="113">
        <v>1.0302937586052944E-2</v>
      </c>
      <c r="E80" s="115">
        <v>33</v>
      </c>
      <c r="F80" s="114">
        <v>29</v>
      </c>
      <c r="G80" s="114">
        <v>38</v>
      </c>
      <c r="H80" s="114">
        <v>39</v>
      </c>
      <c r="I80" s="140">
        <v>31</v>
      </c>
      <c r="J80" s="115">
        <v>2</v>
      </c>
      <c r="K80" s="116">
        <v>6.4516129032258061</v>
      </c>
    </row>
    <row r="81" spans="1:11" ht="14.1" customHeight="1" x14ac:dyDescent="0.2">
      <c r="A81" s="310" t="s">
        <v>321</v>
      </c>
      <c r="B81" s="311" t="s">
        <v>224</v>
      </c>
      <c r="C81" s="312"/>
      <c r="D81" s="125">
        <v>0.93350858734237285</v>
      </c>
      <c r="E81" s="143">
        <v>2990</v>
      </c>
      <c r="F81" s="144">
        <v>3024</v>
      </c>
      <c r="G81" s="144">
        <v>3031</v>
      </c>
      <c r="H81" s="144">
        <v>2994</v>
      </c>
      <c r="I81" s="145">
        <v>3013</v>
      </c>
      <c r="J81" s="143">
        <v>-23</v>
      </c>
      <c r="K81" s="146">
        <v>-0.76335877862595425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87720</v>
      </c>
      <c r="E12" s="114">
        <v>91405</v>
      </c>
      <c r="F12" s="114">
        <v>92413</v>
      </c>
      <c r="G12" s="114">
        <v>93500</v>
      </c>
      <c r="H12" s="140">
        <v>90578</v>
      </c>
      <c r="I12" s="115">
        <v>-2858</v>
      </c>
      <c r="J12" s="116">
        <v>-3.1552915719048777</v>
      </c>
      <c r="K12"/>
      <c r="L12"/>
      <c r="M12"/>
      <c r="N12"/>
      <c r="O12"/>
      <c r="P12"/>
    </row>
    <row r="13" spans="1:16" s="110" customFormat="1" ht="14.45" customHeight="1" x14ac:dyDescent="0.2">
      <c r="A13" s="120" t="s">
        <v>105</v>
      </c>
      <c r="B13" s="119" t="s">
        <v>106</v>
      </c>
      <c r="C13" s="113">
        <v>40.858413132694942</v>
      </c>
      <c r="D13" s="115">
        <v>35841</v>
      </c>
      <c r="E13" s="114">
        <v>37035</v>
      </c>
      <c r="F13" s="114">
        <v>37453</v>
      </c>
      <c r="G13" s="114">
        <v>37838</v>
      </c>
      <c r="H13" s="140">
        <v>36556</v>
      </c>
      <c r="I13" s="115">
        <v>-715</v>
      </c>
      <c r="J13" s="116">
        <v>-1.9559032716927454</v>
      </c>
      <c r="K13"/>
      <c r="L13"/>
      <c r="M13"/>
      <c r="N13"/>
      <c r="O13"/>
      <c r="P13"/>
    </row>
    <row r="14" spans="1:16" s="110" customFormat="1" ht="14.45" customHeight="1" x14ac:dyDescent="0.2">
      <c r="A14" s="120"/>
      <c r="B14" s="119" t="s">
        <v>107</v>
      </c>
      <c r="C14" s="113">
        <v>59.141586867305058</v>
      </c>
      <c r="D14" s="115">
        <v>51879</v>
      </c>
      <c r="E14" s="114">
        <v>54370</v>
      </c>
      <c r="F14" s="114">
        <v>54960</v>
      </c>
      <c r="G14" s="114">
        <v>55662</v>
      </c>
      <c r="H14" s="140">
        <v>54022</v>
      </c>
      <c r="I14" s="115">
        <v>-2143</v>
      </c>
      <c r="J14" s="116">
        <v>-3.9669023731072528</v>
      </c>
      <c r="K14"/>
      <c r="L14"/>
      <c r="M14"/>
      <c r="N14"/>
      <c r="O14"/>
      <c r="P14"/>
    </row>
    <row r="15" spans="1:16" s="110" customFormat="1" ht="14.45" customHeight="1" x14ac:dyDescent="0.2">
      <c r="A15" s="118" t="s">
        <v>105</v>
      </c>
      <c r="B15" s="121" t="s">
        <v>108</v>
      </c>
      <c r="C15" s="113">
        <v>19.082307341541267</v>
      </c>
      <c r="D15" s="115">
        <v>16739</v>
      </c>
      <c r="E15" s="114">
        <v>18147</v>
      </c>
      <c r="F15" s="114">
        <v>18345</v>
      </c>
      <c r="G15" s="114">
        <v>19244</v>
      </c>
      <c r="H15" s="140">
        <v>17763</v>
      </c>
      <c r="I15" s="115">
        <v>-1024</v>
      </c>
      <c r="J15" s="116">
        <v>-5.7647919833361483</v>
      </c>
      <c r="K15"/>
      <c r="L15"/>
      <c r="M15"/>
      <c r="N15"/>
      <c r="O15"/>
      <c r="P15"/>
    </row>
    <row r="16" spans="1:16" s="110" customFormat="1" ht="14.45" customHeight="1" x14ac:dyDescent="0.2">
      <c r="A16" s="118"/>
      <c r="B16" s="121" t="s">
        <v>109</v>
      </c>
      <c r="C16" s="113">
        <v>48.105335157318741</v>
      </c>
      <c r="D16" s="115">
        <v>42198</v>
      </c>
      <c r="E16" s="114">
        <v>43914</v>
      </c>
      <c r="F16" s="114">
        <v>44513</v>
      </c>
      <c r="G16" s="114">
        <v>44820</v>
      </c>
      <c r="H16" s="140">
        <v>43999</v>
      </c>
      <c r="I16" s="115">
        <v>-1801</v>
      </c>
      <c r="J16" s="116">
        <v>-4.0932748471556168</v>
      </c>
      <c r="K16"/>
      <c r="L16"/>
      <c r="M16"/>
      <c r="N16"/>
      <c r="O16"/>
      <c r="P16"/>
    </row>
    <row r="17" spans="1:16" s="110" customFormat="1" ht="14.45" customHeight="1" x14ac:dyDescent="0.2">
      <c r="A17" s="118"/>
      <c r="B17" s="121" t="s">
        <v>110</v>
      </c>
      <c r="C17" s="113">
        <v>16.976744186046513</v>
      </c>
      <c r="D17" s="115">
        <v>14892</v>
      </c>
      <c r="E17" s="114">
        <v>15289</v>
      </c>
      <c r="F17" s="114">
        <v>15346</v>
      </c>
      <c r="G17" s="114">
        <v>15307</v>
      </c>
      <c r="H17" s="140">
        <v>15028</v>
      </c>
      <c r="I17" s="115">
        <v>-136</v>
      </c>
      <c r="J17" s="116">
        <v>-0.90497737556561086</v>
      </c>
      <c r="K17"/>
      <c r="L17"/>
      <c r="M17"/>
      <c r="N17"/>
      <c r="O17"/>
      <c r="P17"/>
    </row>
    <row r="18" spans="1:16" s="110" customFormat="1" ht="14.45" customHeight="1" x14ac:dyDescent="0.2">
      <c r="A18" s="120"/>
      <c r="B18" s="121" t="s">
        <v>111</v>
      </c>
      <c r="C18" s="113">
        <v>15.835613315093479</v>
      </c>
      <c r="D18" s="115">
        <v>13891</v>
      </c>
      <c r="E18" s="114">
        <v>14055</v>
      </c>
      <c r="F18" s="114">
        <v>14209</v>
      </c>
      <c r="G18" s="114">
        <v>14129</v>
      </c>
      <c r="H18" s="140">
        <v>13788</v>
      </c>
      <c r="I18" s="115">
        <v>103</v>
      </c>
      <c r="J18" s="116">
        <v>0.74702639976791407</v>
      </c>
      <c r="K18"/>
      <c r="L18"/>
      <c r="M18"/>
      <c r="N18"/>
      <c r="O18"/>
      <c r="P18"/>
    </row>
    <row r="19" spans="1:16" s="110" customFormat="1" ht="14.45" customHeight="1" x14ac:dyDescent="0.2">
      <c r="A19" s="120"/>
      <c r="B19" s="121" t="s">
        <v>112</v>
      </c>
      <c r="C19" s="113">
        <v>1.4021887824897401</v>
      </c>
      <c r="D19" s="115">
        <v>1230</v>
      </c>
      <c r="E19" s="114">
        <v>1197</v>
      </c>
      <c r="F19" s="114">
        <v>1251</v>
      </c>
      <c r="G19" s="114">
        <v>1130</v>
      </c>
      <c r="H19" s="140">
        <v>1105</v>
      </c>
      <c r="I19" s="115">
        <v>125</v>
      </c>
      <c r="J19" s="116">
        <v>11.312217194570136</v>
      </c>
      <c r="K19"/>
      <c r="L19"/>
      <c r="M19"/>
      <c r="N19"/>
      <c r="O19"/>
      <c r="P19"/>
    </row>
    <row r="20" spans="1:16" s="110" customFormat="1" ht="14.45" customHeight="1" x14ac:dyDescent="0.2">
      <c r="A20" s="120" t="s">
        <v>113</v>
      </c>
      <c r="B20" s="119" t="s">
        <v>116</v>
      </c>
      <c r="C20" s="113">
        <v>85.738714090287274</v>
      </c>
      <c r="D20" s="115">
        <v>75210</v>
      </c>
      <c r="E20" s="114">
        <v>78416</v>
      </c>
      <c r="F20" s="114">
        <v>79392</v>
      </c>
      <c r="G20" s="114">
        <v>80453</v>
      </c>
      <c r="H20" s="140">
        <v>78096</v>
      </c>
      <c r="I20" s="115">
        <v>-2886</v>
      </c>
      <c r="J20" s="116">
        <v>-3.6954517516902272</v>
      </c>
      <c r="K20"/>
      <c r="L20"/>
      <c r="M20"/>
      <c r="N20"/>
      <c r="O20"/>
      <c r="P20"/>
    </row>
    <row r="21" spans="1:16" s="110" customFormat="1" ht="14.45" customHeight="1" x14ac:dyDescent="0.2">
      <c r="A21" s="123"/>
      <c r="B21" s="124" t="s">
        <v>117</v>
      </c>
      <c r="C21" s="125">
        <v>14.150706794345645</v>
      </c>
      <c r="D21" s="143">
        <v>12413</v>
      </c>
      <c r="E21" s="144">
        <v>12894</v>
      </c>
      <c r="F21" s="144">
        <v>12929</v>
      </c>
      <c r="G21" s="144">
        <v>12944</v>
      </c>
      <c r="H21" s="145">
        <v>12388</v>
      </c>
      <c r="I21" s="143">
        <v>25</v>
      </c>
      <c r="J21" s="146">
        <v>0.20180820148530837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88524</v>
      </c>
      <c r="E56" s="114">
        <v>92257</v>
      </c>
      <c r="F56" s="114">
        <v>93125</v>
      </c>
      <c r="G56" s="114">
        <v>94155</v>
      </c>
      <c r="H56" s="140">
        <v>91183</v>
      </c>
      <c r="I56" s="115">
        <v>-2659</v>
      </c>
      <c r="J56" s="116">
        <v>-2.916113749273439</v>
      </c>
      <c r="K56"/>
      <c r="L56"/>
      <c r="M56"/>
      <c r="N56"/>
      <c r="O56"/>
      <c r="P56"/>
    </row>
    <row r="57" spans="1:16" s="110" customFormat="1" ht="14.45" customHeight="1" x14ac:dyDescent="0.2">
      <c r="A57" s="120" t="s">
        <v>105</v>
      </c>
      <c r="B57" s="119" t="s">
        <v>106</v>
      </c>
      <c r="C57" s="113">
        <v>40.866883557001493</v>
      </c>
      <c r="D57" s="115">
        <v>36177</v>
      </c>
      <c r="E57" s="114">
        <v>37406</v>
      </c>
      <c r="F57" s="114">
        <v>37788</v>
      </c>
      <c r="G57" s="114">
        <v>38173</v>
      </c>
      <c r="H57" s="140">
        <v>36817</v>
      </c>
      <c r="I57" s="115">
        <v>-640</v>
      </c>
      <c r="J57" s="116">
        <v>-1.7383274031018279</v>
      </c>
    </row>
    <row r="58" spans="1:16" s="110" customFormat="1" ht="14.45" customHeight="1" x14ac:dyDescent="0.2">
      <c r="A58" s="120"/>
      <c r="B58" s="119" t="s">
        <v>107</v>
      </c>
      <c r="C58" s="113">
        <v>59.133116442998507</v>
      </c>
      <c r="D58" s="115">
        <v>52347</v>
      </c>
      <c r="E58" s="114">
        <v>54851</v>
      </c>
      <c r="F58" s="114">
        <v>55337</v>
      </c>
      <c r="G58" s="114">
        <v>55982</v>
      </c>
      <c r="H58" s="140">
        <v>54366</v>
      </c>
      <c r="I58" s="115">
        <v>-2019</v>
      </c>
      <c r="J58" s="116">
        <v>-3.7137181326564397</v>
      </c>
    </row>
    <row r="59" spans="1:16" s="110" customFormat="1" ht="14.45" customHeight="1" x14ac:dyDescent="0.2">
      <c r="A59" s="118" t="s">
        <v>105</v>
      </c>
      <c r="B59" s="121" t="s">
        <v>108</v>
      </c>
      <c r="C59" s="113">
        <v>19.463648276173693</v>
      </c>
      <c r="D59" s="115">
        <v>17230</v>
      </c>
      <c r="E59" s="114">
        <v>18654</v>
      </c>
      <c r="F59" s="114">
        <v>18749</v>
      </c>
      <c r="G59" s="114">
        <v>19709</v>
      </c>
      <c r="H59" s="140">
        <v>18222</v>
      </c>
      <c r="I59" s="115">
        <v>-992</v>
      </c>
      <c r="J59" s="116">
        <v>-5.4439688288881571</v>
      </c>
    </row>
    <row r="60" spans="1:16" s="110" customFormat="1" ht="14.45" customHeight="1" x14ac:dyDescent="0.2">
      <c r="A60" s="118"/>
      <c r="B60" s="121" t="s">
        <v>109</v>
      </c>
      <c r="C60" s="113">
        <v>48.072839004111877</v>
      </c>
      <c r="D60" s="115">
        <v>42556</v>
      </c>
      <c r="E60" s="114">
        <v>44362</v>
      </c>
      <c r="F60" s="114">
        <v>44938</v>
      </c>
      <c r="G60" s="114">
        <v>45160</v>
      </c>
      <c r="H60" s="140">
        <v>44305</v>
      </c>
      <c r="I60" s="115">
        <v>-1749</v>
      </c>
      <c r="J60" s="116">
        <v>-3.947635707030809</v>
      </c>
    </row>
    <row r="61" spans="1:16" s="110" customFormat="1" ht="14.45" customHeight="1" x14ac:dyDescent="0.2">
      <c r="A61" s="118"/>
      <c r="B61" s="121" t="s">
        <v>110</v>
      </c>
      <c r="C61" s="113">
        <v>16.668925940987755</v>
      </c>
      <c r="D61" s="115">
        <v>14756</v>
      </c>
      <c r="E61" s="114">
        <v>15084</v>
      </c>
      <c r="F61" s="114">
        <v>15151</v>
      </c>
      <c r="G61" s="114">
        <v>15122</v>
      </c>
      <c r="H61" s="140">
        <v>14833</v>
      </c>
      <c r="I61" s="115">
        <v>-77</v>
      </c>
      <c r="J61" s="116">
        <v>-0.51911278905143932</v>
      </c>
    </row>
    <row r="62" spans="1:16" s="110" customFormat="1" ht="14.45" customHeight="1" x14ac:dyDescent="0.2">
      <c r="A62" s="120"/>
      <c r="B62" s="121" t="s">
        <v>111</v>
      </c>
      <c r="C62" s="113">
        <v>15.794586778726673</v>
      </c>
      <c r="D62" s="115">
        <v>13982</v>
      </c>
      <c r="E62" s="114">
        <v>14157</v>
      </c>
      <c r="F62" s="114">
        <v>14287</v>
      </c>
      <c r="G62" s="114">
        <v>14164</v>
      </c>
      <c r="H62" s="140">
        <v>13823</v>
      </c>
      <c r="I62" s="115">
        <v>159</v>
      </c>
      <c r="J62" s="116">
        <v>1.1502568183462345</v>
      </c>
    </row>
    <row r="63" spans="1:16" s="110" customFormat="1" ht="14.45" customHeight="1" x14ac:dyDescent="0.2">
      <c r="A63" s="120"/>
      <c r="B63" s="121" t="s">
        <v>112</v>
      </c>
      <c r="C63" s="113">
        <v>1.3894537074691609</v>
      </c>
      <c r="D63" s="115">
        <v>1230</v>
      </c>
      <c r="E63" s="114">
        <v>1216</v>
      </c>
      <c r="F63" s="114">
        <v>1277</v>
      </c>
      <c r="G63" s="114">
        <v>1155</v>
      </c>
      <c r="H63" s="140">
        <v>1127</v>
      </c>
      <c r="I63" s="115">
        <v>103</v>
      </c>
      <c r="J63" s="116">
        <v>9.1393078970718715</v>
      </c>
    </row>
    <row r="64" spans="1:16" s="110" customFormat="1" ht="14.45" customHeight="1" x14ac:dyDescent="0.2">
      <c r="A64" s="120" t="s">
        <v>113</v>
      </c>
      <c r="B64" s="119" t="s">
        <v>116</v>
      </c>
      <c r="C64" s="113">
        <v>85.311328001445929</v>
      </c>
      <c r="D64" s="115">
        <v>75521</v>
      </c>
      <c r="E64" s="114">
        <v>78713</v>
      </c>
      <c r="F64" s="114">
        <v>79564</v>
      </c>
      <c r="G64" s="114">
        <v>80536</v>
      </c>
      <c r="H64" s="140">
        <v>78179</v>
      </c>
      <c r="I64" s="115">
        <v>-2658</v>
      </c>
      <c r="J64" s="116">
        <v>-3.3998899960347408</v>
      </c>
    </row>
    <row r="65" spans="1:10" s="110" customFormat="1" ht="14.45" customHeight="1" x14ac:dyDescent="0.2">
      <c r="A65" s="123"/>
      <c r="B65" s="124" t="s">
        <v>117</v>
      </c>
      <c r="C65" s="125">
        <v>14.584745379784014</v>
      </c>
      <c r="D65" s="143">
        <v>12911</v>
      </c>
      <c r="E65" s="144">
        <v>13453</v>
      </c>
      <c r="F65" s="144">
        <v>13470</v>
      </c>
      <c r="G65" s="144">
        <v>13519</v>
      </c>
      <c r="H65" s="145">
        <v>12907</v>
      </c>
      <c r="I65" s="143">
        <v>4</v>
      </c>
      <c r="J65" s="146">
        <v>3.0990935151468196E-2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87720</v>
      </c>
      <c r="G11" s="114">
        <v>91405</v>
      </c>
      <c r="H11" s="114">
        <v>92413</v>
      </c>
      <c r="I11" s="114">
        <v>93500</v>
      </c>
      <c r="J11" s="140">
        <v>90578</v>
      </c>
      <c r="K11" s="114">
        <v>-2858</v>
      </c>
      <c r="L11" s="116">
        <v>-3.1552915719048777</v>
      </c>
    </row>
    <row r="12" spans="1:17" s="110" customFormat="1" ht="24" customHeight="1" x14ac:dyDescent="0.2">
      <c r="A12" s="604" t="s">
        <v>185</v>
      </c>
      <c r="B12" s="605"/>
      <c r="C12" s="605"/>
      <c r="D12" s="606"/>
      <c r="E12" s="113">
        <v>40.858413132694942</v>
      </c>
      <c r="F12" s="115">
        <v>35841</v>
      </c>
      <c r="G12" s="114">
        <v>37035</v>
      </c>
      <c r="H12" s="114">
        <v>37453</v>
      </c>
      <c r="I12" s="114">
        <v>37838</v>
      </c>
      <c r="J12" s="140">
        <v>36556</v>
      </c>
      <c r="K12" s="114">
        <v>-715</v>
      </c>
      <c r="L12" s="116">
        <v>-1.9559032716927454</v>
      </c>
    </row>
    <row r="13" spans="1:17" s="110" customFormat="1" ht="15" customHeight="1" x14ac:dyDescent="0.2">
      <c r="A13" s="120"/>
      <c r="B13" s="612" t="s">
        <v>107</v>
      </c>
      <c r="C13" s="612"/>
      <c r="E13" s="113">
        <v>59.141586867305058</v>
      </c>
      <c r="F13" s="115">
        <v>51879</v>
      </c>
      <c r="G13" s="114">
        <v>54370</v>
      </c>
      <c r="H13" s="114">
        <v>54960</v>
      </c>
      <c r="I13" s="114">
        <v>55662</v>
      </c>
      <c r="J13" s="140">
        <v>54022</v>
      </c>
      <c r="K13" s="114">
        <v>-2143</v>
      </c>
      <c r="L13" s="116">
        <v>-3.9669023731072528</v>
      </c>
    </row>
    <row r="14" spans="1:17" s="110" customFormat="1" ht="22.5" customHeight="1" x14ac:dyDescent="0.2">
      <c r="A14" s="604" t="s">
        <v>186</v>
      </c>
      <c r="B14" s="605"/>
      <c r="C14" s="605"/>
      <c r="D14" s="606"/>
      <c r="E14" s="113">
        <v>19.082307341541267</v>
      </c>
      <c r="F14" s="115">
        <v>16739</v>
      </c>
      <c r="G14" s="114">
        <v>18147</v>
      </c>
      <c r="H14" s="114">
        <v>18345</v>
      </c>
      <c r="I14" s="114">
        <v>19244</v>
      </c>
      <c r="J14" s="140">
        <v>17763</v>
      </c>
      <c r="K14" s="114">
        <v>-1024</v>
      </c>
      <c r="L14" s="116">
        <v>-5.7647919833361483</v>
      </c>
    </row>
    <row r="15" spans="1:17" s="110" customFormat="1" ht="15" customHeight="1" x14ac:dyDescent="0.2">
      <c r="A15" s="120"/>
      <c r="B15" s="119"/>
      <c r="C15" s="258" t="s">
        <v>106</v>
      </c>
      <c r="E15" s="113">
        <v>47.434135850409227</v>
      </c>
      <c r="F15" s="115">
        <v>7940</v>
      </c>
      <c r="G15" s="114">
        <v>8420</v>
      </c>
      <c r="H15" s="114">
        <v>8584</v>
      </c>
      <c r="I15" s="114">
        <v>9073</v>
      </c>
      <c r="J15" s="140">
        <v>8475</v>
      </c>
      <c r="K15" s="114">
        <v>-535</v>
      </c>
      <c r="L15" s="116">
        <v>-6.3126843657817107</v>
      </c>
    </row>
    <row r="16" spans="1:17" s="110" customFormat="1" ht="15" customHeight="1" x14ac:dyDescent="0.2">
      <c r="A16" s="120"/>
      <c r="B16" s="119"/>
      <c r="C16" s="258" t="s">
        <v>107</v>
      </c>
      <c r="E16" s="113">
        <v>52.565864149590773</v>
      </c>
      <c r="F16" s="115">
        <v>8799</v>
      </c>
      <c r="G16" s="114">
        <v>9727</v>
      </c>
      <c r="H16" s="114">
        <v>9761</v>
      </c>
      <c r="I16" s="114">
        <v>10171</v>
      </c>
      <c r="J16" s="140">
        <v>9288</v>
      </c>
      <c r="K16" s="114">
        <v>-489</v>
      </c>
      <c r="L16" s="116">
        <v>-5.2648578811369511</v>
      </c>
    </row>
    <row r="17" spans="1:12" s="110" customFormat="1" ht="15" customHeight="1" x14ac:dyDescent="0.2">
      <c r="A17" s="120"/>
      <c r="B17" s="121" t="s">
        <v>109</v>
      </c>
      <c r="C17" s="258"/>
      <c r="E17" s="113">
        <v>48.105335157318741</v>
      </c>
      <c r="F17" s="115">
        <v>42198</v>
      </c>
      <c r="G17" s="114">
        <v>43914</v>
      </c>
      <c r="H17" s="114">
        <v>44513</v>
      </c>
      <c r="I17" s="114">
        <v>44820</v>
      </c>
      <c r="J17" s="140">
        <v>43999</v>
      </c>
      <c r="K17" s="114">
        <v>-1801</v>
      </c>
      <c r="L17" s="116">
        <v>-4.0932748471556168</v>
      </c>
    </row>
    <row r="18" spans="1:12" s="110" customFormat="1" ht="15" customHeight="1" x14ac:dyDescent="0.2">
      <c r="A18" s="120"/>
      <c r="B18" s="119"/>
      <c r="C18" s="258" t="s">
        <v>106</v>
      </c>
      <c r="E18" s="113">
        <v>36.847717901322341</v>
      </c>
      <c r="F18" s="115">
        <v>15549</v>
      </c>
      <c r="G18" s="114">
        <v>16100</v>
      </c>
      <c r="H18" s="114">
        <v>16224</v>
      </c>
      <c r="I18" s="114">
        <v>16222</v>
      </c>
      <c r="J18" s="140">
        <v>15813</v>
      </c>
      <c r="K18" s="114">
        <v>-264</v>
      </c>
      <c r="L18" s="116">
        <v>-1.669512426484538</v>
      </c>
    </row>
    <row r="19" spans="1:12" s="110" customFormat="1" ht="15" customHeight="1" x14ac:dyDescent="0.2">
      <c r="A19" s="120"/>
      <c r="B19" s="119"/>
      <c r="C19" s="258" t="s">
        <v>107</v>
      </c>
      <c r="E19" s="113">
        <v>63.152282098677659</v>
      </c>
      <c r="F19" s="115">
        <v>26649</v>
      </c>
      <c r="G19" s="114">
        <v>27814</v>
      </c>
      <c r="H19" s="114">
        <v>28289</v>
      </c>
      <c r="I19" s="114">
        <v>28598</v>
      </c>
      <c r="J19" s="140">
        <v>28186</v>
      </c>
      <c r="K19" s="114">
        <v>-1537</v>
      </c>
      <c r="L19" s="116">
        <v>-5.4530618037323491</v>
      </c>
    </row>
    <row r="20" spans="1:12" s="110" customFormat="1" ht="15" customHeight="1" x14ac:dyDescent="0.2">
      <c r="A20" s="120"/>
      <c r="B20" s="121" t="s">
        <v>110</v>
      </c>
      <c r="C20" s="258"/>
      <c r="E20" s="113">
        <v>16.976744186046513</v>
      </c>
      <c r="F20" s="115">
        <v>14892</v>
      </c>
      <c r="G20" s="114">
        <v>15289</v>
      </c>
      <c r="H20" s="114">
        <v>15346</v>
      </c>
      <c r="I20" s="114">
        <v>15307</v>
      </c>
      <c r="J20" s="140">
        <v>15028</v>
      </c>
      <c r="K20" s="114">
        <v>-136</v>
      </c>
      <c r="L20" s="116">
        <v>-0.90497737556561086</v>
      </c>
    </row>
    <row r="21" spans="1:12" s="110" customFormat="1" ht="15" customHeight="1" x14ac:dyDescent="0.2">
      <c r="A21" s="120"/>
      <c r="B21" s="119"/>
      <c r="C21" s="258" t="s">
        <v>106</v>
      </c>
      <c r="E21" s="113">
        <v>34.219715283373624</v>
      </c>
      <c r="F21" s="115">
        <v>5096</v>
      </c>
      <c r="G21" s="114">
        <v>5182</v>
      </c>
      <c r="H21" s="114">
        <v>5252</v>
      </c>
      <c r="I21" s="114">
        <v>5187</v>
      </c>
      <c r="J21" s="140">
        <v>5048</v>
      </c>
      <c r="K21" s="114">
        <v>48</v>
      </c>
      <c r="L21" s="116">
        <v>0.95087163232963545</v>
      </c>
    </row>
    <row r="22" spans="1:12" s="110" customFormat="1" ht="15" customHeight="1" x14ac:dyDescent="0.2">
      <c r="A22" s="120"/>
      <c r="B22" s="119"/>
      <c r="C22" s="258" t="s">
        <v>107</v>
      </c>
      <c r="E22" s="113">
        <v>65.780284716626383</v>
      </c>
      <c r="F22" s="115">
        <v>9796</v>
      </c>
      <c r="G22" s="114">
        <v>10107</v>
      </c>
      <c r="H22" s="114">
        <v>10094</v>
      </c>
      <c r="I22" s="114">
        <v>10120</v>
      </c>
      <c r="J22" s="140">
        <v>9980</v>
      </c>
      <c r="K22" s="114">
        <v>-184</v>
      </c>
      <c r="L22" s="116">
        <v>-1.8436873747494991</v>
      </c>
    </row>
    <row r="23" spans="1:12" s="110" customFormat="1" ht="15" customHeight="1" x14ac:dyDescent="0.2">
      <c r="A23" s="120"/>
      <c r="B23" s="121" t="s">
        <v>111</v>
      </c>
      <c r="C23" s="258"/>
      <c r="E23" s="113">
        <v>15.835613315093479</v>
      </c>
      <c r="F23" s="115">
        <v>13891</v>
      </c>
      <c r="G23" s="114">
        <v>14055</v>
      </c>
      <c r="H23" s="114">
        <v>14209</v>
      </c>
      <c r="I23" s="114">
        <v>14129</v>
      </c>
      <c r="J23" s="140">
        <v>13788</v>
      </c>
      <c r="K23" s="114">
        <v>103</v>
      </c>
      <c r="L23" s="116">
        <v>0.74702639976791407</v>
      </c>
    </row>
    <row r="24" spans="1:12" s="110" customFormat="1" ht="15" customHeight="1" x14ac:dyDescent="0.2">
      <c r="A24" s="120"/>
      <c r="B24" s="119"/>
      <c r="C24" s="258" t="s">
        <v>106</v>
      </c>
      <c r="E24" s="113">
        <v>52.235260240443452</v>
      </c>
      <c r="F24" s="115">
        <v>7256</v>
      </c>
      <c r="G24" s="114">
        <v>7333</v>
      </c>
      <c r="H24" s="114">
        <v>7393</v>
      </c>
      <c r="I24" s="114">
        <v>7356</v>
      </c>
      <c r="J24" s="140">
        <v>7220</v>
      </c>
      <c r="K24" s="114">
        <v>36</v>
      </c>
      <c r="L24" s="116">
        <v>0.49861495844875348</v>
      </c>
    </row>
    <row r="25" spans="1:12" s="110" customFormat="1" ht="15" customHeight="1" x14ac:dyDescent="0.2">
      <c r="A25" s="120"/>
      <c r="B25" s="119"/>
      <c r="C25" s="258" t="s">
        <v>107</v>
      </c>
      <c r="E25" s="113">
        <v>47.764739759556548</v>
      </c>
      <c r="F25" s="115">
        <v>6635</v>
      </c>
      <c r="G25" s="114">
        <v>6722</v>
      </c>
      <c r="H25" s="114">
        <v>6816</v>
      </c>
      <c r="I25" s="114">
        <v>6773</v>
      </c>
      <c r="J25" s="140">
        <v>6568</v>
      </c>
      <c r="K25" s="114">
        <v>67</v>
      </c>
      <c r="L25" s="116">
        <v>1.0200974421437272</v>
      </c>
    </row>
    <row r="26" spans="1:12" s="110" customFormat="1" ht="15" customHeight="1" x14ac:dyDescent="0.2">
      <c r="A26" s="120"/>
      <c r="C26" s="121" t="s">
        <v>187</v>
      </c>
      <c r="D26" s="110" t="s">
        <v>188</v>
      </c>
      <c r="E26" s="113">
        <v>1.4021887824897401</v>
      </c>
      <c r="F26" s="115">
        <v>1230</v>
      </c>
      <c r="G26" s="114">
        <v>1197</v>
      </c>
      <c r="H26" s="114">
        <v>1251</v>
      </c>
      <c r="I26" s="114">
        <v>1130</v>
      </c>
      <c r="J26" s="140">
        <v>1105</v>
      </c>
      <c r="K26" s="114">
        <v>125</v>
      </c>
      <c r="L26" s="116">
        <v>11.312217194570136</v>
      </c>
    </row>
    <row r="27" spans="1:12" s="110" customFormat="1" ht="15" customHeight="1" x14ac:dyDescent="0.2">
      <c r="A27" s="120"/>
      <c r="B27" s="119"/>
      <c r="D27" s="259" t="s">
        <v>106</v>
      </c>
      <c r="E27" s="113">
        <v>45.691056910569102</v>
      </c>
      <c r="F27" s="115">
        <v>562</v>
      </c>
      <c r="G27" s="114">
        <v>534</v>
      </c>
      <c r="H27" s="114">
        <v>549</v>
      </c>
      <c r="I27" s="114">
        <v>530</v>
      </c>
      <c r="J27" s="140">
        <v>524</v>
      </c>
      <c r="K27" s="114">
        <v>38</v>
      </c>
      <c r="L27" s="116">
        <v>7.2519083969465647</v>
      </c>
    </row>
    <row r="28" spans="1:12" s="110" customFormat="1" ht="15" customHeight="1" x14ac:dyDescent="0.2">
      <c r="A28" s="120"/>
      <c r="B28" s="119"/>
      <c r="D28" s="259" t="s">
        <v>107</v>
      </c>
      <c r="E28" s="113">
        <v>54.308943089430898</v>
      </c>
      <c r="F28" s="115">
        <v>668</v>
      </c>
      <c r="G28" s="114">
        <v>663</v>
      </c>
      <c r="H28" s="114">
        <v>702</v>
      </c>
      <c r="I28" s="114">
        <v>600</v>
      </c>
      <c r="J28" s="140">
        <v>581</v>
      </c>
      <c r="K28" s="114">
        <v>87</v>
      </c>
      <c r="L28" s="116">
        <v>14.974182444061961</v>
      </c>
    </row>
    <row r="29" spans="1:12" s="110" customFormat="1" ht="24" customHeight="1" x14ac:dyDescent="0.2">
      <c r="A29" s="604" t="s">
        <v>189</v>
      </c>
      <c r="B29" s="605"/>
      <c r="C29" s="605"/>
      <c r="D29" s="606"/>
      <c r="E29" s="113">
        <v>85.738714090287274</v>
      </c>
      <c r="F29" s="115">
        <v>75210</v>
      </c>
      <c r="G29" s="114">
        <v>78416</v>
      </c>
      <c r="H29" s="114">
        <v>79392</v>
      </c>
      <c r="I29" s="114">
        <v>80453</v>
      </c>
      <c r="J29" s="140">
        <v>78096</v>
      </c>
      <c r="K29" s="114">
        <v>-2886</v>
      </c>
      <c r="L29" s="116">
        <v>-3.6954517516902272</v>
      </c>
    </row>
    <row r="30" spans="1:12" s="110" customFormat="1" ht="15" customHeight="1" x14ac:dyDescent="0.2">
      <c r="A30" s="120"/>
      <c r="B30" s="119"/>
      <c r="C30" s="258" t="s">
        <v>106</v>
      </c>
      <c r="E30" s="113">
        <v>40.332402606036432</v>
      </c>
      <c r="F30" s="115">
        <v>30334</v>
      </c>
      <c r="G30" s="114">
        <v>31326</v>
      </c>
      <c r="H30" s="114">
        <v>31753</v>
      </c>
      <c r="I30" s="114">
        <v>32129</v>
      </c>
      <c r="J30" s="140">
        <v>31160</v>
      </c>
      <c r="K30" s="114">
        <v>-826</v>
      </c>
      <c r="L30" s="116">
        <v>-2.6508344030808728</v>
      </c>
    </row>
    <row r="31" spans="1:12" s="110" customFormat="1" ht="15" customHeight="1" x14ac:dyDescent="0.2">
      <c r="A31" s="120"/>
      <c r="B31" s="119"/>
      <c r="C31" s="258" t="s">
        <v>107</v>
      </c>
      <c r="E31" s="113">
        <v>59.667597393963568</v>
      </c>
      <c r="F31" s="115">
        <v>44876</v>
      </c>
      <c r="G31" s="114">
        <v>47090</v>
      </c>
      <c r="H31" s="114">
        <v>47639</v>
      </c>
      <c r="I31" s="114">
        <v>48324</v>
      </c>
      <c r="J31" s="140">
        <v>46936</v>
      </c>
      <c r="K31" s="114">
        <v>-2060</v>
      </c>
      <c r="L31" s="116">
        <v>-4.3889551730015341</v>
      </c>
    </row>
    <row r="32" spans="1:12" s="110" customFormat="1" ht="15" customHeight="1" x14ac:dyDescent="0.2">
      <c r="A32" s="120"/>
      <c r="B32" s="119" t="s">
        <v>117</v>
      </c>
      <c r="C32" s="258"/>
      <c r="E32" s="113">
        <v>14.150706794345645</v>
      </c>
      <c r="F32" s="114">
        <v>12413</v>
      </c>
      <c r="G32" s="114">
        <v>12894</v>
      </c>
      <c r="H32" s="114">
        <v>12929</v>
      </c>
      <c r="I32" s="114">
        <v>12944</v>
      </c>
      <c r="J32" s="140">
        <v>12388</v>
      </c>
      <c r="K32" s="114">
        <v>25</v>
      </c>
      <c r="L32" s="116">
        <v>0.20180820148530837</v>
      </c>
    </row>
    <row r="33" spans="1:12" s="110" customFormat="1" ht="15" customHeight="1" x14ac:dyDescent="0.2">
      <c r="A33" s="120"/>
      <c r="B33" s="119"/>
      <c r="C33" s="258" t="s">
        <v>106</v>
      </c>
      <c r="E33" s="113">
        <v>44.090872472407959</v>
      </c>
      <c r="F33" s="114">
        <v>5473</v>
      </c>
      <c r="G33" s="114">
        <v>5677</v>
      </c>
      <c r="H33" s="114">
        <v>5674</v>
      </c>
      <c r="I33" s="114">
        <v>5676</v>
      </c>
      <c r="J33" s="140">
        <v>5367</v>
      </c>
      <c r="K33" s="114">
        <v>106</v>
      </c>
      <c r="L33" s="116">
        <v>1.9750326066703932</v>
      </c>
    </row>
    <row r="34" spans="1:12" s="110" customFormat="1" ht="15" customHeight="1" x14ac:dyDescent="0.2">
      <c r="A34" s="120"/>
      <c r="B34" s="119"/>
      <c r="C34" s="258" t="s">
        <v>107</v>
      </c>
      <c r="E34" s="113">
        <v>55.909127527592041</v>
      </c>
      <c r="F34" s="114">
        <v>6940</v>
      </c>
      <c r="G34" s="114">
        <v>7217</v>
      </c>
      <c r="H34" s="114">
        <v>7255</v>
      </c>
      <c r="I34" s="114">
        <v>7268</v>
      </c>
      <c r="J34" s="140">
        <v>7021</v>
      </c>
      <c r="K34" s="114">
        <v>-81</v>
      </c>
      <c r="L34" s="116">
        <v>-1.1536818117077339</v>
      </c>
    </row>
    <row r="35" spans="1:12" s="110" customFormat="1" ht="24" customHeight="1" x14ac:dyDescent="0.2">
      <c r="A35" s="604" t="s">
        <v>192</v>
      </c>
      <c r="B35" s="605"/>
      <c r="C35" s="605"/>
      <c r="D35" s="606"/>
      <c r="E35" s="113">
        <v>20.78545371637027</v>
      </c>
      <c r="F35" s="114">
        <v>18233</v>
      </c>
      <c r="G35" s="114">
        <v>19416</v>
      </c>
      <c r="H35" s="114">
        <v>19732</v>
      </c>
      <c r="I35" s="114">
        <v>20577</v>
      </c>
      <c r="J35" s="114">
        <v>19205</v>
      </c>
      <c r="K35" s="318">
        <v>-972</v>
      </c>
      <c r="L35" s="319">
        <v>-5.0611819838583703</v>
      </c>
    </row>
    <row r="36" spans="1:12" s="110" customFormat="1" ht="15" customHeight="1" x14ac:dyDescent="0.2">
      <c r="A36" s="120"/>
      <c r="B36" s="119"/>
      <c r="C36" s="258" t="s">
        <v>106</v>
      </c>
      <c r="E36" s="113">
        <v>41.28229035265727</v>
      </c>
      <c r="F36" s="114">
        <v>7527</v>
      </c>
      <c r="G36" s="114">
        <v>7937</v>
      </c>
      <c r="H36" s="114">
        <v>8166</v>
      </c>
      <c r="I36" s="114">
        <v>8594</v>
      </c>
      <c r="J36" s="114">
        <v>7980</v>
      </c>
      <c r="K36" s="318">
        <v>-453</v>
      </c>
      <c r="L36" s="116">
        <v>-5.6766917293233083</v>
      </c>
    </row>
    <row r="37" spans="1:12" s="110" customFormat="1" ht="15" customHeight="1" x14ac:dyDescent="0.2">
      <c r="A37" s="120"/>
      <c r="B37" s="119"/>
      <c r="C37" s="258" t="s">
        <v>107</v>
      </c>
      <c r="E37" s="113">
        <v>58.71770964734273</v>
      </c>
      <c r="F37" s="114">
        <v>10706</v>
      </c>
      <c r="G37" s="114">
        <v>11479</v>
      </c>
      <c r="H37" s="114">
        <v>11566</v>
      </c>
      <c r="I37" s="114">
        <v>11983</v>
      </c>
      <c r="J37" s="140">
        <v>11225</v>
      </c>
      <c r="K37" s="114">
        <v>-519</v>
      </c>
      <c r="L37" s="116">
        <v>-4.6236080178173715</v>
      </c>
    </row>
    <row r="38" spans="1:12" s="110" customFormat="1" ht="15" customHeight="1" x14ac:dyDescent="0.2">
      <c r="A38" s="120"/>
      <c r="B38" s="119" t="s">
        <v>329</v>
      </c>
      <c r="C38" s="258"/>
      <c r="E38" s="113">
        <v>56.678066575467398</v>
      </c>
      <c r="F38" s="114">
        <v>49718</v>
      </c>
      <c r="G38" s="114">
        <v>51167</v>
      </c>
      <c r="H38" s="114">
        <v>51614</v>
      </c>
      <c r="I38" s="114">
        <v>51618</v>
      </c>
      <c r="J38" s="140">
        <v>50524</v>
      </c>
      <c r="K38" s="114">
        <v>-806</v>
      </c>
      <c r="L38" s="116">
        <v>-1.5952814503998101</v>
      </c>
    </row>
    <row r="39" spans="1:12" s="110" customFormat="1" ht="15" customHeight="1" x14ac:dyDescent="0.2">
      <c r="A39" s="120"/>
      <c r="B39" s="119"/>
      <c r="C39" s="258" t="s">
        <v>106</v>
      </c>
      <c r="E39" s="113">
        <v>40.985156281427251</v>
      </c>
      <c r="F39" s="115">
        <v>20377</v>
      </c>
      <c r="G39" s="114">
        <v>20811</v>
      </c>
      <c r="H39" s="114">
        <v>20950</v>
      </c>
      <c r="I39" s="114">
        <v>20858</v>
      </c>
      <c r="J39" s="140">
        <v>20420</v>
      </c>
      <c r="K39" s="114">
        <v>-43</v>
      </c>
      <c r="L39" s="116">
        <v>-0.21057786483839372</v>
      </c>
    </row>
    <row r="40" spans="1:12" s="110" customFormat="1" ht="15" customHeight="1" x14ac:dyDescent="0.2">
      <c r="A40" s="120"/>
      <c r="B40" s="119"/>
      <c r="C40" s="258" t="s">
        <v>107</v>
      </c>
      <c r="E40" s="113">
        <v>59.014843718572749</v>
      </c>
      <c r="F40" s="115">
        <v>29341</v>
      </c>
      <c r="G40" s="114">
        <v>30356</v>
      </c>
      <c r="H40" s="114">
        <v>30664</v>
      </c>
      <c r="I40" s="114">
        <v>30760</v>
      </c>
      <c r="J40" s="140">
        <v>30104</v>
      </c>
      <c r="K40" s="114">
        <v>-763</v>
      </c>
      <c r="L40" s="116">
        <v>-2.534546904065905</v>
      </c>
    </row>
    <row r="41" spans="1:12" s="110" customFormat="1" ht="15" customHeight="1" x14ac:dyDescent="0.2">
      <c r="A41" s="120"/>
      <c r="B41" s="320" t="s">
        <v>516</v>
      </c>
      <c r="C41" s="258"/>
      <c r="E41" s="113">
        <v>8.4724122207022337</v>
      </c>
      <c r="F41" s="115">
        <v>7432</v>
      </c>
      <c r="G41" s="114">
        <v>7797</v>
      </c>
      <c r="H41" s="114">
        <v>7729</v>
      </c>
      <c r="I41" s="114">
        <v>7826</v>
      </c>
      <c r="J41" s="140">
        <v>7400</v>
      </c>
      <c r="K41" s="114">
        <v>32</v>
      </c>
      <c r="L41" s="116">
        <v>0.43243243243243246</v>
      </c>
    </row>
    <row r="42" spans="1:12" s="110" customFormat="1" ht="15" customHeight="1" x14ac:dyDescent="0.2">
      <c r="A42" s="120"/>
      <c r="B42" s="119"/>
      <c r="C42" s="268" t="s">
        <v>106</v>
      </c>
      <c r="D42" s="182"/>
      <c r="E42" s="113">
        <v>42.814854682454254</v>
      </c>
      <c r="F42" s="115">
        <v>3182</v>
      </c>
      <c r="G42" s="114">
        <v>3304</v>
      </c>
      <c r="H42" s="114">
        <v>3265</v>
      </c>
      <c r="I42" s="114">
        <v>3318</v>
      </c>
      <c r="J42" s="140">
        <v>3132</v>
      </c>
      <c r="K42" s="114">
        <v>50</v>
      </c>
      <c r="L42" s="116">
        <v>1.5964240102171137</v>
      </c>
    </row>
    <row r="43" spans="1:12" s="110" customFormat="1" ht="15" customHeight="1" x14ac:dyDescent="0.2">
      <c r="A43" s="120"/>
      <c r="B43" s="119"/>
      <c r="C43" s="268" t="s">
        <v>107</v>
      </c>
      <c r="D43" s="182"/>
      <c r="E43" s="113">
        <v>57.185145317545746</v>
      </c>
      <c r="F43" s="115">
        <v>4250</v>
      </c>
      <c r="G43" s="114">
        <v>4493</v>
      </c>
      <c r="H43" s="114">
        <v>4464</v>
      </c>
      <c r="I43" s="114">
        <v>4508</v>
      </c>
      <c r="J43" s="140">
        <v>4268</v>
      </c>
      <c r="K43" s="114">
        <v>-18</v>
      </c>
      <c r="L43" s="116">
        <v>-0.4217432052483599</v>
      </c>
    </row>
    <row r="44" spans="1:12" s="110" customFormat="1" ht="15" customHeight="1" x14ac:dyDescent="0.2">
      <c r="A44" s="120"/>
      <c r="B44" s="119" t="s">
        <v>205</v>
      </c>
      <c r="C44" s="268"/>
      <c r="D44" s="182"/>
      <c r="E44" s="113">
        <v>14.0640674874601</v>
      </c>
      <c r="F44" s="115">
        <v>12337</v>
      </c>
      <c r="G44" s="114">
        <v>13025</v>
      </c>
      <c r="H44" s="114">
        <v>13338</v>
      </c>
      <c r="I44" s="114">
        <v>13479</v>
      </c>
      <c r="J44" s="140">
        <v>13449</v>
      </c>
      <c r="K44" s="114">
        <v>-1112</v>
      </c>
      <c r="L44" s="116">
        <v>-8.2682727340322693</v>
      </c>
    </row>
    <row r="45" spans="1:12" s="110" customFormat="1" ht="15" customHeight="1" x14ac:dyDescent="0.2">
      <c r="A45" s="120"/>
      <c r="B45" s="119"/>
      <c r="C45" s="268" t="s">
        <v>106</v>
      </c>
      <c r="D45" s="182"/>
      <c r="E45" s="113">
        <v>38.542595444597552</v>
      </c>
      <c r="F45" s="115">
        <v>4755</v>
      </c>
      <c r="G45" s="114">
        <v>4983</v>
      </c>
      <c r="H45" s="114">
        <v>5072</v>
      </c>
      <c r="I45" s="114">
        <v>5068</v>
      </c>
      <c r="J45" s="140">
        <v>5024</v>
      </c>
      <c r="K45" s="114">
        <v>-269</v>
      </c>
      <c r="L45" s="116">
        <v>-5.3542993630573248</v>
      </c>
    </row>
    <row r="46" spans="1:12" s="110" customFormat="1" ht="15" customHeight="1" x14ac:dyDescent="0.2">
      <c r="A46" s="123"/>
      <c r="B46" s="124"/>
      <c r="C46" s="260" t="s">
        <v>107</v>
      </c>
      <c r="D46" s="261"/>
      <c r="E46" s="125">
        <v>61.457404555402448</v>
      </c>
      <c r="F46" s="143">
        <v>7582</v>
      </c>
      <c r="G46" s="144">
        <v>8042</v>
      </c>
      <c r="H46" s="144">
        <v>8266</v>
      </c>
      <c r="I46" s="144">
        <v>8411</v>
      </c>
      <c r="J46" s="145">
        <v>8425</v>
      </c>
      <c r="K46" s="144">
        <v>-843</v>
      </c>
      <c r="L46" s="146">
        <v>-10.005934718100891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87720</v>
      </c>
      <c r="E11" s="114">
        <v>91405</v>
      </c>
      <c r="F11" s="114">
        <v>92413</v>
      </c>
      <c r="G11" s="114">
        <v>93500</v>
      </c>
      <c r="H11" s="140">
        <v>90578</v>
      </c>
      <c r="I11" s="115">
        <v>-2858</v>
      </c>
      <c r="J11" s="116">
        <v>-3.1552915719048777</v>
      </c>
    </row>
    <row r="12" spans="1:15" s="110" customFormat="1" ht="24.95" customHeight="1" x14ac:dyDescent="0.2">
      <c r="A12" s="193" t="s">
        <v>132</v>
      </c>
      <c r="B12" s="194" t="s">
        <v>133</v>
      </c>
      <c r="C12" s="113">
        <v>2.2891016871865024</v>
      </c>
      <c r="D12" s="115">
        <v>2008</v>
      </c>
      <c r="E12" s="114">
        <v>1952</v>
      </c>
      <c r="F12" s="114">
        <v>2073</v>
      </c>
      <c r="G12" s="114">
        <v>2032</v>
      </c>
      <c r="H12" s="140">
        <v>1857</v>
      </c>
      <c r="I12" s="115">
        <v>151</v>
      </c>
      <c r="J12" s="116">
        <v>8.131394722670974</v>
      </c>
    </row>
    <row r="13" spans="1:15" s="110" customFormat="1" ht="24.95" customHeight="1" x14ac:dyDescent="0.2">
      <c r="A13" s="193" t="s">
        <v>134</v>
      </c>
      <c r="B13" s="199" t="s">
        <v>214</v>
      </c>
      <c r="C13" s="113">
        <v>0.59621523027815782</v>
      </c>
      <c r="D13" s="115">
        <v>523</v>
      </c>
      <c r="E13" s="114">
        <v>527</v>
      </c>
      <c r="F13" s="114">
        <v>528</v>
      </c>
      <c r="G13" s="114">
        <v>535</v>
      </c>
      <c r="H13" s="140">
        <v>527</v>
      </c>
      <c r="I13" s="115">
        <v>-4</v>
      </c>
      <c r="J13" s="116">
        <v>-0.75901328273244784</v>
      </c>
    </row>
    <row r="14" spans="1:15" s="287" customFormat="1" ht="24.95" customHeight="1" x14ac:dyDescent="0.2">
      <c r="A14" s="193" t="s">
        <v>215</v>
      </c>
      <c r="B14" s="199" t="s">
        <v>137</v>
      </c>
      <c r="C14" s="113">
        <v>10.120839033287734</v>
      </c>
      <c r="D14" s="115">
        <v>8878</v>
      </c>
      <c r="E14" s="114">
        <v>9090</v>
      </c>
      <c r="F14" s="114">
        <v>9280</v>
      </c>
      <c r="G14" s="114">
        <v>9353</v>
      </c>
      <c r="H14" s="140">
        <v>9361</v>
      </c>
      <c r="I14" s="115">
        <v>-483</v>
      </c>
      <c r="J14" s="116">
        <v>-5.15970515970516</v>
      </c>
      <c r="K14" s="110"/>
      <c r="L14" s="110"/>
      <c r="M14" s="110"/>
      <c r="N14" s="110"/>
      <c r="O14" s="110"/>
    </row>
    <row r="15" spans="1:15" s="110" customFormat="1" ht="24.95" customHeight="1" x14ac:dyDescent="0.2">
      <c r="A15" s="193" t="s">
        <v>216</v>
      </c>
      <c r="B15" s="199" t="s">
        <v>217</v>
      </c>
      <c r="C15" s="113">
        <v>4.1700866393068852</v>
      </c>
      <c r="D15" s="115">
        <v>3658</v>
      </c>
      <c r="E15" s="114">
        <v>3747</v>
      </c>
      <c r="F15" s="114">
        <v>3767</v>
      </c>
      <c r="G15" s="114">
        <v>3718</v>
      </c>
      <c r="H15" s="140">
        <v>3650</v>
      </c>
      <c r="I15" s="115">
        <v>8</v>
      </c>
      <c r="J15" s="116">
        <v>0.21917808219178081</v>
      </c>
    </row>
    <row r="16" spans="1:15" s="287" customFormat="1" ht="24.95" customHeight="1" x14ac:dyDescent="0.2">
      <c r="A16" s="193" t="s">
        <v>218</v>
      </c>
      <c r="B16" s="199" t="s">
        <v>141</v>
      </c>
      <c r="C16" s="113">
        <v>4.9281805745554035</v>
      </c>
      <c r="D16" s="115">
        <v>4323</v>
      </c>
      <c r="E16" s="114">
        <v>4448</v>
      </c>
      <c r="F16" s="114">
        <v>4568</v>
      </c>
      <c r="G16" s="114">
        <v>4696</v>
      </c>
      <c r="H16" s="140">
        <v>4774</v>
      </c>
      <c r="I16" s="115">
        <v>-451</v>
      </c>
      <c r="J16" s="116">
        <v>-9.4470046082949306</v>
      </c>
      <c r="K16" s="110"/>
      <c r="L16" s="110"/>
      <c r="M16" s="110"/>
      <c r="N16" s="110"/>
      <c r="O16" s="110"/>
    </row>
    <row r="17" spans="1:15" s="110" customFormat="1" ht="24.95" customHeight="1" x14ac:dyDescent="0.2">
      <c r="A17" s="193" t="s">
        <v>142</v>
      </c>
      <c r="B17" s="199" t="s">
        <v>220</v>
      </c>
      <c r="C17" s="113">
        <v>1.0225718194254445</v>
      </c>
      <c r="D17" s="115">
        <v>897</v>
      </c>
      <c r="E17" s="114">
        <v>895</v>
      </c>
      <c r="F17" s="114">
        <v>945</v>
      </c>
      <c r="G17" s="114">
        <v>939</v>
      </c>
      <c r="H17" s="140">
        <v>937</v>
      </c>
      <c r="I17" s="115">
        <v>-40</v>
      </c>
      <c r="J17" s="116">
        <v>-4.2689434364994661</v>
      </c>
    </row>
    <row r="18" spans="1:15" s="287" customFormat="1" ht="24.95" customHeight="1" x14ac:dyDescent="0.2">
      <c r="A18" s="201" t="s">
        <v>144</v>
      </c>
      <c r="B18" s="202" t="s">
        <v>145</v>
      </c>
      <c r="C18" s="113">
        <v>4.7378020975832191</v>
      </c>
      <c r="D18" s="115">
        <v>4156</v>
      </c>
      <c r="E18" s="114">
        <v>4141</v>
      </c>
      <c r="F18" s="114">
        <v>4165</v>
      </c>
      <c r="G18" s="114">
        <v>4206</v>
      </c>
      <c r="H18" s="140">
        <v>4111</v>
      </c>
      <c r="I18" s="115">
        <v>45</v>
      </c>
      <c r="J18" s="116">
        <v>1.0946241790318658</v>
      </c>
      <c r="K18" s="110"/>
      <c r="L18" s="110"/>
      <c r="M18" s="110"/>
      <c r="N18" s="110"/>
      <c r="O18" s="110"/>
    </row>
    <row r="19" spans="1:15" s="110" customFormat="1" ht="24.95" customHeight="1" x14ac:dyDescent="0.2">
      <c r="A19" s="193" t="s">
        <v>146</v>
      </c>
      <c r="B19" s="199" t="s">
        <v>147</v>
      </c>
      <c r="C19" s="113">
        <v>16.494528043775649</v>
      </c>
      <c r="D19" s="115">
        <v>14469</v>
      </c>
      <c r="E19" s="114">
        <v>14979</v>
      </c>
      <c r="F19" s="114">
        <v>14756</v>
      </c>
      <c r="G19" s="114">
        <v>14972</v>
      </c>
      <c r="H19" s="140">
        <v>14637</v>
      </c>
      <c r="I19" s="115">
        <v>-168</v>
      </c>
      <c r="J19" s="116">
        <v>-1.1477761836441893</v>
      </c>
    </row>
    <row r="20" spans="1:15" s="287" customFormat="1" ht="24.95" customHeight="1" x14ac:dyDescent="0.2">
      <c r="A20" s="193" t="s">
        <v>148</v>
      </c>
      <c r="B20" s="199" t="s">
        <v>149</v>
      </c>
      <c r="C20" s="113">
        <v>6.6871865025079797</v>
      </c>
      <c r="D20" s="115">
        <v>5866</v>
      </c>
      <c r="E20" s="114">
        <v>6103</v>
      </c>
      <c r="F20" s="114">
        <v>6227</v>
      </c>
      <c r="G20" s="114">
        <v>6416</v>
      </c>
      <c r="H20" s="140">
        <v>6415</v>
      </c>
      <c r="I20" s="115">
        <v>-549</v>
      </c>
      <c r="J20" s="116">
        <v>-8.5580670303975062</v>
      </c>
      <c r="K20" s="110"/>
      <c r="L20" s="110"/>
      <c r="M20" s="110"/>
      <c r="N20" s="110"/>
      <c r="O20" s="110"/>
    </row>
    <row r="21" spans="1:15" s="110" customFormat="1" ht="24.95" customHeight="1" x14ac:dyDescent="0.2">
      <c r="A21" s="201" t="s">
        <v>150</v>
      </c>
      <c r="B21" s="202" t="s">
        <v>151</v>
      </c>
      <c r="C21" s="113">
        <v>13.123575011399909</v>
      </c>
      <c r="D21" s="115">
        <v>11512</v>
      </c>
      <c r="E21" s="114">
        <v>13114</v>
      </c>
      <c r="F21" s="114">
        <v>13952</v>
      </c>
      <c r="G21" s="114">
        <v>14163</v>
      </c>
      <c r="H21" s="140">
        <v>12777</v>
      </c>
      <c r="I21" s="115">
        <v>-1265</v>
      </c>
      <c r="J21" s="116">
        <v>-9.9006026453784148</v>
      </c>
    </row>
    <row r="22" spans="1:15" s="110" customFormat="1" ht="24.95" customHeight="1" x14ac:dyDescent="0.2">
      <c r="A22" s="201" t="s">
        <v>152</v>
      </c>
      <c r="B22" s="199" t="s">
        <v>153</v>
      </c>
      <c r="C22" s="113">
        <v>1.2323301413588692</v>
      </c>
      <c r="D22" s="115">
        <v>1081</v>
      </c>
      <c r="E22" s="114">
        <v>1110</v>
      </c>
      <c r="F22" s="114">
        <v>1113</v>
      </c>
      <c r="G22" s="114">
        <v>1106</v>
      </c>
      <c r="H22" s="140">
        <v>1115</v>
      </c>
      <c r="I22" s="115">
        <v>-34</v>
      </c>
      <c r="J22" s="116">
        <v>-3.0493273542600896</v>
      </c>
    </row>
    <row r="23" spans="1:15" s="110" customFormat="1" ht="24.95" customHeight="1" x14ac:dyDescent="0.2">
      <c r="A23" s="193" t="s">
        <v>154</v>
      </c>
      <c r="B23" s="199" t="s">
        <v>155</v>
      </c>
      <c r="C23" s="113">
        <v>0.85157318741450072</v>
      </c>
      <c r="D23" s="115">
        <v>747</v>
      </c>
      <c r="E23" s="114">
        <v>732</v>
      </c>
      <c r="F23" s="114">
        <v>730</v>
      </c>
      <c r="G23" s="114">
        <v>733</v>
      </c>
      <c r="H23" s="140">
        <v>732</v>
      </c>
      <c r="I23" s="115">
        <v>15</v>
      </c>
      <c r="J23" s="116">
        <v>2.0491803278688523</v>
      </c>
    </row>
    <row r="24" spans="1:15" s="110" customFormat="1" ht="24.95" customHeight="1" x14ac:dyDescent="0.2">
      <c r="A24" s="193" t="s">
        <v>156</v>
      </c>
      <c r="B24" s="199" t="s">
        <v>221</v>
      </c>
      <c r="C24" s="113">
        <v>8.1680346557227548</v>
      </c>
      <c r="D24" s="115">
        <v>7165</v>
      </c>
      <c r="E24" s="114">
        <v>7268</v>
      </c>
      <c r="F24" s="114">
        <v>7290</v>
      </c>
      <c r="G24" s="114">
        <v>7260</v>
      </c>
      <c r="H24" s="140">
        <v>7196</v>
      </c>
      <c r="I24" s="115">
        <v>-31</v>
      </c>
      <c r="J24" s="116">
        <v>-0.43079488604780436</v>
      </c>
    </row>
    <row r="25" spans="1:15" s="110" customFormat="1" ht="24.95" customHeight="1" x14ac:dyDescent="0.2">
      <c r="A25" s="193" t="s">
        <v>222</v>
      </c>
      <c r="B25" s="204" t="s">
        <v>159</v>
      </c>
      <c r="C25" s="113">
        <v>9.932740538075695</v>
      </c>
      <c r="D25" s="115">
        <v>8713</v>
      </c>
      <c r="E25" s="114">
        <v>8839</v>
      </c>
      <c r="F25" s="114">
        <v>9118</v>
      </c>
      <c r="G25" s="114">
        <v>9076</v>
      </c>
      <c r="H25" s="140">
        <v>8962</v>
      </c>
      <c r="I25" s="115">
        <v>-249</v>
      </c>
      <c r="J25" s="116">
        <v>-2.7783976790894891</v>
      </c>
    </row>
    <row r="26" spans="1:15" s="110" customFormat="1" ht="24.95" customHeight="1" x14ac:dyDescent="0.2">
      <c r="A26" s="201">
        <v>782.78300000000002</v>
      </c>
      <c r="B26" s="203" t="s">
        <v>160</v>
      </c>
      <c r="C26" s="113">
        <v>0.12881896944824442</v>
      </c>
      <c r="D26" s="115">
        <v>113</v>
      </c>
      <c r="E26" s="114">
        <v>129</v>
      </c>
      <c r="F26" s="114">
        <v>132</v>
      </c>
      <c r="G26" s="114">
        <v>122</v>
      </c>
      <c r="H26" s="140">
        <v>117</v>
      </c>
      <c r="I26" s="115">
        <v>-4</v>
      </c>
      <c r="J26" s="116">
        <v>-3.4188034188034186</v>
      </c>
    </row>
    <row r="27" spans="1:15" s="110" customFormat="1" ht="24.95" customHeight="1" x14ac:dyDescent="0.2">
      <c r="A27" s="193" t="s">
        <v>161</v>
      </c>
      <c r="B27" s="199" t="s">
        <v>162</v>
      </c>
      <c r="C27" s="113">
        <v>2.6573187414500685</v>
      </c>
      <c r="D27" s="115">
        <v>2331</v>
      </c>
      <c r="E27" s="114">
        <v>2331</v>
      </c>
      <c r="F27" s="114">
        <v>2381</v>
      </c>
      <c r="G27" s="114">
        <v>2394</v>
      </c>
      <c r="H27" s="140">
        <v>2297</v>
      </c>
      <c r="I27" s="115">
        <v>34</v>
      </c>
      <c r="J27" s="116">
        <v>1.4801915542011319</v>
      </c>
    </row>
    <row r="28" spans="1:15" s="110" customFormat="1" ht="24.95" customHeight="1" x14ac:dyDescent="0.2">
      <c r="A28" s="193" t="s">
        <v>163</v>
      </c>
      <c r="B28" s="199" t="s">
        <v>164</v>
      </c>
      <c r="C28" s="113">
        <v>3.4040127678978567</v>
      </c>
      <c r="D28" s="115">
        <v>2986</v>
      </c>
      <c r="E28" s="114">
        <v>3430</v>
      </c>
      <c r="F28" s="114">
        <v>3035</v>
      </c>
      <c r="G28" s="114">
        <v>3495</v>
      </c>
      <c r="H28" s="140">
        <v>3175</v>
      </c>
      <c r="I28" s="115">
        <v>-189</v>
      </c>
      <c r="J28" s="116">
        <v>-5.9527559055118111</v>
      </c>
    </row>
    <row r="29" spans="1:15" s="110" customFormat="1" ht="24.95" customHeight="1" x14ac:dyDescent="0.2">
      <c r="A29" s="193">
        <v>86</v>
      </c>
      <c r="B29" s="199" t="s">
        <v>165</v>
      </c>
      <c r="C29" s="113">
        <v>6.1810305517555859</v>
      </c>
      <c r="D29" s="115">
        <v>5422</v>
      </c>
      <c r="E29" s="114">
        <v>5565</v>
      </c>
      <c r="F29" s="114">
        <v>5538</v>
      </c>
      <c r="G29" s="114">
        <v>5516</v>
      </c>
      <c r="H29" s="140">
        <v>5437</v>
      </c>
      <c r="I29" s="115">
        <v>-15</v>
      </c>
      <c r="J29" s="116">
        <v>-0.27588743792532644</v>
      </c>
    </row>
    <row r="30" spans="1:15" s="110" customFormat="1" ht="24.95" customHeight="1" x14ac:dyDescent="0.2">
      <c r="A30" s="193">
        <v>87.88</v>
      </c>
      <c r="B30" s="204" t="s">
        <v>166</v>
      </c>
      <c r="C30" s="113">
        <v>3.3732330141358871</v>
      </c>
      <c r="D30" s="115">
        <v>2959</v>
      </c>
      <c r="E30" s="114">
        <v>2934</v>
      </c>
      <c r="F30" s="114">
        <v>2893</v>
      </c>
      <c r="G30" s="114">
        <v>2870</v>
      </c>
      <c r="H30" s="140">
        <v>2912</v>
      </c>
      <c r="I30" s="115">
        <v>47</v>
      </c>
      <c r="J30" s="116">
        <v>1.6140109890109891</v>
      </c>
    </row>
    <row r="31" spans="1:15" s="110" customFormat="1" ht="24.95" customHeight="1" x14ac:dyDescent="0.2">
      <c r="A31" s="193" t="s">
        <v>167</v>
      </c>
      <c r="B31" s="199" t="s">
        <v>168</v>
      </c>
      <c r="C31" s="113">
        <v>10.015959872321021</v>
      </c>
      <c r="D31" s="115">
        <v>8786</v>
      </c>
      <c r="E31" s="114">
        <v>9158</v>
      </c>
      <c r="F31" s="114">
        <v>9199</v>
      </c>
      <c r="G31" s="114">
        <v>9248</v>
      </c>
      <c r="H31" s="140">
        <v>8947</v>
      </c>
      <c r="I31" s="115">
        <v>-161</v>
      </c>
      <c r="J31" s="116">
        <v>-1.7994858611825193</v>
      </c>
    </row>
    <row r="32" spans="1:15" s="110" customFormat="1" ht="24.95" customHeight="1" x14ac:dyDescent="0.2">
      <c r="A32" s="193"/>
      <c r="B32" s="204" t="s">
        <v>169</v>
      </c>
      <c r="C32" s="113" t="s">
        <v>514</v>
      </c>
      <c r="D32" s="115" t="s">
        <v>514</v>
      </c>
      <c r="E32" s="114">
        <v>3</v>
      </c>
      <c r="F32" s="114">
        <v>3</v>
      </c>
      <c r="G32" s="114">
        <v>3</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2.2891016871865024</v>
      </c>
      <c r="D34" s="115">
        <v>2008</v>
      </c>
      <c r="E34" s="114">
        <v>1952</v>
      </c>
      <c r="F34" s="114">
        <v>2073</v>
      </c>
      <c r="G34" s="114">
        <v>2032</v>
      </c>
      <c r="H34" s="140">
        <v>1857</v>
      </c>
      <c r="I34" s="115">
        <v>151</v>
      </c>
      <c r="J34" s="116">
        <v>8.131394722670974</v>
      </c>
    </row>
    <row r="35" spans="1:10" s="110" customFormat="1" ht="24.95" customHeight="1" x14ac:dyDescent="0.2">
      <c r="A35" s="292" t="s">
        <v>171</v>
      </c>
      <c r="B35" s="293" t="s">
        <v>172</v>
      </c>
      <c r="C35" s="113">
        <v>15.45485636114911</v>
      </c>
      <c r="D35" s="115">
        <v>13557</v>
      </c>
      <c r="E35" s="114">
        <v>13758</v>
      </c>
      <c r="F35" s="114">
        <v>13973</v>
      </c>
      <c r="G35" s="114">
        <v>14094</v>
      </c>
      <c r="H35" s="140">
        <v>13999</v>
      </c>
      <c r="I35" s="115">
        <v>-442</v>
      </c>
      <c r="J35" s="116">
        <v>-3.1573683834559612</v>
      </c>
    </row>
    <row r="36" spans="1:10" s="110" customFormat="1" ht="24.95" customHeight="1" x14ac:dyDescent="0.2">
      <c r="A36" s="294" t="s">
        <v>173</v>
      </c>
      <c r="B36" s="295" t="s">
        <v>174</v>
      </c>
      <c r="C36" s="125">
        <v>82.250341997264016</v>
      </c>
      <c r="D36" s="143">
        <v>72150</v>
      </c>
      <c r="E36" s="144">
        <v>75692</v>
      </c>
      <c r="F36" s="144">
        <v>76364</v>
      </c>
      <c r="G36" s="144">
        <v>77371</v>
      </c>
      <c r="H36" s="145">
        <v>74719</v>
      </c>
      <c r="I36" s="143">
        <v>-2569</v>
      </c>
      <c r="J36" s="146">
        <v>-3.4382151795393407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87720</v>
      </c>
      <c r="F11" s="264">
        <v>91405</v>
      </c>
      <c r="G11" s="264">
        <v>92413</v>
      </c>
      <c r="H11" s="264">
        <v>93500</v>
      </c>
      <c r="I11" s="265">
        <v>90578</v>
      </c>
      <c r="J11" s="263">
        <v>-2858</v>
      </c>
      <c r="K11" s="266">
        <v>-3.1552915719048777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44.373005015959869</v>
      </c>
      <c r="E13" s="115">
        <v>38924</v>
      </c>
      <c r="F13" s="114">
        <v>40303</v>
      </c>
      <c r="G13" s="114">
        <v>41169</v>
      </c>
      <c r="H13" s="114">
        <v>41597</v>
      </c>
      <c r="I13" s="140">
        <v>40399</v>
      </c>
      <c r="J13" s="115">
        <v>-1475</v>
      </c>
      <c r="K13" s="116">
        <v>-3.6510804722889181</v>
      </c>
    </row>
    <row r="14" spans="1:15" ht="15.95" customHeight="1" x14ac:dyDescent="0.2">
      <c r="A14" s="306" t="s">
        <v>230</v>
      </c>
      <c r="B14" s="307"/>
      <c r="C14" s="308"/>
      <c r="D14" s="113">
        <v>43.333333333333336</v>
      </c>
      <c r="E14" s="115">
        <v>38012</v>
      </c>
      <c r="F14" s="114">
        <v>39640</v>
      </c>
      <c r="G14" s="114">
        <v>40128</v>
      </c>
      <c r="H14" s="114">
        <v>40317</v>
      </c>
      <c r="I14" s="140">
        <v>39243</v>
      </c>
      <c r="J14" s="115">
        <v>-1231</v>
      </c>
      <c r="K14" s="116">
        <v>-3.1368651734067221</v>
      </c>
    </row>
    <row r="15" spans="1:15" ht="15.95" customHeight="1" x14ac:dyDescent="0.2">
      <c r="A15" s="306" t="s">
        <v>231</v>
      </c>
      <c r="B15" s="307"/>
      <c r="C15" s="308"/>
      <c r="D15" s="113">
        <v>5.7102143182854537</v>
      </c>
      <c r="E15" s="115">
        <v>5009</v>
      </c>
      <c r="F15" s="114">
        <v>5133</v>
      </c>
      <c r="G15" s="114">
        <v>5220</v>
      </c>
      <c r="H15" s="114">
        <v>5123</v>
      </c>
      <c r="I15" s="140">
        <v>5004</v>
      </c>
      <c r="J15" s="115">
        <v>5</v>
      </c>
      <c r="K15" s="116">
        <v>9.9920063948840926E-2</v>
      </c>
    </row>
    <row r="16" spans="1:15" ht="15.95" customHeight="1" x14ac:dyDescent="0.2">
      <c r="A16" s="306" t="s">
        <v>232</v>
      </c>
      <c r="B16" s="307"/>
      <c r="C16" s="308"/>
      <c r="D16" s="113">
        <v>3.4496124031007751</v>
      </c>
      <c r="E16" s="115">
        <v>3026</v>
      </c>
      <c r="F16" s="114">
        <v>3411</v>
      </c>
      <c r="G16" s="114">
        <v>3025</v>
      </c>
      <c r="H16" s="114">
        <v>3478</v>
      </c>
      <c r="I16" s="140">
        <v>3132</v>
      </c>
      <c r="J16" s="115">
        <v>-106</v>
      </c>
      <c r="K16" s="116">
        <v>-3.3844189016602808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1.6267669858641132</v>
      </c>
      <c r="E18" s="115">
        <v>1427</v>
      </c>
      <c r="F18" s="114">
        <v>1374</v>
      </c>
      <c r="G18" s="114">
        <v>1447</v>
      </c>
      <c r="H18" s="114">
        <v>1413</v>
      </c>
      <c r="I18" s="140">
        <v>1328</v>
      </c>
      <c r="J18" s="115">
        <v>99</v>
      </c>
      <c r="K18" s="116">
        <v>7.4548192771084336</v>
      </c>
    </row>
    <row r="19" spans="1:11" ht="14.1" customHeight="1" x14ac:dyDescent="0.2">
      <c r="A19" s="306" t="s">
        <v>235</v>
      </c>
      <c r="B19" s="307" t="s">
        <v>236</v>
      </c>
      <c r="C19" s="308"/>
      <c r="D19" s="113">
        <v>1.3052895576835386</v>
      </c>
      <c r="E19" s="115">
        <v>1145</v>
      </c>
      <c r="F19" s="114">
        <v>1103</v>
      </c>
      <c r="G19" s="114">
        <v>1167</v>
      </c>
      <c r="H19" s="114">
        <v>1142</v>
      </c>
      <c r="I19" s="140">
        <v>1059</v>
      </c>
      <c r="J19" s="115">
        <v>86</v>
      </c>
      <c r="K19" s="116">
        <v>8.120868744098205</v>
      </c>
    </row>
    <row r="20" spans="1:11" ht="14.1" customHeight="1" x14ac:dyDescent="0.2">
      <c r="A20" s="306">
        <v>12</v>
      </c>
      <c r="B20" s="307" t="s">
        <v>237</v>
      </c>
      <c r="C20" s="308"/>
      <c r="D20" s="113">
        <v>1.1149110807113543</v>
      </c>
      <c r="E20" s="115">
        <v>978</v>
      </c>
      <c r="F20" s="114">
        <v>963</v>
      </c>
      <c r="G20" s="114">
        <v>1025</v>
      </c>
      <c r="H20" s="114">
        <v>1028</v>
      </c>
      <c r="I20" s="140">
        <v>977</v>
      </c>
      <c r="J20" s="115">
        <v>1</v>
      </c>
      <c r="K20" s="116">
        <v>0.10235414534288639</v>
      </c>
    </row>
    <row r="21" spans="1:11" ht="14.1" customHeight="1" x14ac:dyDescent="0.2">
      <c r="A21" s="306">
        <v>21</v>
      </c>
      <c r="B21" s="307" t="s">
        <v>238</v>
      </c>
      <c r="C21" s="308"/>
      <c r="D21" s="113">
        <v>9.1199270405836752E-2</v>
      </c>
      <c r="E21" s="115">
        <v>80</v>
      </c>
      <c r="F21" s="114">
        <v>76</v>
      </c>
      <c r="G21" s="114">
        <v>87</v>
      </c>
      <c r="H21" s="114">
        <v>91</v>
      </c>
      <c r="I21" s="140">
        <v>80</v>
      </c>
      <c r="J21" s="115">
        <v>0</v>
      </c>
      <c r="K21" s="116">
        <v>0</v>
      </c>
    </row>
    <row r="22" spans="1:11" ht="14.1" customHeight="1" x14ac:dyDescent="0.2">
      <c r="A22" s="306">
        <v>22</v>
      </c>
      <c r="B22" s="307" t="s">
        <v>239</v>
      </c>
      <c r="C22" s="308"/>
      <c r="D22" s="113">
        <v>0.73415412676698588</v>
      </c>
      <c r="E22" s="115">
        <v>644</v>
      </c>
      <c r="F22" s="114">
        <v>659</v>
      </c>
      <c r="G22" s="114">
        <v>686</v>
      </c>
      <c r="H22" s="114">
        <v>686</v>
      </c>
      <c r="I22" s="140">
        <v>670</v>
      </c>
      <c r="J22" s="115">
        <v>-26</v>
      </c>
      <c r="K22" s="116">
        <v>-3.8805970149253732</v>
      </c>
    </row>
    <row r="23" spans="1:11" ht="14.1" customHeight="1" x14ac:dyDescent="0.2">
      <c r="A23" s="306">
        <v>23</v>
      </c>
      <c r="B23" s="307" t="s">
        <v>240</v>
      </c>
      <c r="C23" s="308"/>
      <c r="D23" s="113">
        <v>0.41381668946648426</v>
      </c>
      <c r="E23" s="115">
        <v>363</v>
      </c>
      <c r="F23" s="114">
        <v>361</v>
      </c>
      <c r="G23" s="114">
        <v>373</v>
      </c>
      <c r="H23" s="114">
        <v>385</v>
      </c>
      <c r="I23" s="140">
        <v>379</v>
      </c>
      <c r="J23" s="115">
        <v>-16</v>
      </c>
      <c r="K23" s="116">
        <v>-4.2216358839050132</v>
      </c>
    </row>
    <row r="24" spans="1:11" ht="14.1" customHeight="1" x14ac:dyDescent="0.2">
      <c r="A24" s="306">
        <v>24</v>
      </c>
      <c r="B24" s="307" t="s">
        <v>241</v>
      </c>
      <c r="C24" s="308"/>
      <c r="D24" s="113">
        <v>1.5492476060191518</v>
      </c>
      <c r="E24" s="115">
        <v>1359</v>
      </c>
      <c r="F24" s="114">
        <v>1425</v>
      </c>
      <c r="G24" s="114">
        <v>1472</v>
      </c>
      <c r="H24" s="114">
        <v>1482</v>
      </c>
      <c r="I24" s="140">
        <v>1525</v>
      </c>
      <c r="J24" s="115">
        <v>-166</v>
      </c>
      <c r="K24" s="116">
        <v>-10.885245901639344</v>
      </c>
    </row>
    <row r="25" spans="1:11" ht="14.1" customHeight="1" x14ac:dyDescent="0.2">
      <c r="A25" s="306">
        <v>25</v>
      </c>
      <c r="B25" s="307" t="s">
        <v>242</v>
      </c>
      <c r="C25" s="308"/>
      <c r="D25" s="113">
        <v>1.964204286365709</v>
      </c>
      <c r="E25" s="115">
        <v>1723</v>
      </c>
      <c r="F25" s="114">
        <v>1764</v>
      </c>
      <c r="G25" s="114">
        <v>1822</v>
      </c>
      <c r="H25" s="114">
        <v>1861</v>
      </c>
      <c r="I25" s="140">
        <v>1869</v>
      </c>
      <c r="J25" s="115">
        <v>-146</v>
      </c>
      <c r="K25" s="116">
        <v>-7.8116639914392723</v>
      </c>
    </row>
    <row r="26" spans="1:11" ht="14.1" customHeight="1" x14ac:dyDescent="0.2">
      <c r="A26" s="306">
        <v>26</v>
      </c>
      <c r="B26" s="307" t="s">
        <v>243</v>
      </c>
      <c r="C26" s="308"/>
      <c r="D26" s="113">
        <v>1.1046511627906976</v>
      </c>
      <c r="E26" s="115">
        <v>969</v>
      </c>
      <c r="F26" s="114">
        <v>978</v>
      </c>
      <c r="G26" s="114">
        <v>974</v>
      </c>
      <c r="H26" s="114">
        <v>1034</v>
      </c>
      <c r="I26" s="140">
        <v>1050</v>
      </c>
      <c r="J26" s="115">
        <v>-81</v>
      </c>
      <c r="K26" s="116">
        <v>-7.7142857142857144</v>
      </c>
    </row>
    <row r="27" spans="1:11" ht="14.1" customHeight="1" x14ac:dyDescent="0.2">
      <c r="A27" s="306">
        <v>27</v>
      </c>
      <c r="B27" s="307" t="s">
        <v>244</v>
      </c>
      <c r="C27" s="308"/>
      <c r="D27" s="113">
        <v>0.46169630642954856</v>
      </c>
      <c r="E27" s="115">
        <v>405</v>
      </c>
      <c r="F27" s="114">
        <v>423</v>
      </c>
      <c r="G27" s="114">
        <v>421</v>
      </c>
      <c r="H27" s="114">
        <v>444</v>
      </c>
      <c r="I27" s="140">
        <v>439</v>
      </c>
      <c r="J27" s="115">
        <v>-34</v>
      </c>
      <c r="K27" s="116">
        <v>-7.7448747152619593</v>
      </c>
    </row>
    <row r="28" spans="1:11" ht="14.1" customHeight="1" x14ac:dyDescent="0.2">
      <c r="A28" s="306">
        <v>28</v>
      </c>
      <c r="B28" s="307" t="s">
        <v>245</v>
      </c>
      <c r="C28" s="308"/>
      <c r="D28" s="113">
        <v>0.24053807569539443</v>
      </c>
      <c r="E28" s="115">
        <v>211</v>
      </c>
      <c r="F28" s="114">
        <v>230</v>
      </c>
      <c r="G28" s="114">
        <v>226</v>
      </c>
      <c r="H28" s="114">
        <v>226</v>
      </c>
      <c r="I28" s="140">
        <v>227</v>
      </c>
      <c r="J28" s="115">
        <v>-16</v>
      </c>
      <c r="K28" s="116">
        <v>-7.0484581497797354</v>
      </c>
    </row>
    <row r="29" spans="1:11" ht="14.1" customHeight="1" x14ac:dyDescent="0.2">
      <c r="A29" s="306">
        <v>29</v>
      </c>
      <c r="B29" s="307" t="s">
        <v>246</v>
      </c>
      <c r="C29" s="308"/>
      <c r="D29" s="113">
        <v>3.9192886456908345</v>
      </c>
      <c r="E29" s="115">
        <v>3438</v>
      </c>
      <c r="F29" s="114">
        <v>3830</v>
      </c>
      <c r="G29" s="114">
        <v>3849</v>
      </c>
      <c r="H29" s="114">
        <v>3871</v>
      </c>
      <c r="I29" s="140">
        <v>3639</v>
      </c>
      <c r="J29" s="115">
        <v>-201</v>
      </c>
      <c r="K29" s="116">
        <v>-5.5234954657873043</v>
      </c>
    </row>
    <row r="30" spans="1:11" ht="14.1" customHeight="1" x14ac:dyDescent="0.2">
      <c r="A30" s="306" t="s">
        <v>247</v>
      </c>
      <c r="B30" s="307" t="s">
        <v>248</v>
      </c>
      <c r="C30" s="308"/>
      <c r="D30" s="113">
        <v>0.71819425444596441</v>
      </c>
      <c r="E30" s="115">
        <v>630</v>
      </c>
      <c r="F30" s="114">
        <v>626</v>
      </c>
      <c r="G30" s="114">
        <v>608</v>
      </c>
      <c r="H30" s="114">
        <v>572</v>
      </c>
      <c r="I30" s="140">
        <v>572</v>
      </c>
      <c r="J30" s="115">
        <v>58</v>
      </c>
      <c r="K30" s="116">
        <v>10.13986013986014</v>
      </c>
    </row>
    <row r="31" spans="1:11" ht="14.1" customHeight="1" x14ac:dyDescent="0.2">
      <c r="A31" s="306" t="s">
        <v>249</v>
      </c>
      <c r="B31" s="307" t="s">
        <v>250</v>
      </c>
      <c r="C31" s="308"/>
      <c r="D31" s="113">
        <v>3.1851345189238485</v>
      </c>
      <c r="E31" s="115">
        <v>2794</v>
      </c>
      <c r="F31" s="114">
        <v>3192</v>
      </c>
      <c r="G31" s="114">
        <v>3230</v>
      </c>
      <c r="H31" s="114">
        <v>3286</v>
      </c>
      <c r="I31" s="140">
        <v>3057</v>
      </c>
      <c r="J31" s="115">
        <v>-263</v>
      </c>
      <c r="K31" s="116">
        <v>-8.6032057572783778</v>
      </c>
    </row>
    <row r="32" spans="1:11" ht="14.1" customHeight="1" x14ac:dyDescent="0.2">
      <c r="A32" s="306">
        <v>31</v>
      </c>
      <c r="B32" s="307" t="s">
        <v>251</v>
      </c>
      <c r="C32" s="308"/>
      <c r="D32" s="113">
        <v>0.20177838577291382</v>
      </c>
      <c r="E32" s="115">
        <v>177</v>
      </c>
      <c r="F32" s="114">
        <v>172</v>
      </c>
      <c r="G32" s="114">
        <v>166</v>
      </c>
      <c r="H32" s="114">
        <v>161</v>
      </c>
      <c r="I32" s="140">
        <v>160</v>
      </c>
      <c r="J32" s="115">
        <v>17</v>
      </c>
      <c r="K32" s="116">
        <v>10.625</v>
      </c>
    </row>
    <row r="33" spans="1:11" ht="14.1" customHeight="1" x14ac:dyDescent="0.2">
      <c r="A33" s="306">
        <v>32</v>
      </c>
      <c r="B33" s="307" t="s">
        <v>252</v>
      </c>
      <c r="C33" s="308"/>
      <c r="D33" s="113">
        <v>0.82079343365253077</v>
      </c>
      <c r="E33" s="115">
        <v>720</v>
      </c>
      <c r="F33" s="114">
        <v>715</v>
      </c>
      <c r="G33" s="114">
        <v>740</v>
      </c>
      <c r="H33" s="114">
        <v>763</v>
      </c>
      <c r="I33" s="140">
        <v>738</v>
      </c>
      <c r="J33" s="115">
        <v>-18</v>
      </c>
      <c r="K33" s="116">
        <v>-2.4390243902439024</v>
      </c>
    </row>
    <row r="34" spans="1:11" ht="14.1" customHeight="1" x14ac:dyDescent="0.2">
      <c r="A34" s="306">
        <v>33</v>
      </c>
      <c r="B34" s="307" t="s">
        <v>253</v>
      </c>
      <c r="C34" s="308"/>
      <c r="D34" s="113">
        <v>0.7432740538075695</v>
      </c>
      <c r="E34" s="115">
        <v>652</v>
      </c>
      <c r="F34" s="114">
        <v>635</v>
      </c>
      <c r="G34" s="114">
        <v>662</v>
      </c>
      <c r="H34" s="114">
        <v>667</v>
      </c>
      <c r="I34" s="140">
        <v>655</v>
      </c>
      <c r="J34" s="115">
        <v>-3</v>
      </c>
      <c r="K34" s="116">
        <v>-0.4580152671755725</v>
      </c>
    </row>
    <row r="35" spans="1:11" ht="14.1" customHeight="1" x14ac:dyDescent="0.2">
      <c r="A35" s="306">
        <v>34</v>
      </c>
      <c r="B35" s="307" t="s">
        <v>254</v>
      </c>
      <c r="C35" s="308"/>
      <c r="D35" s="113">
        <v>4.8221614227086187</v>
      </c>
      <c r="E35" s="115">
        <v>4230</v>
      </c>
      <c r="F35" s="114">
        <v>4256</v>
      </c>
      <c r="G35" s="114">
        <v>4262</v>
      </c>
      <c r="H35" s="114">
        <v>4244</v>
      </c>
      <c r="I35" s="140">
        <v>4211</v>
      </c>
      <c r="J35" s="115">
        <v>19</v>
      </c>
      <c r="K35" s="116">
        <v>0.45119924008549039</v>
      </c>
    </row>
    <row r="36" spans="1:11" ht="14.1" customHeight="1" x14ac:dyDescent="0.2">
      <c r="A36" s="306">
        <v>41</v>
      </c>
      <c r="B36" s="307" t="s">
        <v>255</v>
      </c>
      <c r="C36" s="308"/>
      <c r="D36" s="113">
        <v>0.14135886912904697</v>
      </c>
      <c r="E36" s="115">
        <v>124</v>
      </c>
      <c r="F36" s="114">
        <v>125</v>
      </c>
      <c r="G36" s="114">
        <v>140</v>
      </c>
      <c r="H36" s="114">
        <v>150</v>
      </c>
      <c r="I36" s="140">
        <v>147</v>
      </c>
      <c r="J36" s="115">
        <v>-23</v>
      </c>
      <c r="K36" s="116">
        <v>-15.646258503401361</v>
      </c>
    </row>
    <row r="37" spans="1:11" ht="14.1" customHeight="1" x14ac:dyDescent="0.2">
      <c r="A37" s="306">
        <v>42</v>
      </c>
      <c r="B37" s="307" t="s">
        <v>256</v>
      </c>
      <c r="C37" s="308"/>
      <c r="D37" s="113">
        <v>5.1299589603283173E-2</v>
      </c>
      <c r="E37" s="115">
        <v>45</v>
      </c>
      <c r="F37" s="114">
        <v>42</v>
      </c>
      <c r="G37" s="114">
        <v>42</v>
      </c>
      <c r="H37" s="114">
        <v>47</v>
      </c>
      <c r="I37" s="140">
        <v>44</v>
      </c>
      <c r="J37" s="115">
        <v>1</v>
      </c>
      <c r="K37" s="116">
        <v>2.2727272727272729</v>
      </c>
    </row>
    <row r="38" spans="1:11" ht="14.1" customHeight="1" x14ac:dyDescent="0.2">
      <c r="A38" s="306">
        <v>43</v>
      </c>
      <c r="B38" s="307" t="s">
        <v>257</v>
      </c>
      <c r="C38" s="308"/>
      <c r="D38" s="113">
        <v>0.38189694482444142</v>
      </c>
      <c r="E38" s="115">
        <v>335</v>
      </c>
      <c r="F38" s="114">
        <v>326</v>
      </c>
      <c r="G38" s="114">
        <v>335</v>
      </c>
      <c r="H38" s="114">
        <v>339</v>
      </c>
      <c r="I38" s="140">
        <v>332</v>
      </c>
      <c r="J38" s="115">
        <v>3</v>
      </c>
      <c r="K38" s="116">
        <v>0.90361445783132532</v>
      </c>
    </row>
    <row r="39" spans="1:11" ht="14.1" customHeight="1" x14ac:dyDescent="0.2">
      <c r="A39" s="306">
        <v>51</v>
      </c>
      <c r="B39" s="307" t="s">
        <v>258</v>
      </c>
      <c r="C39" s="308"/>
      <c r="D39" s="113">
        <v>8.5396716826265386</v>
      </c>
      <c r="E39" s="115">
        <v>7491</v>
      </c>
      <c r="F39" s="114">
        <v>7678</v>
      </c>
      <c r="G39" s="114">
        <v>7799</v>
      </c>
      <c r="H39" s="114">
        <v>8027</v>
      </c>
      <c r="I39" s="140">
        <v>7994</v>
      </c>
      <c r="J39" s="115">
        <v>-503</v>
      </c>
      <c r="K39" s="116">
        <v>-6.2922191643732797</v>
      </c>
    </row>
    <row r="40" spans="1:11" ht="14.1" customHeight="1" x14ac:dyDescent="0.2">
      <c r="A40" s="306" t="s">
        <v>259</v>
      </c>
      <c r="B40" s="307" t="s">
        <v>260</v>
      </c>
      <c r="C40" s="308"/>
      <c r="D40" s="113">
        <v>8.2843137254901968</v>
      </c>
      <c r="E40" s="115">
        <v>7267</v>
      </c>
      <c r="F40" s="114">
        <v>7433</v>
      </c>
      <c r="G40" s="114">
        <v>7524</v>
      </c>
      <c r="H40" s="114">
        <v>7766</v>
      </c>
      <c r="I40" s="140">
        <v>7776</v>
      </c>
      <c r="J40" s="115">
        <v>-509</v>
      </c>
      <c r="K40" s="116">
        <v>-6.5457818930041149</v>
      </c>
    </row>
    <row r="41" spans="1:11" ht="14.1" customHeight="1" x14ac:dyDescent="0.2">
      <c r="A41" s="306"/>
      <c r="B41" s="307" t="s">
        <v>261</v>
      </c>
      <c r="C41" s="308"/>
      <c r="D41" s="113">
        <v>2.9092567259461926</v>
      </c>
      <c r="E41" s="115">
        <v>2552</v>
      </c>
      <c r="F41" s="114">
        <v>2645</v>
      </c>
      <c r="G41" s="114">
        <v>2660</v>
      </c>
      <c r="H41" s="114">
        <v>2742</v>
      </c>
      <c r="I41" s="140">
        <v>2738</v>
      </c>
      <c r="J41" s="115">
        <v>-186</v>
      </c>
      <c r="K41" s="116">
        <v>-6.7932797662527395</v>
      </c>
    </row>
    <row r="42" spans="1:11" ht="14.1" customHeight="1" x14ac:dyDescent="0.2">
      <c r="A42" s="306">
        <v>52</v>
      </c>
      <c r="B42" s="307" t="s">
        <v>262</v>
      </c>
      <c r="C42" s="308"/>
      <c r="D42" s="113">
        <v>4.6283629730962152</v>
      </c>
      <c r="E42" s="115">
        <v>4060</v>
      </c>
      <c r="F42" s="114">
        <v>4147</v>
      </c>
      <c r="G42" s="114">
        <v>4172</v>
      </c>
      <c r="H42" s="114">
        <v>4102</v>
      </c>
      <c r="I42" s="140">
        <v>4031</v>
      </c>
      <c r="J42" s="115">
        <v>29</v>
      </c>
      <c r="K42" s="116">
        <v>0.71942446043165464</v>
      </c>
    </row>
    <row r="43" spans="1:11" ht="14.1" customHeight="1" x14ac:dyDescent="0.2">
      <c r="A43" s="306" t="s">
        <v>263</v>
      </c>
      <c r="B43" s="307" t="s">
        <v>264</v>
      </c>
      <c r="C43" s="308"/>
      <c r="D43" s="113">
        <v>4.3524851801185589</v>
      </c>
      <c r="E43" s="115">
        <v>3818</v>
      </c>
      <c r="F43" s="114">
        <v>3904</v>
      </c>
      <c r="G43" s="114">
        <v>3892</v>
      </c>
      <c r="H43" s="114">
        <v>3826</v>
      </c>
      <c r="I43" s="140">
        <v>3786</v>
      </c>
      <c r="J43" s="115">
        <v>32</v>
      </c>
      <c r="K43" s="116">
        <v>0.84521922873745381</v>
      </c>
    </row>
    <row r="44" spans="1:11" ht="14.1" customHeight="1" x14ac:dyDescent="0.2">
      <c r="A44" s="306">
        <v>53</v>
      </c>
      <c r="B44" s="307" t="s">
        <v>265</v>
      </c>
      <c r="C44" s="308"/>
      <c r="D44" s="113">
        <v>1.6689466484268125</v>
      </c>
      <c r="E44" s="115">
        <v>1464</v>
      </c>
      <c r="F44" s="114">
        <v>1455</v>
      </c>
      <c r="G44" s="114">
        <v>1607</v>
      </c>
      <c r="H44" s="114">
        <v>1612</v>
      </c>
      <c r="I44" s="140">
        <v>1542</v>
      </c>
      <c r="J44" s="115">
        <v>-78</v>
      </c>
      <c r="K44" s="116">
        <v>-5.0583657587548636</v>
      </c>
    </row>
    <row r="45" spans="1:11" ht="14.1" customHeight="1" x14ac:dyDescent="0.2">
      <c r="A45" s="306" t="s">
        <v>266</v>
      </c>
      <c r="B45" s="307" t="s">
        <v>267</v>
      </c>
      <c r="C45" s="308"/>
      <c r="D45" s="113">
        <v>1.6051071591427268</v>
      </c>
      <c r="E45" s="115">
        <v>1408</v>
      </c>
      <c r="F45" s="114">
        <v>1408</v>
      </c>
      <c r="G45" s="114">
        <v>1557</v>
      </c>
      <c r="H45" s="114">
        <v>1564</v>
      </c>
      <c r="I45" s="140">
        <v>1494</v>
      </c>
      <c r="J45" s="115">
        <v>-86</v>
      </c>
      <c r="K45" s="116">
        <v>-5.7563587684069608</v>
      </c>
    </row>
    <row r="46" spans="1:11" ht="14.1" customHeight="1" x14ac:dyDescent="0.2">
      <c r="A46" s="306">
        <v>54</v>
      </c>
      <c r="B46" s="307" t="s">
        <v>268</v>
      </c>
      <c r="C46" s="308"/>
      <c r="D46" s="113">
        <v>14.678522571819425</v>
      </c>
      <c r="E46" s="115">
        <v>12876</v>
      </c>
      <c r="F46" s="114">
        <v>13106</v>
      </c>
      <c r="G46" s="114">
        <v>13392</v>
      </c>
      <c r="H46" s="114">
        <v>13299</v>
      </c>
      <c r="I46" s="140">
        <v>13217</v>
      </c>
      <c r="J46" s="115">
        <v>-341</v>
      </c>
      <c r="K46" s="116">
        <v>-2.5800105924188546</v>
      </c>
    </row>
    <row r="47" spans="1:11" ht="14.1" customHeight="1" x14ac:dyDescent="0.2">
      <c r="A47" s="306">
        <v>61</v>
      </c>
      <c r="B47" s="307" t="s">
        <v>269</v>
      </c>
      <c r="C47" s="308"/>
      <c r="D47" s="113">
        <v>0.66917464660282722</v>
      </c>
      <c r="E47" s="115">
        <v>587</v>
      </c>
      <c r="F47" s="114">
        <v>599</v>
      </c>
      <c r="G47" s="114">
        <v>584</v>
      </c>
      <c r="H47" s="114">
        <v>623</v>
      </c>
      <c r="I47" s="140">
        <v>595</v>
      </c>
      <c r="J47" s="115">
        <v>-8</v>
      </c>
      <c r="K47" s="116">
        <v>-1.3445378151260505</v>
      </c>
    </row>
    <row r="48" spans="1:11" ht="14.1" customHeight="1" x14ac:dyDescent="0.2">
      <c r="A48" s="306">
        <v>62</v>
      </c>
      <c r="B48" s="307" t="s">
        <v>270</v>
      </c>
      <c r="C48" s="308"/>
      <c r="D48" s="113">
        <v>11.035111719106247</v>
      </c>
      <c r="E48" s="115">
        <v>9680</v>
      </c>
      <c r="F48" s="114">
        <v>10078</v>
      </c>
      <c r="G48" s="114">
        <v>10019</v>
      </c>
      <c r="H48" s="114">
        <v>10142</v>
      </c>
      <c r="I48" s="140">
        <v>9662</v>
      </c>
      <c r="J48" s="115">
        <v>18</v>
      </c>
      <c r="K48" s="116">
        <v>0.18629683295383978</v>
      </c>
    </row>
    <row r="49" spans="1:11" ht="14.1" customHeight="1" x14ac:dyDescent="0.2">
      <c r="A49" s="306">
        <v>63</v>
      </c>
      <c r="B49" s="307" t="s">
        <v>271</v>
      </c>
      <c r="C49" s="308"/>
      <c r="D49" s="113">
        <v>10.202918376652987</v>
      </c>
      <c r="E49" s="115">
        <v>8950</v>
      </c>
      <c r="F49" s="114">
        <v>10291</v>
      </c>
      <c r="G49" s="114">
        <v>10831</v>
      </c>
      <c r="H49" s="114">
        <v>11086</v>
      </c>
      <c r="I49" s="140">
        <v>10035</v>
      </c>
      <c r="J49" s="115">
        <v>-1085</v>
      </c>
      <c r="K49" s="116">
        <v>-10.812157448928749</v>
      </c>
    </row>
    <row r="50" spans="1:11" ht="14.1" customHeight="1" x14ac:dyDescent="0.2">
      <c r="A50" s="306" t="s">
        <v>272</v>
      </c>
      <c r="B50" s="307" t="s">
        <v>273</v>
      </c>
      <c r="C50" s="308"/>
      <c r="D50" s="113">
        <v>0.92225262197902413</v>
      </c>
      <c r="E50" s="115">
        <v>809</v>
      </c>
      <c r="F50" s="114">
        <v>915</v>
      </c>
      <c r="G50" s="114">
        <v>1014</v>
      </c>
      <c r="H50" s="114">
        <v>1028</v>
      </c>
      <c r="I50" s="140">
        <v>896</v>
      </c>
      <c r="J50" s="115">
        <v>-87</v>
      </c>
      <c r="K50" s="116">
        <v>-9.7098214285714288</v>
      </c>
    </row>
    <row r="51" spans="1:11" ht="14.1" customHeight="1" x14ac:dyDescent="0.2">
      <c r="A51" s="306" t="s">
        <v>274</v>
      </c>
      <c r="B51" s="307" t="s">
        <v>275</v>
      </c>
      <c r="C51" s="308"/>
      <c r="D51" s="113">
        <v>8.6422708618331061</v>
      </c>
      <c r="E51" s="115">
        <v>7581</v>
      </c>
      <c r="F51" s="114">
        <v>8756</v>
      </c>
      <c r="G51" s="114">
        <v>9125</v>
      </c>
      <c r="H51" s="114">
        <v>9365</v>
      </c>
      <c r="I51" s="140">
        <v>8528</v>
      </c>
      <c r="J51" s="115">
        <v>-947</v>
      </c>
      <c r="K51" s="116">
        <v>-11.104596622889305</v>
      </c>
    </row>
    <row r="52" spans="1:11" ht="14.1" customHeight="1" x14ac:dyDescent="0.2">
      <c r="A52" s="306">
        <v>71</v>
      </c>
      <c r="B52" s="307" t="s">
        <v>276</v>
      </c>
      <c r="C52" s="308"/>
      <c r="D52" s="113">
        <v>10.604195166438668</v>
      </c>
      <c r="E52" s="115">
        <v>9302</v>
      </c>
      <c r="F52" s="114">
        <v>9546</v>
      </c>
      <c r="G52" s="114">
        <v>9534</v>
      </c>
      <c r="H52" s="114">
        <v>9486</v>
      </c>
      <c r="I52" s="140">
        <v>9432</v>
      </c>
      <c r="J52" s="115">
        <v>-130</v>
      </c>
      <c r="K52" s="116">
        <v>-1.378286683630195</v>
      </c>
    </row>
    <row r="53" spans="1:11" ht="14.1" customHeight="1" x14ac:dyDescent="0.2">
      <c r="A53" s="306" t="s">
        <v>277</v>
      </c>
      <c r="B53" s="307" t="s">
        <v>278</v>
      </c>
      <c r="C53" s="308"/>
      <c r="D53" s="113">
        <v>0.91997264021887826</v>
      </c>
      <c r="E53" s="115">
        <v>807</v>
      </c>
      <c r="F53" s="114">
        <v>829</v>
      </c>
      <c r="G53" s="114">
        <v>814</v>
      </c>
      <c r="H53" s="114">
        <v>809</v>
      </c>
      <c r="I53" s="140">
        <v>791</v>
      </c>
      <c r="J53" s="115">
        <v>16</v>
      </c>
      <c r="K53" s="116">
        <v>2.0227560050568898</v>
      </c>
    </row>
    <row r="54" spans="1:11" ht="14.1" customHeight="1" x14ac:dyDescent="0.2">
      <c r="A54" s="306" t="s">
        <v>279</v>
      </c>
      <c r="B54" s="307" t="s">
        <v>280</v>
      </c>
      <c r="C54" s="308"/>
      <c r="D54" s="113">
        <v>9.3376652986776101</v>
      </c>
      <c r="E54" s="115">
        <v>8191</v>
      </c>
      <c r="F54" s="114">
        <v>8406</v>
      </c>
      <c r="G54" s="114">
        <v>8402</v>
      </c>
      <c r="H54" s="114">
        <v>8362</v>
      </c>
      <c r="I54" s="140">
        <v>8329</v>
      </c>
      <c r="J54" s="115">
        <v>-138</v>
      </c>
      <c r="K54" s="116">
        <v>-1.656861568015368</v>
      </c>
    </row>
    <row r="55" spans="1:11" ht="14.1" customHeight="1" x14ac:dyDescent="0.2">
      <c r="A55" s="306">
        <v>72</v>
      </c>
      <c r="B55" s="307" t="s">
        <v>281</v>
      </c>
      <c r="C55" s="308"/>
      <c r="D55" s="113">
        <v>1.1605107159142727</v>
      </c>
      <c r="E55" s="115">
        <v>1018</v>
      </c>
      <c r="F55" s="114">
        <v>1018</v>
      </c>
      <c r="G55" s="114">
        <v>1028</v>
      </c>
      <c r="H55" s="114">
        <v>1029</v>
      </c>
      <c r="I55" s="140">
        <v>1034</v>
      </c>
      <c r="J55" s="115">
        <v>-16</v>
      </c>
      <c r="K55" s="116">
        <v>-1.5473887814313345</v>
      </c>
    </row>
    <row r="56" spans="1:11" ht="14.1" customHeight="1" x14ac:dyDescent="0.2">
      <c r="A56" s="306" t="s">
        <v>282</v>
      </c>
      <c r="B56" s="307" t="s">
        <v>283</v>
      </c>
      <c r="C56" s="308"/>
      <c r="D56" s="113">
        <v>0.1801185590515276</v>
      </c>
      <c r="E56" s="115">
        <v>158</v>
      </c>
      <c r="F56" s="114">
        <v>147</v>
      </c>
      <c r="G56" s="114">
        <v>151</v>
      </c>
      <c r="H56" s="114">
        <v>144</v>
      </c>
      <c r="I56" s="140">
        <v>148</v>
      </c>
      <c r="J56" s="115">
        <v>10</v>
      </c>
      <c r="K56" s="116">
        <v>6.756756756756757</v>
      </c>
    </row>
    <row r="57" spans="1:11" ht="14.1" customHeight="1" x14ac:dyDescent="0.2">
      <c r="A57" s="306" t="s">
        <v>284</v>
      </c>
      <c r="B57" s="307" t="s">
        <v>285</v>
      </c>
      <c r="C57" s="308"/>
      <c r="D57" s="113">
        <v>0.77633378932968533</v>
      </c>
      <c r="E57" s="115">
        <v>681</v>
      </c>
      <c r="F57" s="114">
        <v>697</v>
      </c>
      <c r="G57" s="114">
        <v>697</v>
      </c>
      <c r="H57" s="114">
        <v>711</v>
      </c>
      <c r="I57" s="140">
        <v>712</v>
      </c>
      <c r="J57" s="115">
        <v>-31</v>
      </c>
      <c r="K57" s="116">
        <v>-4.3539325842696632</v>
      </c>
    </row>
    <row r="58" spans="1:11" ht="14.1" customHeight="1" x14ac:dyDescent="0.2">
      <c r="A58" s="306">
        <v>73</v>
      </c>
      <c r="B58" s="307" t="s">
        <v>286</v>
      </c>
      <c r="C58" s="308"/>
      <c r="D58" s="113">
        <v>0.8891928864569083</v>
      </c>
      <c r="E58" s="115">
        <v>780</v>
      </c>
      <c r="F58" s="114">
        <v>824</v>
      </c>
      <c r="G58" s="114">
        <v>820</v>
      </c>
      <c r="H58" s="114">
        <v>807</v>
      </c>
      <c r="I58" s="140">
        <v>795</v>
      </c>
      <c r="J58" s="115">
        <v>-15</v>
      </c>
      <c r="K58" s="116">
        <v>-1.8867924528301887</v>
      </c>
    </row>
    <row r="59" spans="1:11" ht="14.1" customHeight="1" x14ac:dyDescent="0.2">
      <c r="A59" s="306" t="s">
        <v>287</v>
      </c>
      <c r="B59" s="307" t="s">
        <v>288</v>
      </c>
      <c r="C59" s="308"/>
      <c r="D59" s="113">
        <v>0.6828545371637027</v>
      </c>
      <c r="E59" s="115">
        <v>599</v>
      </c>
      <c r="F59" s="114">
        <v>638</v>
      </c>
      <c r="G59" s="114">
        <v>630</v>
      </c>
      <c r="H59" s="114">
        <v>612</v>
      </c>
      <c r="I59" s="140">
        <v>591</v>
      </c>
      <c r="J59" s="115">
        <v>8</v>
      </c>
      <c r="K59" s="116">
        <v>1.3536379018612521</v>
      </c>
    </row>
    <row r="60" spans="1:11" ht="14.1" customHeight="1" x14ac:dyDescent="0.2">
      <c r="A60" s="306">
        <v>81</v>
      </c>
      <c r="B60" s="307" t="s">
        <v>289</v>
      </c>
      <c r="C60" s="308"/>
      <c r="D60" s="113">
        <v>3.8223894208846327</v>
      </c>
      <c r="E60" s="115">
        <v>3353</v>
      </c>
      <c r="F60" s="114">
        <v>3397</v>
      </c>
      <c r="G60" s="114">
        <v>3380</v>
      </c>
      <c r="H60" s="114">
        <v>3401</v>
      </c>
      <c r="I60" s="140">
        <v>3403</v>
      </c>
      <c r="J60" s="115">
        <v>-50</v>
      </c>
      <c r="K60" s="116">
        <v>-1.4692918013517484</v>
      </c>
    </row>
    <row r="61" spans="1:11" ht="14.1" customHeight="1" x14ac:dyDescent="0.2">
      <c r="A61" s="306" t="s">
        <v>290</v>
      </c>
      <c r="B61" s="307" t="s">
        <v>291</v>
      </c>
      <c r="C61" s="308"/>
      <c r="D61" s="113">
        <v>1.486548107615139</v>
      </c>
      <c r="E61" s="115">
        <v>1304</v>
      </c>
      <c r="F61" s="114">
        <v>1295</v>
      </c>
      <c r="G61" s="114">
        <v>1282</v>
      </c>
      <c r="H61" s="114">
        <v>1334</v>
      </c>
      <c r="I61" s="140">
        <v>1353</v>
      </c>
      <c r="J61" s="115">
        <v>-49</v>
      </c>
      <c r="K61" s="116">
        <v>-3.6215816703621582</v>
      </c>
    </row>
    <row r="62" spans="1:11" ht="14.1" customHeight="1" x14ac:dyDescent="0.2">
      <c r="A62" s="306" t="s">
        <v>292</v>
      </c>
      <c r="B62" s="307" t="s">
        <v>293</v>
      </c>
      <c r="C62" s="308"/>
      <c r="D62" s="113">
        <v>1.121751025991792</v>
      </c>
      <c r="E62" s="115">
        <v>984</v>
      </c>
      <c r="F62" s="114">
        <v>996</v>
      </c>
      <c r="G62" s="114">
        <v>1003</v>
      </c>
      <c r="H62" s="114">
        <v>991</v>
      </c>
      <c r="I62" s="140">
        <v>965</v>
      </c>
      <c r="J62" s="115">
        <v>19</v>
      </c>
      <c r="K62" s="116">
        <v>1.9689119170984455</v>
      </c>
    </row>
    <row r="63" spans="1:11" ht="14.1" customHeight="1" x14ac:dyDescent="0.2">
      <c r="A63" s="306"/>
      <c r="B63" s="307" t="s">
        <v>294</v>
      </c>
      <c r="C63" s="308"/>
      <c r="D63" s="113">
        <v>0.96443228454172369</v>
      </c>
      <c r="E63" s="115">
        <v>846</v>
      </c>
      <c r="F63" s="114">
        <v>853</v>
      </c>
      <c r="G63" s="114">
        <v>850</v>
      </c>
      <c r="H63" s="114">
        <v>844</v>
      </c>
      <c r="I63" s="140">
        <v>828</v>
      </c>
      <c r="J63" s="115">
        <v>18</v>
      </c>
      <c r="K63" s="116">
        <v>2.1739130434782608</v>
      </c>
    </row>
    <row r="64" spans="1:11" ht="14.1" customHeight="1" x14ac:dyDescent="0.2">
      <c r="A64" s="306" t="s">
        <v>295</v>
      </c>
      <c r="B64" s="307" t="s">
        <v>296</v>
      </c>
      <c r="C64" s="308"/>
      <c r="D64" s="113">
        <v>0.11513907888736891</v>
      </c>
      <c r="E64" s="115">
        <v>101</v>
      </c>
      <c r="F64" s="114">
        <v>100</v>
      </c>
      <c r="G64" s="114">
        <v>98</v>
      </c>
      <c r="H64" s="114">
        <v>98</v>
      </c>
      <c r="I64" s="140">
        <v>95</v>
      </c>
      <c r="J64" s="115">
        <v>6</v>
      </c>
      <c r="K64" s="116">
        <v>6.3157894736842106</v>
      </c>
    </row>
    <row r="65" spans="1:11" ht="14.1" customHeight="1" x14ac:dyDescent="0.2">
      <c r="A65" s="306" t="s">
        <v>297</v>
      </c>
      <c r="B65" s="307" t="s">
        <v>298</v>
      </c>
      <c r="C65" s="308"/>
      <c r="D65" s="113">
        <v>0.74213406292749662</v>
      </c>
      <c r="E65" s="115">
        <v>651</v>
      </c>
      <c r="F65" s="114">
        <v>680</v>
      </c>
      <c r="G65" s="114">
        <v>686</v>
      </c>
      <c r="H65" s="114">
        <v>672</v>
      </c>
      <c r="I65" s="140">
        <v>677</v>
      </c>
      <c r="J65" s="115">
        <v>-26</v>
      </c>
      <c r="K65" s="116">
        <v>-3.8404726735598227</v>
      </c>
    </row>
    <row r="66" spans="1:11" ht="14.1" customHeight="1" x14ac:dyDescent="0.2">
      <c r="A66" s="306">
        <v>82</v>
      </c>
      <c r="B66" s="307" t="s">
        <v>299</v>
      </c>
      <c r="C66" s="308"/>
      <c r="D66" s="113">
        <v>1.6256269949840401</v>
      </c>
      <c r="E66" s="115">
        <v>1426</v>
      </c>
      <c r="F66" s="114">
        <v>1421</v>
      </c>
      <c r="G66" s="114">
        <v>1420</v>
      </c>
      <c r="H66" s="114">
        <v>1415</v>
      </c>
      <c r="I66" s="140">
        <v>1399</v>
      </c>
      <c r="J66" s="115">
        <v>27</v>
      </c>
      <c r="K66" s="116">
        <v>1.9299499642601858</v>
      </c>
    </row>
    <row r="67" spans="1:11" ht="14.1" customHeight="1" x14ac:dyDescent="0.2">
      <c r="A67" s="306" t="s">
        <v>300</v>
      </c>
      <c r="B67" s="307" t="s">
        <v>301</v>
      </c>
      <c r="C67" s="308"/>
      <c r="D67" s="113">
        <v>0.73073415412676701</v>
      </c>
      <c r="E67" s="115">
        <v>641</v>
      </c>
      <c r="F67" s="114">
        <v>609</v>
      </c>
      <c r="G67" s="114">
        <v>602</v>
      </c>
      <c r="H67" s="114">
        <v>590</v>
      </c>
      <c r="I67" s="140">
        <v>599</v>
      </c>
      <c r="J67" s="115">
        <v>42</v>
      </c>
      <c r="K67" s="116">
        <v>7.0116861435726214</v>
      </c>
    </row>
    <row r="68" spans="1:11" ht="14.1" customHeight="1" x14ac:dyDescent="0.2">
      <c r="A68" s="306" t="s">
        <v>302</v>
      </c>
      <c r="B68" s="307" t="s">
        <v>303</v>
      </c>
      <c r="C68" s="308"/>
      <c r="D68" s="113">
        <v>0.57797537619699046</v>
      </c>
      <c r="E68" s="115">
        <v>507</v>
      </c>
      <c r="F68" s="114">
        <v>529</v>
      </c>
      <c r="G68" s="114">
        <v>546</v>
      </c>
      <c r="H68" s="114">
        <v>544</v>
      </c>
      <c r="I68" s="140">
        <v>523</v>
      </c>
      <c r="J68" s="115">
        <v>-16</v>
      </c>
      <c r="K68" s="116">
        <v>-3.0592734225621414</v>
      </c>
    </row>
    <row r="69" spans="1:11" ht="14.1" customHeight="1" x14ac:dyDescent="0.2">
      <c r="A69" s="306">
        <v>83</v>
      </c>
      <c r="B69" s="307" t="s">
        <v>304</v>
      </c>
      <c r="C69" s="308"/>
      <c r="D69" s="113">
        <v>2.9582763337893296</v>
      </c>
      <c r="E69" s="115">
        <v>2595</v>
      </c>
      <c r="F69" s="114">
        <v>2638</v>
      </c>
      <c r="G69" s="114">
        <v>2614</v>
      </c>
      <c r="H69" s="114">
        <v>2718</v>
      </c>
      <c r="I69" s="140">
        <v>2666</v>
      </c>
      <c r="J69" s="115">
        <v>-71</v>
      </c>
      <c r="K69" s="116">
        <v>-2.6631657914478621</v>
      </c>
    </row>
    <row r="70" spans="1:11" ht="14.1" customHeight="1" x14ac:dyDescent="0.2">
      <c r="A70" s="306" t="s">
        <v>305</v>
      </c>
      <c r="B70" s="307" t="s">
        <v>306</v>
      </c>
      <c r="C70" s="308"/>
      <c r="D70" s="113">
        <v>1.6997264021887826</v>
      </c>
      <c r="E70" s="115">
        <v>1491</v>
      </c>
      <c r="F70" s="114">
        <v>1496</v>
      </c>
      <c r="G70" s="114">
        <v>1471</v>
      </c>
      <c r="H70" s="114">
        <v>1582</v>
      </c>
      <c r="I70" s="140">
        <v>1538</v>
      </c>
      <c r="J70" s="115">
        <v>-47</v>
      </c>
      <c r="K70" s="116">
        <v>-3.0559167750325096</v>
      </c>
    </row>
    <row r="71" spans="1:11" ht="14.1" customHeight="1" x14ac:dyDescent="0.2">
      <c r="A71" s="306"/>
      <c r="B71" s="307" t="s">
        <v>307</v>
      </c>
      <c r="C71" s="308"/>
      <c r="D71" s="113">
        <v>1.0932512539899681</v>
      </c>
      <c r="E71" s="115">
        <v>959</v>
      </c>
      <c r="F71" s="114">
        <v>960</v>
      </c>
      <c r="G71" s="114">
        <v>947</v>
      </c>
      <c r="H71" s="114">
        <v>1025</v>
      </c>
      <c r="I71" s="140">
        <v>1013</v>
      </c>
      <c r="J71" s="115">
        <v>-54</v>
      </c>
      <c r="K71" s="116">
        <v>-5.3307008884501483</v>
      </c>
    </row>
    <row r="72" spans="1:11" ht="14.1" customHeight="1" x14ac:dyDescent="0.2">
      <c r="A72" s="306">
        <v>84</v>
      </c>
      <c r="B72" s="307" t="s">
        <v>308</v>
      </c>
      <c r="C72" s="308"/>
      <c r="D72" s="113">
        <v>2.7621979024167809</v>
      </c>
      <c r="E72" s="115">
        <v>2423</v>
      </c>
      <c r="F72" s="114">
        <v>2805</v>
      </c>
      <c r="G72" s="114">
        <v>2432</v>
      </c>
      <c r="H72" s="114">
        <v>2772</v>
      </c>
      <c r="I72" s="140">
        <v>2436</v>
      </c>
      <c r="J72" s="115">
        <v>-13</v>
      </c>
      <c r="K72" s="116">
        <v>-0.5336617405582923</v>
      </c>
    </row>
    <row r="73" spans="1:11" ht="14.1" customHeight="1" x14ac:dyDescent="0.2">
      <c r="A73" s="306" t="s">
        <v>309</v>
      </c>
      <c r="B73" s="307" t="s">
        <v>310</v>
      </c>
      <c r="C73" s="308"/>
      <c r="D73" s="113">
        <v>0.23483812129502965</v>
      </c>
      <c r="E73" s="115">
        <v>206</v>
      </c>
      <c r="F73" s="114">
        <v>203</v>
      </c>
      <c r="G73" s="114">
        <v>192</v>
      </c>
      <c r="H73" s="114">
        <v>205</v>
      </c>
      <c r="I73" s="140">
        <v>203</v>
      </c>
      <c r="J73" s="115">
        <v>3</v>
      </c>
      <c r="K73" s="116">
        <v>1.4778325123152709</v>
      </c>
    </row>
    <row r="74" spans="1:11" ht="14.1" customHeight="1" x14ac:dyDescent="0.2">
      <c r="A74" s="306" t="s">
        <v>311</v>
      </c>
      <c r="B74" s="307" t="s">
        <v>312</v>
      </c>
      <c r="C74" s="308"/>
      <c r="D74" s="113">
        <v>7.523939808481532E-2</v>
      </c>
      <c r="E74" s="115">
        <v>66</v>
      </c>
      <c r="F74" s="114">
        <v>65</v>
      </c>
      <c r="G74" s="114">
        <v>67</v>
      </c>
      <c r="H74" s="114">
        <v>68</v>
      </c>
      <c r="I74" s="140">
        <v>65</v>
      </c>
      <c r="J74" s="115">
        <v>1</v>
      </c>
      <c r="K74" s="116">
        <v>1.5384615384615385</v>
      </c>
    </row>
    <row r="75" spans="1:11" ht="14.1" customHeight="1" x14ac:dyDescent="0.2">
      <c r="A75" s="306" t="s">
        <v>313</v>
      </c>
      <c r="B75" s="307" t="s">
        <v>314</v>
      </c>
      <c r="C75" s="308"/>
      <c r="D75" s="113">
        <v>1.1935704514363885</v>
      </c>
      <c r="E75" s="115">
        <v>1047</v>
      </c>
      <c r="F75" s="114">
        <v>1403</v>
      </c>
      <c r="G75" s="114">
        <v>1045</v>
      </c>
      <c r="H75" s="114">
        <v>1414</v>
      </c>
      <c r="I75" s="140">
        <v>1138</v>
      </c>
      <c r="J75" s="115">
        <v>-91</v>
      </c>
      <c r="K75" s="116">
        <v>-7.9964850615114234</v>
      </c>
    </row>
    <row r="76" spans="1:11" ht="14.1" customHeight="1" x14ac:dyDescent="0.2">
      <c r="A76" s="306">
        <v>91</v>
      </c>
      <c r="B76" s="307" t="s">
        <v>315</v>
      </c>
      <c r="C76" s="308"/>
      <c r="D76" s="113">
        <v>4.9019607843137254E-2</v>
      </c>
      <c r="E76" s="115">
        <v>43</v>
      </c>
      <c r="F76" s="114">
        <v>45</v>
      </c>
      <c r="G76" s="114">
        <v>40</v>
      </c>
      <c r="H76" s="114">
        <v>43</v>
      </c>
      <c r="I76" s="140">
        <v>39</v>
      </c>
      <c r="J76" s="115">
        <v>4</v>
      </c>
      <c r="K76" s="116">
        <v>10.256410256410257</v>
      </c>
    </row>
    <row r="77" spans="1:11" ht="14.1" customHeight="1" x14ac:dyDescent="0.2">
      <c r="A77" s="306">
        <v>92</v>
      </c>
      <c r="B77" s="307" t="s">
        <v>316</v>
      </c>
      <c r="C77" s="308"/>
      <c r="D77" s="113">
        <v>0.31463748290013682</v>
      </c>
      <c r="E77" s="115">
        <v>276</v>
      </c>
      <c r="F77" s="114">
        <v>282</v>
      </c>
      <c r="G77" s="114">
        <v>288</v>
      </c>
      <c r="H77" s="114">
        <v>269</v>
      </c>
      <c r="I77" s="140">
        <v>266</v>
      </c>
      <c r="J77" s="115">
        <v>10</v>
      </c>
      <c r="K77" s="116">
        <v>3.7593984962406015</v>
      </c>
    </row>
    <row r="78" spans="1:11" ht="14.1" customHeight="1" x14ac:dyDescent="0.2">
      <c r="A78" s="306">
        <v>93</v>
      </c>
      <c r="B78" s="307" t="s">
        <v>317</v>
      </c>
      <c r="C78" s="308"/>
      <c r="D78" s="113">
        <v>8.8919288645690833E-2</v>
      </c>
      <c r="E78" s="115">
        <v>78</v>
      </c>
      <c r="F78" s="114">
        <v>77</v>
      </c>
      <c r="G78" s="114">
        <v>78</v>
      </c>
      <c r="H78" s="114">
        <v>73</v>
      </c>
      <c r="I78" s="140">
        <v>84</v>
      </c>
      <c r="J78" s="115">
        <v>-6</v>
      </c>
      <c r="K78" s="116">
        <v>-7.1428571428571432</v>
      </c>
    </row>
    <row r="79" spans="1:11" ht="14.1" customHeight="1" x14ac:dyDescent="0.2">
      <c r="A79" s="306">
        <v>94</v>
      </c>
      <c r="B79" s="307" t="s">
        <v>318</v>
      </c>
      <c r="C79" s="308"/>
      <c r="D79" s="113">
        <v>0.71591427268581853</v>
      </c>
      <c r="E79" s="115">
        <v>628</v>
      </c>
      <c r="F79" s="114">
        <v>665</v>
      </c>
      <c r="G79" s="114">
        <v>715</v>
      </c>
      <c r="H79" s="114">
        <v>662</v>
      </c>
      <c r="I79" s="140">
        <v>617</v>
      </c>
      <c r="J79" s="115">
        <v>11</v>
      </c>
      <c r="K79" s="116">
        <v>1.7828200972447326</v>
      </c>
    </row>
    <row r="80" spans="1:11" ht="14.1" customHeight="1" x14ac:dyDescent="0.2">
      <c r="A80" s="306" t="s">
        <v>319</v>
      </c>
      <c r="B80" s="307" t="s">
        <v>320</v>
      </c>
      <c r="C80" s="308"/>
      <c r="D80" s="113">
        <v>6.953944368445053E-2</v>
      </c>
      <c r="E80" s="115">
        <v>61</v>
      </c>
      <c r="F80" s="114">
        <v>61</v>
      </c>
      <c r="G80" s="114">
        <v>60</v>
      </c>
      <c r="H80" s="114">
        <v>57</v>
      </c>
      <c r="I80" s="140">
        <v>61</v>
      </c>
      <c r="J80" s="115">
        <v>0</v>
      </c>
      <c r="K80" s="116">
        <v>0</v>
      </c>
    </row>
    <row r="81" spans="1:11" ht="14.1" customHeight="1" x14ac:dyDescent="0.2">
      <c r="A81" s="310" t="s">
        <v>321</v>
      </c>
      <c r="B81" s="311" t="s">
        <v>334</v>
      </c>
      <c r="C81" s="312"/>
      <c r="D81" s="125">
        <v>3.1338349293205656</v>
      </c>
      <c r="E81" s="143">
        <v>2749</v>
      </c>
      <c r="F81" s="144">
        <v>2918</v>
      </c>
      <c r="G81" s="144">
        <v>2871</v>
      </c>
      <c r="H81" s="144">
        <v>2985</v>
      </c>
      <c r="I81" s="145">
        <v>2800</v>
      </c>
      <c r="J81" s="143">
        <v>-51</v>
      </c>
      <c r="K81" s="146">
        <v>-1.8214285714285714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24314</v>
      </c>
      <c r="G12" s="536">
        <v>19802</v>
      </c>
      <c r="H12" s="536">
        <v>34244</v>
      </c>
      <c r="I12" s="536">
        <v>22669</v>
      </c>
      <c r="J12" s="537">
        <v>25270</v>
      </c>
      <c r="K12" s="538">
        <v>-956</v>
      </c>
      <c r="L12" s="349">
        <v>-3.7831420656905421</v>
      </c>
    </row>
    <row r="13" spans="1:17" s="110" customFormat="1" ht="15" customHeight="1" x14ac:dyDescent="0.2">
      <c r="A13" s="350" t="s">
        <v>345</v>
      </c>
      <c r="B13" s="351" t="s">
        <v>346</v>
      </c>
      <c r="C13" s="347"/>
      <c r="D13" s="347"/>
      <c r="E13" s="348"/>
      <c r="F13" s="536">
        <v>12827</v>
      </c>
      <c r="G13" s="536">
        <v>10399</v>
      </c>
      <c r="H13" s="536">
        <v>18266</v>
      </c>
      <c r="I13" s="536">
        <v>12420</v>
      </c>
      <c r="J13" s="537">
        <v>14149</v>
      </c>
      <c r="K13" s="538">
        <v>-1322</v>
      </c>
      <c r="L13" s="349">
        <v>-9.3434164958654318</v>
      </c>
    </row>
    <row r="14" spans="1:17" s="110" customFormat="1" ht="22.5" customHeight="1" x14ac:dyDescent="0.2">
      <c r="A14" s="350"/>
      <c r="B14" s="351" t="s">
        <v>347</v>
      </c>
      <c r="C14" s="347"/>
      <c r="D14" s="347"/>
      <c r="E14" s="348"/>
      <c r="F14" s="536">
        <v>11487</v>
      </c>
      <c r="G14" s="536">
        <v>9403</v>
      </c>
      <c r="H14" s="536">
        <v>15978</v>
      </c>
      <c r="I14" s="536">
        <v>10249</v>
      </c>
      <c r="J14" s="537">
        <v>11121</v>
      </c>
      <c r="K14" s="538">
        <v>366</v>
      </c>
      <c r="L14" s="349">
        <v>3.291070946857297</v>
      </c>
    </row>
    <row r="15" spans="1:17" s="110" customFormat="1" ht="15" customHeight="1" x14ac:dyDescent="0.2">
      <c r="A15" s="350" t="s">
        <v>348</v>
      </c>
      <c r="B15" s="351" t="s">
        <v>108</v>
      </c>
      <c r="C15" s="347"/>
      <c r="D15" s="347"/>
      <c r="E15" s="348"/>
      <c r="F15" s="536">
        <v>5863</v>
      </c>
      <c r="G15" s="536">
        <v>5507</v>
      </c>
      <c r="H15" s="536">
        <v>15055</v>
      </c>
      <c r="I15" s="536">
        <v>5313</v>
      </c>
      <c r="J15" s="537">
        <v>5884</v>
      </c>
      <c r="K15" s="538">
        <v>-21</v>
      </c>
      <c r="L15" s="349">
        <v>-0.35690006798096535</v>
      </c>
    </row>
    <row r="16" spans="1:17" s="110" customFormat="1" ht="15" customHeight="1" x14ac:dyDescent="0.2">
      <c r="A16" s="350"/>
      <c r="B16" s="351" t="s">
        <v>109</v>
      </c>
      <c r="C16" s="347"/>
      <c r="D16" s="347"/>
      <c r="E16" s="348"/>
      <c r="F16" s="536">
        <v>15827</v>
      </c>
      <c r="G16" s="536">
        <v>12593</v>
      </c>
      <c r="H16" s="536">
        <v>16762</v>
      </c>
      <c r="I16" s="536">
        <v>15138</v>
      </c>
      <c r="J16" s="537">
        <v>16863</v>
      </c>
      <c r="K16" s="538">
        <v>-1036</v>
      </c>
      <c r="L16" s="349">
        <v>-6.1436280614362806</v>
      </c>
    </row>
    <row r="17" spans="1:12" s="110" customFormat="1" ht="15" customHeight="1" x14ac:dyDescent="0.2">
      <c r="A17" s="350"/>
      <c r="B17" s="351" t="s">
        <v>110</v>
      </c>
      <c r="C17" s="347"/>
      <c r="D17" s="347"/>
      <c r="E17" s="348"/>
      <c r="F17" s="536">
        <v>2298</v>
      </c>
      <c r="G17" s="536">
        <v>1486</v>
      </c>
      <c r="H17" s="536">
        <v>2131</v>
      </c>
      <c r="I17" s="536">
        <v>1932</v>
      </c>
      <c r="J17" s="537">
        <v>2218</v>
      </c>
      <c r="K17" s="538">
        <v>80</v>
      </c>
      <c r="L17" s="349">
        <v>3.6068530207394049</v>
      </c>
    </row>
    <row r="18" spans="1:12" s="110" customFormat="1" ht="15" customHeight="1" x14ac:dyDescent="0.2">
      <c r="A18" s="350"/>
      <c r="B18" s="351" t="s">
        <v>111</v>
      </c>
      <c r="C18" s="347"/>
      <c r="D18" s="347"/>
      <c r="E18" s="348"/>
      <c r="F18" s="536">
        <v>326</v>
      </c>
      <c r="G18" s="536">
        <v>216</v>
      </c>
      <c r="H18" s="536">
        <v>296</v>
      </c>
      <c r="I18" s="536">
        <v>286</v>
      </c>
      <c r="J18" s="537">
        <v>305</v>
      </c>
      <c r="K18" s="538">
        <v>21</v>
      </c>
      <c r="L18" s="349">
        <v>6.8852459016393439</v>
      </c>
    </row>
    <row r="19" spans="1:12" s="110" customFormat="1" ht="15" customHeight="1" x14ac:dyDescent="0.2">
      <c r="A19" s="118" t="s">
        <v>113</v>
      </c>
      <c r="B19" s="119" t="s">
        <v>181</v>
      </c>
      <c r="C19" s="347"/>
      <c r="D19" s="347"/>
      <c r="E19" s="348"/>
      <c r="F19" s="536">
        <v>16413</v>
      </c>
      <c r="G19" s="536">
        <v>12967</v>
      </c>
      <c r="H19" s="536">
        <v>25313</v>
      </c>
      <c r="I19" s="536">
        <v>15271</v>
      </c>
      <c r="J19" s="537">
        <v>17660</v>
      </c>
      <c r="K19" s="538">
        <v>-1247</v>
      </c>
      <c r="L19" s="349">
        <v>-7.0611551528878822</v>
      </c>
    </row>
    <row r="20" spans="1:12" s="110" customFormat="1" ht="15" customHeight="1" x14ac:dyDescent="0.2">
      <c r="A20" s="118"/>
      <c r="B20" s="119" t="s">
        <v>182</v>
      </c>
      <c r="C20" s="347"/>
      <c r="D20" s="347"/>
      <c r="E20" s="348"/>
      <c r="F20" s="536">
        <v>7901</v>
      </c>
      <c r="G20" s="536">
        <v>6835</v>
      </c>
      <c r="H20" s="536">
        <v>8931</v>
      </c>
      <c r="I20" s="536">
        <v>7398</v>
      </c>
      <c r="J20" s="537">
        <v>7610</v>
      </c>
      <c r="K20" s="538">
        <v>291</v>
      </c>
      <c r="L20" s="349">
        <v>3.8239159001314063</v>
      </c>
    </row>
    <row r="21" spans="1:12" s="110" customFormat="1" ht="15" customHeight="1" x14ac:dyDescent="0.2">
      <c r="A21" s="118" t="s">
        <v>113</v>
      </c>
      <c r="B21" s="119" t="s">
        <v>116</v>
      </c>
      <c r="C21" s="347"/>
      <c r="D21" s="347"/>
      <c r="E21" s="348"/>
      <c r="F21" s="536">
        <v>17046</v>
      </c>
      <c r="G21" s="536">
        <v>14111</v>
      </c>
      <c r="H21" s="536">
        <v>25131</v>
      </c>
      <c r="I21" s="536">
        <v>14781</v>
      </c>
      <c r="J21" s="537">
        <v>17354</v>
      </c>
      <c r="K21" s="538">
        <v>-308</v>
      </c>
      <c r="L21" s="349">
        <v>-1.7748069609311974</v>
      </c>
    </row>
    <row r="22" spans="1:12" s="110" customFormat="1" ht="15" customHeight="1" x14ac:dyDescent="0.2">
      <c r="A22" s="118"/>
      <c r="B22" s="119" t="s">
        <v>117</v>
      </c>
      <c r="C22" s="347"/>
      <c r="D22" s="347"/>
      <c r="E22" s="348"/>
      <c r="F22" s="536">
        <v>7261</v>
      </c>
      <c r="G22" s="536">
        <v>5687</v>
      </c>
      <c r="H22" s="536">
        <v>9100</v>
      </c>
      <c r="I22" s="536">
        <v>7882</v>
      </c>
      <c r="J22" s="537">
        <v>7902</v>
      </c>
      <c r="K22" s="538">
        <v>-641</v>
      </c>
      <c r="L22" s="349">
        <v>-8.1118704125537846</v>
      </c>
    </row>
    <row r="23" spans="1:12" s="110" customFormat="1" ht="15" customHeight="1" x14ac:dyDescent="0.2">
      <c r="A23" s="352" t="s">
        <v>348</v>
      </c>
      <c r="B23" s="353" t="s">
        <v>193</v>
      </c>
      <c r="C23" s="354"/>
      <c r="D23" s="354"/>
      <c r="E23" s="355"/>
      <c r="F23" s="539">
        <v>480</v>
      </c>
      <c r="G23" s="539">
        <v>1086</v>
      </c>
      <c r="H23" s="539">
        <v>6142</v>
      </c>
      <c r="I23" s="539">
        <v>337</v>
      </c>
      <c r="J23" s="540">
        <v>516</v>
      </c>
      <c r="K23" s="541">
        <v>-36</v>
      </c>
      <c r="L23" s="356">
        <v>-6.9767441860465116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34.200000000000003</v>
      </c>
      <c r="G25" s="542">
        <v>37.1</v>
      </c>
      <c r="H25" s="542">
        <v>40.700000000000003</v>
      </c>
      <c r="I25" s="542">
        <v>40.299999999999997</v>
      </c>
      <c r="J25" s="542">
        <v>34.9</v>
      </c>
      <c r="K25" s="543" t="s">
        <v>350</v>
      </c>
      <c r="L25" s="364">
        <v>-0.69999999999999574</v>
      </c>
    </row>
    <row r="26" spans="1:12" s="110" customFormat="1" ht="15" customHeight="1" x14ac:dyDescent="0.2">
      <c r="A26" s="365" t="s">
        <v>105</v>
      </c>
      <c r="B26" s="366" t="s">
        <v>346</v>
      </c>
      <c r="C26" s="362"/>
      <c r="D26" s="362"/>
      <c r="E26" s="363"/>
      <c r="F26" s="542">
        <v>33</v>
      </c>
      <c r="G26" s="542">
        <v>34.700000000000003</v>
      </c>
      <c r="H26" s="542">
        <v>38.700000000000003</v>
      </c>
      <c r="I26" s="542">
        <v>38.6</v>
      </c>
      <c r="J26" s="544">
        <v>33.1</v>
      </c>
      <c r="K26" s="543" t="s">
        <v>350</v>
      </c>
      <c r="L26" s="364">
        <v>-0.10000000000000142</v>
      </c>
    </row>
    <row r="27" spans="1:12" s="110" customFormat="1" ht="15" customHeight="1" x14ac:dyDescent="0.2">
      <c r="A27" s="365"/>
      <c r="B27" s="366" t="s">
        <v>347</v>
      </c>
      <c r="C27" s="362"/>
      <c r="D27" s="362"/>
      <c r="E27" s="363"/>
      <c r="F27" s="542">
        <v>35.5</v>
      </c>
      <c r="G27" s="542">
        <v>39.799999999999997</v>
      </c>
      <c r="H27" s="542">
        <v>43</v>
      </c>
      <c r="I27" s="542">
        <v>42.3</v>
      </c>
      <c r="J27" s="542">
        <v>37.1</v>
      </c>
      <c r="K27" s="543" t="s">
        <v>350</v>
      </c>
      <c r="L27" s="364">
        <v>-1.6000000000000014</v>
      </c>
    </row>
    <row r="28" spans="1:12" s="110" customFormat="1" ht="15" customHeight="1" x14ac:dyDescent="0.2">
      <c r="A28" s="365" t="s">
        <v>113</v>
      </c>
      <c r="B28" s="366" t="s">
        <v>108</v>
      </c>
      <c r="C28" s="362"/>
      <c r="D28" s="362"/>
      <c r="E28" s="363"/>
      <c r="F28" s="542">
        <v>47.3</v>
      </c>
      <c r="G28" s="542">
        <v>51.1</v>
      </c>
      <c r="H28" s="542">
        <v>54.1</v>
      </c>
      <c r="I28" s="542">
        <v>55.9</v>
      </c>
      <c r="J28" s="542">
        <v>47.4</v>
      </c>
      <c r="K28" s="543" t="s">
        <v>350</v>
      </c>
      <c r="L28" s="364">
        <v>-0.10000000000000142</v>
      </c>
    </row>
    <row r="29" spans="1:12" s="110" customFormat="1" ht="11.25" x14ac:dyDescent="0.2">
      <c r="A29" s="365"/>
      <c r="B29" s="366" t="s">
        <v>109</v>
      </c>
      <c r="C29" s="362"/>
      <c r="D29" s="362"/>
      <c r="E29" s="363"/>
      <c r="F29" s="542">
        <v>30.7</v>
      </c>
      <c r="G29" s="542">
        <v>32.700000000000003</v>
      </c>
      <c r="H29" s="542">
        <v>34.799999999999997</v>
      </c>
      <c r="I29" s="542">
        <v>35.799999999999997</v>
      </c>
      <c r="J29" s="544">
        <v>31.6</v>
      </c>
      <c r="K29" s="543" t="s">
        <v>350</v>
      </c>
      <c r="L29" s="364">
        <v>-0.90000000000000213</v>
      </c>
    </row>
    <row r="30" spans="1:12" s="110" customFormat="1" ht="15" customHeight="1" x14ac:dyDescent="0.2">
      <c r="A30" s="365"/>
      <c r="B30" s="366" t="s">
        <v>110</v>
      </c>
      <c r="C30" s="362"/>
      <c r="D30" s="362"/>
      <c r="E30" s="363"/>
      <c r="F30" s="542">
        <v>27.3</v>
      </c>
      <c r="G30" s="542">
        <v>31.5</v>
      </c>
      <c r="H30" s="542">
        <v>32.299999999999997</v>
      </c>
      <c r="I30" s="542">
        <v>34.4</v>
      </c>
      <c r="J30" s="542">
        <v>28.6</v>
      </c>
      <c r="K30" s="543" t="s">
        <v>350</v>
      </c>
      <c r="L30" s="364">
        <v>-1.3000000000000007</v>
      </c>
    </row>
    <row r="31" spans="1:12" s="110" customFormat="1" ht="15" customHeight="1" x14ac:dyDescent="0.2">
      <c r="A31" s="365"/>
      <c r="B31" s="366" t="s">
        <v>111</v>
      </c>
      <c r="C31" s="362"/>
      <c r="D31" s="362"/>
      <c r="E31" s="363"/>
      <c r="F31" s="542">
        <v>38.299999999999997</v>
      </c>
      <c r="G31" s="542">
        <v>38</v>
      </c>
      <c r="H31" s="542">
        <v>39.299999999999997</v>
      </c>
      <c r="I31" s="542">
        <v>45.1</v>
      </c>
      <c r="J31" s="542">
        <v>42</v>
      </c>
      <c r="K31" s="543" t="s">
        <v>350</v>
      </c>
      <c r="L31" s="364">
        <v>-3.7000000000000028</v>
      </c>
    </row>
    <row r="32" spans="1:12" s="110" customFormat="1" ht="15" customHeight="1" x14ac:dyDescent="0.2">
      <c r="A32" s="367" t="s">
        <v>113</v>
      </c>
      <c r="B32" s="368" t="s">
        <v>181</v>
      </c>
      <c r="C32" s="362"/>
      <c r="D32" s="362"/>
      <c r="E32" s="363"/>
      <c r="F32" s="542">
        <v>32.5</v>
      </c>
      <c r="G32" s="542">
        <v>34.5</v>
      </c>
      <c r="H32" s="542">
        <v>39.5</v>
      </c>
      <c r="I32" s="542">
        <v>38.9</v>
      </c>
      <c r="J32" s="544">
        <v>33.5</v>
      </c>
      <c r="K32" s="543" t="s">
        <v>350</v>
      </c>
      <c r="L32" s="364">
        <v>-1</v>
      </c>
    </row>
    <row r="33" spans="1:12" s="110" customFormat="1" ht="15" customHeight="1" x14ac:dyDescent="0.2">
      <c r="A33" s="367"/>
      <c r="B33" s="368" t="s">
        <v>182</v>
      </c>
      <c r="C33" s="362"/>
      <c r="D33" s="362"/>
      <c r="E33" s="363"/>
      <c r="F33" s="542">
        <v>37.5</v>
      </c>
      <c r="G33" s="542">
        <v>41.5</v>
      </c>
      <c r="H33" s="542">
        <v>43.2</v>
      </c>
      <c r="I33" s="542">
        <v>43</v>
      </c>
      <c r="J33" s="542">
        <v>37.9</v>
      </c>
      <c r="K33" s="543" t="s">
        <v>350</v>
      </c>
      <c r="L33" s="364">
        <v>-0.39999999999999858</v>
      </c>
    </row>
    <row r="34" spans="1:12" s="369" customFormat="1" ht="15" customHeight="1" x14ac:dyDescent="0.2">
      <c r="A34" s="367" t="s">
        <v>113</v>
      </c>
      <c r="B34" s="368" t="s">
        <v>116</v>
      </c>
      <c r="C34" s="362"/>
      <c r="D34" s="362"/>
      <c r="E34" s="363"/>
      <c r="F34" s="542">
        <v>30.6</v>
      </c>
      <c r="G34" s="542">
        <v>35.5</v>
      </c>
      <c r="H34" s="542">
        <v>37.700000000000003</v>
      </c>
      <c r="I34" s="542">
        <v>37.5</v>
      </c>
      <c r="J34" s="542">
        <v>31.5</v>
      </c>
      <c r="K34" s="543" t="s">
        <v>350</v>
      </c>
      <c r="L34" s="364">
        <v>-0.89999999999999858</v>
      </c>
    </row>
    <row r="35" spans="1:12" s="369" customFormat="1" ht="11.25" x14ac:dyDescent="0.2">
      <c r="A35" s="370"/>
      <c r="B35" s="371" t="s">
        <v>117</v>
      </c>
      <c r="C35" s="372"/>
      <c r="D35" s="372"/>
      <c r="E35" s="373"/>
      <c r="F35" s="545">
        <v>42.4</v>
      </c>
      <c r="G35" s="545">
        <v>40.9</v>
      </c>
      <c r="H35" s="545">
        <v>47.6</v>
      </c>
      <c r="I35" s="545">
        <v>45.5</v>
      </c>
      <c r="J35" s="546">
        <v>42.2</v>
      </c>
      <c r="K35" s="547" t="s">
        <v>350</v>
      </c>
      <c r="L35" s="374">
        <v>0.19999999999999574</v>
      </c>
    </row>
    <row r="36" spans="1:12" s="369" customFormat="1" ht="15.95" customHeight="1" x14ac:dyDescent="0.2">
      <c r="A36" s="375" t="s">
        <v>351</v>
      </c>
      <c r="B36" s="376"/>
      <c r="C36" s="377"/>
      <c r="D36" s="376"/>
      <c r="E36" s="378"/>
      <c r="F36" s="548">
        <v>23595</v>
      </c>
      <c r="G36" s="548">
        <v>18438</v>
      </c>
      <c r="H36" s="548">
        <v>26672</v>
      </c>
      <c r="I36" s="548">
        <v>22164</v>
      </c>
      <c r="J36" s="548">
        <v>24541</v>
      </c>
      <c r="K36" s="549">
        <v>-946</v>
      </c>
      <c r="L36" s="380">
        <v>-3.8547736441057823</v>
      </c>
    </row>
    <row r="37" spans="1:12" s="369" customFormat="1" ht="15.95" customHeight="1" x14ac:dyDescent="0.2">
      <c r="A37" s="381"/>
      <c r="B37" s="382" t="s">
        <v>113</v>
      </c>
      <c r="C37" s="382" t="s">
        <v>352</v>
      </c>
      <c r="D37" s="382"/>
      <c r="E37" s="383"/>
      <c r="F37" s="548">
        <v>8065</v>
      </c>
      <c r="G37" s="548">
        <v>6836</v>
      </c>
      <c r="H37" s="548">
        <v>10851</v>
      </c>
      <c r="I37" s="548">
        <v>8928</v>
      </c>
      <c r="J37" s="548">
        <v>8561</v>
      </c>
      <c r="K37" s="549">
        <v>-496</v>
      </c>
      <c r="L37" s="380">
        <v>-5.7937156874196942</v>
      </c>
    </row>
    <row r="38" spans="1:12" s="369" customFormat="1" ht="15.95" customHeight="1" x14ac:dyDescent="0.2">
      <c r="A38" s="381"/>
      <c r="B38" s="384" t="s">
        <v>105</v>
      </c>
      <c r="C38" s="384" t="s">
        <v>106</v>
      </c>
      <c r="D38" s="385"/>
      <c r="E38" s="383"/>
      <c r="F38" s="548">
        <v>12500</v>
      </c>
      <c r="G38" s="548">
        <v>9733</v>
      </c>
      <c r="H38" s="548">
        <v>14250</v>
      </c>
      <c r="I38" s="548">
        <v>12184</v>
      </c>
      <c r="J38" s="550">
        <v>13768</v>
      </c>
      <c r="K38" s="549">
        <v>-1268</v>
      </c>
      <c r="L38" s="380">
        <v>-9.209761766414875</v>
      </c>
    </row>
    <row r="39" spans="1:12" s="369" customFormat="1" ht="15.95" customHeight="1" x14ac:dyDescent="0.2">
      <c r="A39" s="381"/>
      <c r="B39" s="385"/>
      <c r="C39" s="382" t="s">
        <v>353</v>
      </c>
      <c r="D39" s="385"/>
      <c r="E39" s="383"/>
      <c r="F39" s="548">
        <v>4122</v>
      </c>
      <c r="G39" s="548">
        <v>3375</v>
      </c>
      <c r="H39" s="548">
        <v>5515</v>
      </c>
      <c r="I39" s="548">
        <v>4707</v>
      </c>
      <c r="J39" s="548">
        <v>4562</v>
      </c>
      <c r="K39" s="549">
        <v>-440</v>
      </c>
      <c r="L39" s="380">
        <v>-9.6448925909688725</v>
      </c>
    </row>
    <row r="40" spans="1:12" s="369" customFormat="1" ht="15.95" customHeight="1" x14ac:dyDescent="0.2">
      <c r="A40" s="381"/>
      <c r="B40" s="384"/>
      <c r="C40" s="384" t="s">
        <v>107</v>
      </c>
      <c r="D40" s="385"/>
      <c r="E40" s="383"/>
      <c r="F40" s="548">
        <v>11095</v>
      </c>
      <c r="G40" s="548">
        <v>8705</v>
      </c>
      <c r="H40" s="548">
        <v>12422</v>
      </c>
      <c r="I40" s="548">
        <v>9980</v>
      </c>
      <c r="J40" s="548">
        <v>10773</v>
      </c>
      <c r="K40" s="549">
        <v>322</v>
      </c>
      <c r="L40" s="380">
        <v>2.9889538661468484</v>
      </c>
    </row>
    <row r="41" spans="1:12" s="369" customFormat="1" ht="24" customHeight="1" x14ac:dyDescent="0.2">
      <c r="A41" s="381"/>
      <c r="B41" s="385"/>
      <c r="C41" s="382" t="s">
        <v>353</v>
      </c>
      <c r="D41" s="385"/>
      <c r="E41" s="383"/>
      <c r="F41" s="548">
        <v>3943</v>
      </c>
      <c r="G41" s="548">
        <v>3461</v>
      </c>
      <c r="H41" s="548">
        <v>5336</v>
      </c>
      <c r="I41" s="548">
        <v>4221</v>
      </c>
      <c r="J41" s="550">
        <v>3999</v>
      </c>
      <c r="K41" s="549">
        <v>-56</v>
      </c>
      <c r="L41" s="380">
        <v>-1.4003500875218804</v>
      </c>
    </row>
    <row r="42" spans="1:12" s="110" customFormat="1" ht="15" customHeight="1" x14ac:dyDescent="0.2">
      <c r="A42" s="381"/>
      <c r="B42" s="384" t="s">
        <v>113</v>
      </c>
      <c r="C42" s="384" t="s">
        <v>354</v>
      </c>
      <c r="D42" s="385"/>
      <c r="E42" s="383"/>
      <c r="F42" s="548">
        <v>5296</v>
      </c>
      <c r="G42" s="548">
        <v>4402</v>
      </c>
      <c r="H42" s="548">
        <v>8333</v>
      </c>
      <c r="I42" s="548">
        <v>4962</v>
      </c>
      <c r="J42" s="548">
        <v>5346</v>
      </c>
      <c r="K42" s="549">
        <v>-50</v>
      </c>
      <c r="L42" s="380">
        <v>-0.9352787130564908</v>
      </c>
    </row>
    <row r="43" spans="1:12" s="110" customFormat="1" ht="15" customHeight="1" x14ac:dyDescent="0.2">
      <c r="A43" s="381"/>
      <c r="B43" s="385"/>
      <c r="C43" s="382" t="s">
        <v>353</v>
      </c>
      <c r="D43" s="385"/>
      <c r="E43" s="383"/>
      <c r="F43" s="548">
        <v>2505</v>
      </c>
      <c r="G43" s="548">
        <v>2251</v>
      </c>
      <c r="H43" s="548">
        <v>4507</v>
      </c>
      <c r="I43" s="548">
        <v>2774</v>
      </c>
      <c r="J43" s="548">
        <v>2534</v>
      </c>
      <c r="K43" s="549">
        <v>-29</v>
      </c>
      <c r="L43" s="380">
        <v>-1.1444356748224151</v>
      </c>
    </row>
    <row r="44" spans="1:12" s="110" customFormat="1" ht="15" customHeight="1" x14ac:dyDescent="0.2">
      <c r="A44" s="381"/>
      <c r="B44" s="384"/>
      <c r="C44" s="366" t="s">
        <v>109</v>
      </c>
      <c r="D44" s="385"/>
      <c r="E44" s="383"/>
      <c r="F44" s="548">
        <v>15679</v>
      </c>
      <c r="G44" s="548">
        <v>12339</v>
      </c>
      <c r="H44" s="548">
        <v>15931</v>
      </c>
      <c r="I44" s="548">
        <v>14992</v>
      </c>
      <c r="J44" s="550">
        <v>16686</v>
      </c>
      <c r="K44" s="549">
        <v>-1007</v>
      </c>
      <c r="L44" s="380">
        <v>-6.0349994006951935</v>
      </c>
    </row>
    <row r="45" spans="1:12" s="110" customFormat="1" ht="15" customHeight="1" x14ac:dyDescent="0.2">
      <c r="A45" s="381"/>
      <c r="B45" s="385"/>
      <c r="C45" s="382" t="s">
        <v>353</v>
      </c>
      <c r="D45" s="385"/>
      <c r="E45" s="383"/>
      <c r="F45" s="548">
        <v>4809</v>
      </c>
      <c r="G45" s="548">
        <v>4036</v>
      </c>
      <c r="H45" s="548">
        <v>5545</v>
      </c>
      <c r="I45" s="548">
        <v>5364</v>
      </c>
      <c r="J45" s="548">
        <v>5268</v>
      </c>
      <c r="K45" s="549">
        <v>-459</v>
      </c>
      <c r="L45" s="380">
        <v>-8.7129840546697039</v>
      </c>
    </row>
    <row r="46" spans="1:12" s="110" customFormat="1" ht="15" customHeight="1" x14ac:dyDescent="0.2">
      <c r="A46" s="381"/>
      <c r="B46" s="384"/>
      <c r="C46" s="366" t="s">
        <v>110</v>
      </c>
      <c r="D46" s="385"/>
      <c r="E46" s="383"/>
      <c r="F46" s="548">
        <v>2294</v>
      </c>
      <c r="G46" s="548">
        <v>1481</v>
      </c>
      <c r="H46" s="548">
        <v>2113</v>
      </c>
      <c r="I46" s="548">
        <v>1924</v>
      </c>
      <c r="J46" s="548">
        <v>2204</v>
      </c>
      <c r="K46" s="549">
        <v>90</v>
      </c>
      <c r="L46" s="380">
        <v>4.0834845735027221</v>
      </c>
    </row>
    <row r="47" spans="1:12" s="110" customFormat="1" ht="15" customHeight="1" x14ac:dyDescent="0.2">
      <c r="A47" s="381"/>
      <c r="B47" s="385"/>
      <c r="C47" s="382" t="s">
        <v>353</v>
      </c>
      <c r="D47" s="385"/>
      <c r="E47" s="383"/>
      <c r="F47" s="548">
        <v>626</v>
      </c>
      <c r="G47" s="548">
        <v>467</v>
      </c>
      <c r="H47" s="548">
        <v>683</v>
      </c>
      <c r="I47" s="548">
        <v>661</v>
      </c>
      <c r="J47" s="550">
        <v>631</v>
      </c>
      <c r="K47" s="549">
        <v>-5</v>
      </c>
      <c r="L47" s="380">
        <v>-0.79239302694136293</v>
      </c>
    </row>
    <row r="48" spans="1:12" s="110" customFormat="1" ht="15" customHeight="1" x14ac:dyDescent="0.2">
      <c r="A48" s="381"/>
      <c r="B48" s="385"/>
      <c r="C48" s="366" t="s">
        <v>111</v>
      </c>
      <c r="D48" s="386"/>
      <c r="E48" s="387"/>
      <c r="F48" s="548">
        <v>326</v>
      </c>
      <c r="G48" s="548">
        <v>216</v>
      </c>
      <c r="H48" s="548">
        <v>295</v>
      </c>
      <c r="I48" s="548">
        <v>286</v>
      </c>
      <c r="J48" s="548">
        <v>305</v>
      </c>
      <c r="K48" s="549">
        <v>21</v>
      </c>
      <c r="L48" s="380">
        <v>6.8852459016393439</v>
      </c>
    </row>
    <row r="49" spans="1:12" s="110" customFormat="1" ht="15" customHeight="1" x14ac:dyDescent="0.2">
      <c r="A49" s="381"/>
      <c r="B49" s="385"/>
      <c r="C49" s="382" t="s">
        <v>353</v>
      </c>
      <c r="D49" s="385"/>
      <c r="E49" s="383"/>
      <c r="F49" s="548">
        <v>125</v>
      </c>
      <c r="G49" s="548">
        <v>82</v>
      </c>
      <c r="H49" s="548">
        <v>116</v>
      </c>
      <c r="I49" s="548">
        <v>129</v>
      </c>
      <c r="J49" s="548">
        <v>128</v>
      </c>
      <c r="K49" s="549">
        <v>-3</v>
      </c>
      <c r="L49" s="380">
        <v>-2.34375</v>
      </c>
    </row>
    <row r="50" spans="1:12" s="110" customFormat="1" ht="15" customHeight="1" x14ac:dyDescent="0.2">
      <c r="A50" s="381"/>
      <c r="B50" s="384" t="s">
        <v>113</v>
      </c>
      <c r="C50" s="382" t="s">
        <v>181</v>
      </c>
      <c r="D50" s="385"/>
      <c r="E50" s="383"/>
      <c r="F50" s="548">
        <v>15746</v>
      </c>
      <c r="G50" s="548">
        <v>11656</v>
      </c>
      <c r="H50" s="548">
        <v>18036</v>
      </c>
      <c r="I50" s="548">
        <v>14812</v>
      </c>
      <c r="J50" s="550">
        <v>16980</v>
      </c>
      <c r="K50" s="549">
        <v>-1234</v>
      </c>
      <c r="L50" s="380">
        <v>-7.2673733804475855</v>
      </c>
    </row>
    <row r="51" spans="1:12" s="110" customFormat="1" ht="15" customHeight="1" x14ac:dyDescent="0.2">
      <c r="A51" s="381"/>
      <c r="B51" s="385"/>
      <c r="C51" s="382" t="s">
        <v>353</v>
      </c>
      <c r="D51" s="385"/>
      <c r="E51" s="383"/>
      <c r="F51" s="548">
        <v>5118</v>
      </c>
      <c r="G51" s="548">
        <v>4022</v>
      </c>
      <c r="H51" s="548">
        <v>7116</v>
      </c>
      <c r="I51" s="548">
        <v>5764</v>
      </c>
      <c r="J51" s="548">
        <v>5693</v>
      </c>
      <c r="K51" s="549">
        <v>-575</v>
      </c>
      <c r="L51" s="380">
        <v>-10.10012295801862</v>
      </c>
    </row>
    <row r="52" spans="1:12" s="110" customFormat="1" ht="15" customHeight="1" x14ac:dyDescent="0.2">
      <c r="A52" s="381"/>
      <c r="B52" s="384"/>
      <c r="C52" s="382" t="s">
        <v>182</v>
      </c>
      <c r="D52" s="385"/>
      <c r="E52" s="383"/>
      <c r="F52" s="548">
        <v>7849</v>
      </c>
      <c r="G52" s="548">
        <v>6782</v>
      </c>
      <c r="H52" s="548">
        <v>8636</v>
      </c>
      <c r="I52" s="548">
        <v>7352</v>
      </c>
      <c r="J52" s="548">
        <v>7561</v>
      </c>
      <c r="K52" s="549">
        <v>288</v>
      </c>
      <c r="L52" s="380">
        <v>3.8090199709033197</v>
      </c>
    </row>
    <row r="53" spans="1:12" s="269" customFormat="1" ht="11.25" customHeight="1" x14ac:dyDescent="0.2">
      <c r="A53" s="381"/>
      <c r="B53" s="385"/>
      <c r="C53" s="382" t="s">
        <v>353</v>
      </c>
      <c r="D53" s="385"/>
      <c r="E53" s="383"/>
      <c r="F53" s="548">
        <v>2947</v>
      </c>
      <c r="G53" s="548">
        <v>2814</v>
      </c>
      <c r="H53" s="548">
        <v>3735</v>
      </c>
      <c r="I53" s="548">
        <v>3164</v>
      </c>
      <c r="J53" s="550">
        <v>2868</v>
      </c>
      <c r="K53" s="549">
        <v>79</v>
      </c>
      <c r="L53" s="380">
        <v>2.7545327754532773</v>
      </c>
    </row>
    <row r="54" spans="1:12" s="151" customFormat="1" ht="12.75" customHeight="1" x14ac:dyDescent="0.2">
      <c r="A54" s="381"/>
      <c r="B54" s="384" t="s">
        <v>113</v>
      </c>
      <c r="C54" s="384" t="s">
        <v>116</v>
      </c>
      <c r="D54" s="385"/>
      <c r="E54" s="383"/>
      <c r="F54" s="548">
        <v>16468</v>
      </c>
      <c r="G54" s="548">
        <v>12962</v>
      </c>
      <c r="H54" s="548">
        <v>18616</v>
      </c>
      <c r="I54" s="548">
        <v>14415</v>
      </c>
      <c r="J54" s="548">
        <v>16774</v>
      </c>
      <c r="K54" s="549">
        <v>-306</v>
      </c>
      <c r="L54" s="380">
        <v>-1.824251818290211</v>
      </c>
    </row>
    <row r="55" spans="1:12" ht="11.25" x14ac:dyDescent="0.2">
      <c r="A55" s="381"/>
      <c r="B55" s="385"/>
      <c r="C55" s="382" t="s">
        <v>353</v>
      </c>
      <c r="D55" s="385"/>
      <c r="E55" s="383"/>
      <c r="F55" s="548">
        <v>5046</v>
      </c>
      <c r="G55" s="548">
        <v>4596</v>
      </c>
      <c r="H55" s="548">
        <v>7018</v>
      </c>
      <c r="I55" s="548">
        <v>5407</v>
      </c>
      <c r="J55" s="548">
        <v>5284</v>
      </c>
      <c r="K55" s="549">
        <v>-238</v>
      </c>
      <c r="L55" s="380">
        <v>-4.5041635124905373</v>
      </c>
    </row>
    <row r="56" spans="1:12" ht="14.25" customHeight="1" x14ac:dyDescent="0.2">
      <c r="A56" s="381"/>
      <c r="B56" s="385"/>
      <c r="C56" s="384" t="s">
        <v>117</v>
      </c>
      <c r="D56" s="385"/>
      <c r="E56" s="383"/>
      <c r="F56" s="548">
        <v>7121</v>
      </c>
      <c r="G56" s="548">
        <v>5473</v>
      </c>
      <c r="H56" s="548">
        <v>8046</v>
      </c>
      <c r="I56" s="548">
        <v>7743</v>
      </c>
      <c r="J56" s="548">
        <v>7753</v>
      </c>
      <c r="K56" s="549">
        <v>-632</v>
      </c>
      <c r="L56" s="380">
        <v>-8.1516832193989419</v>
      </c>
    </row>
    <row r="57" spans="1:12" ht="18.75" customHeight="1" x14ac:dyDescent="0.2">
      <c r="A57" s="388"/>
      <c r="B57" s="389"/>
      <c r="C57" s="390" t="s">
        <v>353</v>
      </c>
      <c r="D57" s="389"/>
      <c r="E57" s="391"/>
      <c r="F57" s="551">
        <v>3018</v>
      </c>
      <c r="G57" s="552">
        <v>2240</v>
      </c>
      <c r="H57" s="552">
        <v>3827</v>
      </c>
      <c r="I57" s="552">
        <v>3521</v>
      </c>
      <c r="J57" s="552">
        <v>3275</v>
      </c>
      <c r="K57" s="553">
        <f t="shared" ref="K57" si="0">IF(OR(F57=".",J57=".")=TRUE,".",IF(OR(F57="*",J57="*")=TRUE,"*",IF(AND(F57="-",J57="-")=TRUE,"-",IF(AND(ISNUMBER(J57),ISNUMBER(F57))=TRUE,IF(F57-J57=0,0,F57-J57),IF(ISNUMBER(F57)=TRUE,F57,-J57)))))</f>
        <v>-257</v>
      </c>
      <c r="L57" s="392">
        <f t="shared" ref="L57" si="1">IF(K57 =".",".",IF(K57 ="*","*",IF(K57="-","-",IF(K57=0,0,IF(OR(J57="-",J57=".",F57="-",F57=".")=TRUE,"X",IF(J57=0,"0,0",IF(ABS(K57*100/J57)&gt;250,".X",(K57*100/J57))))))))</f>
        <v>-7.8473282442748094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24314</v>
      </c>
      <c r="E11" s="114">
        <v>19802</v>
      </c>
      <c r="F11" s="114">
        <v>34244</v>
      </c>
      <c r="G11" s="114">
        <v>22669</v>
      </c>
      <c r="H11" s="140">
        <v>25270</v>
      </c>
      <c r="I11" s="115">
        <v>-956</v>
      </c>
      <c r="J11" s="116">
        <v>-3.7831420656905421</v>
      </c>
    </row>
    <row r="12" spans="1:15" s="110" customFormat="1" ht="24.95" customHeight="1" x14ac:dyDescent="0.2">
      <c r="A12" s="193" t="s">
        <v>132</v>
      </c>
      <c r="B12" s="194" t="s">
        <v>133</v>
      </c>
      <c r="C12" s="113">
        <v>3.3478654273258206</v>
      </c>
      <c r="D12" s="115">
        <v>814</v>
      </c>
      <c r="E12" s="114">
        <v>404</v>
      </c>
      <c r="F12" s="114">
        <v>1493</v>
      </c>
      <c r="G12" s="114">
        <v>863</v>
      </c>
      <c r="H12" s="140">
        <v>841</v>
      </c>
      <c r="I12" s="115">
        <v>-27</v>
      </c>
      <c r="J12" s="116">
        <v>-3.2104637336504163</v>
      </c>
    </row>
    <row r="13" spans="1:15" s="110" customFormat="1" ht="24.95" customHeight="1" x14ac:dyDescent="0.2">
      <c r="A13" s="193" t="s">
        <v>134</v>
      </c>
      <c r="B13" s="199" t="s">
        <v>214</v>
      </c>
      <c r="C13" s="113">
        <v>0.71152422472649501</v>
      </c>
      <c r="D13" s="115">
        <v>173</v>
      </c>
      <c r="E13" s="114">
        <v>109</v>
      </c>
      <c r="F13" s="114">
        <v>177</v>
      </c>
      <c r="G13" s="114">
        <v>133</v>
      </c>
      <c r="H13" s="140">
        <v>151</v>
      </c>
      <c r="I13" s="115">
        <v>22</v>
      </c>
      <c r="J13" s="116">
        <v>14.569536423841059</v>
      </c>
    </row>
    <row r="14" spans="1:15" s="287" customFormat="1" ht="24.95" customHeight="1" x14ac:dyDescent="0.2">
      <c r="A14" s="193" t="s">
        <v>215</v>
      </c>
      <c r="B14" s="199" t="s">
        <v>137</v>
      </c>
      <c r="C14" s="113">
        <v>17.919717035452827</v>
      </c>
      <c r="D14" s="115">
        <v>4357</v>
      </c>
      <c r="E14" s="114">
        <v>3790</v>
      </c>
      <c r="F14" s="114">
        <v>6834</v>
      </c>
      <c r="G14" s="114">
        <v>3868</v>
      </c>
      <c r="H14" s="140">
        <v>4820</v>
      </c>
      <c r="I14" s="115">
        <v>-463</v>
      </c>
      <c r="J14" s="116">
        <v>-9.605809128630705</v>
      </c>
      <c r="K14" s="110"/>
      <c r="L14" s="110"/>
      <c r="M14" s="110"/>
      <c r="N14" s="110"/>
      <c r="O14" s="110"/>
    </row>
    <row r="15" spans="1:15" s="110" customFormat="1" ht="24.95" customHeight="1" x14ac:dyDescent="0.2">
      <c r="A15" s="193" t="s">
        <v>216</v>
      </c>
      <c r="B15" s="199" t="s">
        <v>217</v>
      </c>
      <c r="C15" s="113">
        <v>5.1122809903759148</v>
      </c>
      <c r="D15" s="115">
        <v>1243</v>
      </c>
      <c r="E15" s="114">
        <v>900</v>
      </c>
      <c r="F15" s="114">
        <v>1487</v>
      </c>
      <c r="G15" s="114">
        <v>861</v>
      </c>
      <c r="H15" s="140">
        <v>918</v>
      </c>
      <c r="I15" s="115">
        <v>325</v>
      </c>
      <c r="J15" s="116">
        <v>35.403050108932462</v>
      </c>
    </row>
    <row r="16" spans="1:15" s="287" customFormat="1" ht="24.95" customHeight="1" x14ac:dyDescent="0.2">
      <c r="A16" s="193" t="s">
        <v>218</v>
      </c>
      <c r="B16" s="199" t="s">
        <v>141</v>
      </c>
      <c r="C16" s="113">
        <v>10.944311919058979</v>
      </c>
      <c r="D16" s="115">
        <v>2661</v>
      </c>
      <c r="E16" s="114">
        <v>2523</v>
      </c>
      <c r="F16" s="114">
        <v>4771</v>
      </c>
      <c r="G16" s="114">
        <v>2659</v>
      </c>
      <c r="H16" s="140">
        <v>3425</v>
      </c>
      <c r="I16" s="115">
        <v>-764</v>
      </c>
      <c r="J16" s="116">
        <v>-22.306569343065693</v>
      </c>
      <c r="K16" s="110"/>
      <c r="L16" s="110"/>
      <c r="M16" s="110"/>
      <c r="N16" s="110"/>
      <c r="O16" s="110"/>
    </row>
    <row r="17" spans="1:15" s="110" customFormat="1" ht="24.95" customHeight="1" x14ac:dyDescent="0.2">
      <c r="A17" s="193" t="s">
        <v>142</v>
      </c>
      <c r="B17" s="199" t="s">
        <v>220</v>
      </c>
      <c r="C17" s="113">
        <v>1.8631241260179321</v>
      </c>
      <c r="D17" s="115">
        <v>453</v>
      </c>
      <c r="E17" s="114">
        <v>367</v>
      </c>
      <c r="F17" s="114">
        <v>576</v>
      </c>
      <c r="G17" s="114">
        <v>348</v>
      </c>
      <c r="H17" s="140">
        <v>477</v>
      </c>
      <c r="I17" s="115">
        <v>-24</v>
      </c>
      <c r="J17" s="116">
        <v>-5.0314465408805029</v>
      </c>
    </row>
    <row r="18" spans="1:15" s="287" customFormat="1" ht="24.95" customHeight="1" x14ac:dyDescent="0.2">
      <c r="A18" s="201" t="s">
        <v>144</v>
      </c>
      <c r="B18" s="202" t="s">
        <v>145</v>
      </c>
      <c r="C18" s="113">
        <v>6.5641194373611915</v>
      </c>
      <c r="D18" s="115">
        <v>1596</v>
      </c>
      <c r="E18" s="114">
        <v>1002</v>
      </c>
      <c r="F18" s="114">
        <v>2187</v>
      </c>
      <c r="G18" s="114">
        <v>1339</v>
      </c>
      <c r="H18" s="140">
        <v>1613</v>
      </c>
      <c r="I18" s="115">
        <v>-17</v>
      </c>
      <c r="J18" s="116">
        <v>-1.0539367637941723</v>
      </c>
      <c r="K18" s="110"/>
      <c r="L18" s="110"/>
      <c r="M18" s="110"/>
      <c r="N18" s="110"/>
      <c r="O18" s="110"/>
    </row>
    <row r="19" spans="1:15" s="110" customFormat="1" ht="24.95" customHeight="1" x14ac:dyDescent="0.2">
      <c r="A19" s="193" t="s">
        <v>146</v>
      </c>
      <c r="B19" s="199" t="s">
        <v>147</v>
      </c>
      <c r="C19" s="113">
        <v>14.061857366126512</v>
      </c>
      <c r="D19" s="115">
        <v>3419</v>
      </c>
      <c r="E19" s="114">
        <v>2994</v>
      </c>
      <c r="F19" s="114">
        <v>4653</v>
      </c>
      <c r="G19" s="114">
        <v>2842</v>
      </c>
      <c r="H19" s="140">
        <v>3208</v>
      </c>
      <c r="I19" s="115">
        <v>211</v>
      </c>
      <c r="J19" s="116">
        <v>6.5773067331670827</v>
      </c>
    </row>
    <row r="20" spans="1:15" s="287" customFormat="1" ht="24.95" customHeight="1" x14ac:dyDescent="0.2">
      <c r="A20" s="193" t="s">
        <v>148</v>
      </c>
      <c r="B20" s="199" t="s">
        <v>149</v>
      </c>
      <c r="C20" s="113">
        <v>3.9442296619231718</v>
      </c>
      <c r="D20" s="115">
        <v>959</v>
      </c>
      <c r="E20" s="114">
        <v>775</v>
      </c>
      <c r="F20" s="114">
        <v>1283</v>
      </c>
      <c r="G20" s="114">
        <v>910</v>
      </c>
      <c r="H20" s="140">
        <v>1180</v>
      </c>
      <c r="I20" s="115">
        <v>-221</v>
      </c>
      <c r="J20" s="116">
        <v>-18.728813559322035</v>
      </c>
      <c r="K20" s="110"/>
      <c r="L20" s="110"/>
      <c r="M20" s="110"/>
      <c r="N20" s="110"/>
      <c r="O20" s="110"/>
    </row>
    <row r="21" spans="1:15" s="110" customFormat="1" ht="24.95" customHeight="1" x14ac:dyDescent="0.2">
      <c r="A21" s="201" t="s">
        <v>150</v>
      </c>
      <c r="B21" s="202" t="s">
        <v>151</v>
      </c>
      <c r="C21" s="113">
        <v>10.068273422719422</v>
      </c>
      <c r="D21" s="115">
        <v>2448</v>
      </c>
      <c r="E21" s="114">
        <v>1746</v>
      </c>
      <c r="F21" s="114">
        <v>2681</v>
      </c>
      <c r="G21" s="114">
        <v>3667</v>
      </c>
      <c r="H21" s="140">
        <v>2932</v>
      </c>
      <c r="I21" s="115">
        <v>-484</v>
      </c>
      <c r="J21" s="116">
        <v>-16.507503410641199</v>
      </c>
    </row>
    <row r="22" spans="1:15" s="110" customFormat="1" ht="24.95" customHeight="1" x14ac:dyDescent="0.2">
      <c r="A22" s="201" t="s">
        <v>152</v>
      </c>
      <c r="B22" s="199" t="s">
        <v>153</v>
      </c>
      <c r="C22" s="113">
        <v>3.0476268816319814</v>
      </c>
      <c r="D22" s="115">
        <v>741</v>
      </c>
      <c r="E22" s="114">
        <v>652</v>
      </c>
      <c r="F22" s="114">
        <v>664</v>
      </c>
      <c r="G22" s="114">
        <v>560</v>
      </c>
      <c r="H22" s="140">
        <v>606</v>
      </c>
      <c r="I22" s="115">
        <v>135</v>
      </c>
      <c r="J22" s="116">
        <v>22.277227722772277</v>
      </c>
    </row>
    <row r="23" spans="1:15" s="110" customFormat="1" ht="24.95" customHeight="1" x14ac:dyDescent="0.2">
      <c r="A23" s="193" t="s">
        <v>154</v>
      </c>
      <c r="B23" s="199" t="s">
        <v>155</v>
      </c>
      <c r="C23" s="113">
        <v>0.95829563214608871</v>
      </c>
      <c r="D23" s="115">
        <v>233</v>
      </c>
      <c r="E23" s="114">
        <v>154</v>
      </c>
      <c r="F23" s="114">
        <v>362</v>
      </c>
      <c r="G23" s="114">
        <v>146</v>
      </c>
      <c r="H23" s="140">
        <v>200</v>
      </c>
      <c r="I23" s="115">
        <v>33</v>
      </c>
      <c r="J23" s="116">
        <v>16.5</v>
      </c>
    </row>
    <row r="24" spans="1:15" s="110" customFormat="1" ht="24.95" customHeight="1" x14ac:dyDescent="0.2">
      <c r="A24" s="193" t="s">
        <v>156</v>
      </c>
      <c r="B24" s="199" t="s">
        <v>221</v>
      </c>
      <c r="C24" s="113">
        <v>5.4042938224891008</v>
      </c>
      <c r="D24" s="115">
        <v>1314</v>
      </c>
      <c r="E24" s="114">
        <v>1042</v>
      </c>
      <c r="F24" s="114">
        <v>1599</v>
      </c>
      <c r="G24" s="114">
        <v>1040</v>
      </c>
      <c r="H24" s="140">
        <v>1662</v>
      </c>
      <c r="I24" s="115">
        <v>-348</v>
      </c>
      <c r="J24" s="116">
        <v>-20.938628158844764</v>
      </c>
    </row>
    <row r="25" spans="1:15" s="110" customFormat="1" ht="24.95" customHeight="1" x14ac:dyDescent="0.2">
      <c r="A25" s="193" t="s">
        <v>222</v>
      </c>
      <c r="B25" s="204" t="s">
        <v>159</v>
      </c>
      <c r="C25" s="113">
        <v>4.8079295878917492</v>
      </c>
      <c r="D25" s="115">
        <v>1169</v>
      </c>
      <c r="E25" s="114">
        <v>879</v>
      </c>
      <c r="F25" s="114">
        <v>1805</v>
      </c>
      <c r="G25" s="114">
        <v>1241</v>
      </c>
      <c r="H25" s="140">
        <v>1284</v>
      </c>
      <c r="I25" s="115">
        <v>-115</v>
      </c>
      <c r="J25" s="116">
        <v>-8.9563862928348907</v>
      </c>
    </row>
    <row r="26" spans="1:15" s="110" customFormat="1" ht="24.95" customHeight="1" x14ac:dyDescent="0.2">
      <c r="A26" s="201">
        <v>782.78300000000002</v>
      </c>
      <c r="B26" s="203" t="s">
        <v>160</v>
      </c>
      <c r="C26" s="113">
        <v>6.1404951879575549</v>
      </c>
      <c r="D26" s="115">
        <v>1493</v>
      </c>
      <c r="E26" s="114">
        <v>1255</v>
      </c>
      <c r="F26" s="114">
        <v>1472</v>
      </c>
      <c r="G26" s="114">
        <v>1562</v>
      </c>
      <c r="H26" s="140">
        <v>1780</v>
      </c>
      <c r="I26" s="115">
        <v>-287</v>
      </c>
      <c r="J26" s="116">
        <v>-16.123595505617978</v>
      </c>
    </row>
    <row r="27" spans="1:15" s="110" customFormat="1" ht="24.95" customHeight="1" x14ac:dyDescent="0.2">
      <c r="A27" s="193" t="s">
        <v>161</v>
      </c>
      <c r="B27" s="199" t="s">
        <v>162</v>
      </c>
      <c r="C27" s="113">
        <v>3.1874640125030846</v>
      </c>
      <c r="D27" s="115">
        <v>775</v>
      </c>
      <c r="E27" s="114">
        <v>595</v>
      </c>
      <c r="F27" s="114">
        <v>1141</v>
      </c>
      <c r="G27" s="114">
        <v>523</v>
      </c>
      <c r="H27" s="140">
        <v>565</v>
      </c>
      <c r="I27" s="115">
        <v>210</v>
      </c>
      <c r="J27" s="116">
        <v>37.168141592920357</v>
      </c>
    </row>
    <row r="28" spans="1:15" s="110" customFormat="1" ht="24.95" customHeight="1" x14ac:dyDescent="0.2">
      <c r="A28" s="193" t="s">
        <v>163</v>
      </c>
      <c r="B28" s="199" t="s">
        <v>164</v>
      </c>
      <c r="C28" s="113">
        <v>3.5617339804228019</v>
      </c>
      <c r="D28" s="115">
        <v>866</v>
      </c>
      <c r="E28" s="114">
        <v>843</v>
      </c>
      <c r="F28" s="114">
        <v>1651</v>
      </c>
      <c r="G28" s="114">
        <v>632</v>
      </c>
      <c r="H28" s="140">
        <v>756</v>
      </c>
      <c r="I28" s="115">
        <v>110</v>
      </c>
      <c r="J28" s="116">
        <v>14.550264550264551</v>
      </c>
    </row>
    <row r="29" spans="1:15" s="110" customFormat="1" ht="24.95" customHeight="1" x14ac:dyDescent="0.2">
      <c r="A29" s="193">
        <v>86</v>
      </c>
      <c r="B29" s="199" t="s">
        <v>165</v>
      </c>
      <c r="C29" s="113">
        <v>6.7615365632968656</v>
      </c>
      <c r="D29" s="115">
        <v>1644</v>
      </c>
      <c r="E29" s="114">
        <v>1590</v>
      </c>
      <c r="F29" s="114">
        <v>2509</v>
      </c>
      <c r="G29" s="114">
        <v>1263</v>
      </c>
      <c r="H29" s="140">
        <v>1542</v>
      </c>
      <c r="I29" s="115">
        <v>102</v>
      </c>
      <c r="J29" s="116">
        <v>6.6147859922178984</v>
      </c>
    </row>
    <row r="30" spans="1:15" s="110" customFormat="1" ht="24.95" customHeight="1" x14ac:dyDescent="0.2">
      <c r="A30" s="193">
        <v>87.88</v>
      </c>
      <c r="B30" s="204" t="s">
        <v>166</v>
      </c>
      <c r="C30" s="113">
        <v>5.2356666940857117</v>
      </c>
      <c r="D30" s="115">
        <v>1273</v>
      </c>
      <c r="E30" s="114">
        <v>1161</v>
      </c>
      <c r="F30" s="114">
        <v>2316</v>
      </c>
      <c r="G30" s="114">
        <v>1067</v>
      </c>
      <c r="H30" s="140">
        <v>1102</v>
      </c>
      <c r="I30" s="115">
        <v>171</v>
      </c>
      <c r="J30" s="116">
        <v>15.517241379310345</v>
      </c>
    </row>
    <row r="31" spans="1:15" s="110" customFormat="1" ht="24.95" customHeight="1" x14ac:dyDescent="0.2">
      <c r="A31" s="193" t="s">
        <v>167</v>
      </c>
      <c r="B31" s="199" t="s">
        <v>168</v>
      </c>
      <c r="C31" s="113">
        <v>4.2609196347783174</v>
      </c>
      <c r="D31" s="115">
        <v>1036</v>
      </c>
      <c r="E31" s="114">
        <v>811</v>
      </c>
      <c r="F31" s="114">
        <v>1417</v>
      </c>
      <c r="G31" s="114">
        <v>1012</v>
      </c>
      <c r="H31" s="140">
        <v>1027</v>
      </c>
      <c r="I31" s="115">
        <v>9</v>
      </c>
      <c r="J31" s="116">
        <v>0.87633885102239528</v>
      </c>
    </row>
    <row r="32" spans="1:15" s="110" customFormat="1" ht="24.95" customHeight="1" x14ac:dyDescent="0.2">
      <c r="A32" s="193"/>
      <c r="B32" s="204" t="s">
        <v>169</v>
      </c>
      <c r="C32" s="113" t="s">
        <v>514</v>
      </c>
      <c r="D32" s="115" t="s">
        <v>514</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3.3478654273258206</v>
      </c>
      <c r="D34" s="115">
        <v>814</v>
      </c>
      <c r="E34" s="114">
        <v>404</v>
      </c>
      <c r="F34" s="114">
        <v>1493</v>
      </c>
      <c r="G34" s="114">
        <v>863</v>
      </c>
      <c r="H34" s="140">
        <v>841</v>
      </c>
      <c r="I34" s="115">
        <v>-27</v>
      </c>
      <c r="J34" s="116">
        <v>-3.2104637336504163</v>
      </c>
    </row>
    <row r="35" spans="1:10" s="110" customFormat="1" ht="24.95" customHeight="1" x14ac:dyDescent="0.2">
      <c r="A35" s="292" t="s">
        <v>171</v>
      </c>
      <c r="B35" s="293" t="s">
        <v>172</v>
      </c>
      <c r="C35" s="113">
        <v>25.195360697540512</v>
      </c>
      <c r="D35" s="115">
        <v>6126</v>
      </c>
      <c r="E35" s="114">
        <v>4901</v>
      </c>
      <c r="F35" s="114">
        <v>9198</v>
      </c>
      <c r="G35" s="114">
        <v>5340</v>
      </c>
      <c r="H35" s="140">
        <v>6584</v>
      </c>
      <c r="I35" s="115">
        <v>-458</v>
      </c>
      <c r="J35" s="116">
        <v>-6.9562575941676794</v>
      </c>
    </row>
    <row r="36" spans="1:10" s="110" customFormat="1" ht="24.95" customHeight="1" x14ac:dyDescent="0.2">
      <c r="A36" s="294" t="s">
        <v>173</v>
      </c>
      <c r="B36" s="295" t="s">
        <v>174</v>
      </c>
      <c r="C36" s="125">
        <v>71.440322447972363</v>
      </c>
      <c r="D36" s="143">
        <v>17370</v>
      </c>
      <c r="E36" s="144">
        <v>14497</v>
      </c>
      <c r="F36" s="144">
        <v>23553</v>
      </c>
      <c r="G36" s="144">
        <v>16465</v>
      </c>
      <c r="H36" s="145">
        <v>17844</v>
      </c>
      <c r="I36" s="143">
        <v>-474</v>
      </c>
      <c r="J36" s="146">
        <v>-2.65635507733692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24314</v>
      </c>
      <c r="F11" s="264">
        <v>19802</v>
      </c>
      <c r="G11" s="264">
        <v>34244</v>
      </c>
      <c r="H11" s="264">
        <v>22669</v>
      </c>
      <c r="I11" s="265">
        <v>25270</v>
      </c>
      <c r="J11" s="263">
        <v>-956</v>
      </c>
      <c r="K11" s="266">
        <v>-3.7831420656905421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27.81525047297853</v>
      </c>
      <c r="E13" s="115">
        <v>6763</v>
      </c>
      <c r="F13" s="114">
        <v>5147</v>
      </c>
      <c r="G13" s="114">
        <v>9344</v>
      </c>
      <c r="H13" s="114">
        <v>7857</v>
      </c>
      <c r="I13" s="140">
        <v>7340</v>
      </c>
      <c r="J13" s="115">
        <v>-577</v>
      </c>
      <c r="K13" s="116">
        <v>-7.8610354223433241</v>
      </c>
    </row>
    <row r="14" spans="1:15" ht="15.95" customHeight="1" x14ac:dyDescent="0.2">
      <c r="A14" s="306" t="s">
        <v>230</v>
      </c>
      <c r="B14" s="307"/>
      <c r="C14" s="308"/>
      <c r="D14" s="113">
        <v>52.710372624825204</v>
      </c>
      <c r="E14" s="115">
        <v>12816</v>
      </c>
      <c r="F14" s="114">
        <v>10205</v>
      </c>
      <c r="G14" s="114">
        <v>19303</v>
      </c>
      <c r="H14" s="114">
        <v>10970</v>
      </c>
      <c r="I14" s="140">
        <v>13211</v>
      </c>
      <c r="J14" s="115">
        <v>-395</v>
      </c>
      <c r="K14" s="116">
        <v>-2.9899326318976609</v>
      </c>
    </row>
    <row r="15" spans="1:15" ht="15.95" customHeight="1" x14ac:dyDescent="0.2">
      <c r="A15" s="306" t="s">
        <v>231</v>
      </c>
      <c r="B15" s="307"/>
      <c r="C15" s="308"/>
      <c r="D15" s="113">
        <v>8.8796578103150452</v>
      </c>
      <c r="E15" s="115">
        <v>2159</v>
      </c>
      <c r="F15" s="114">
        <v>1986</v>
      </c>
      <c r="G15" s="114">
        <v>2481</v>
      </c>
      <c r="H15" s="114">
        <v>1725</v>
      </c>
      <c r="I15" s="140">
        <v>2184</v>
      </c>
      <c r="J15" s="115">
        <v>-25</v>
      </c>
      <c r="K15" s="116">
        <v>-1.1446886446886446</v>
      </c>
    </row>
    <row r="16" spans="1:15" ht="15.95" customHeight="1" x14ac:dyDescent="0.2">
      <c r="A16" s="306" t="s">
        <v>232</v>
      </c>
      <c r="B16" s="307"/>
      <c r="C16" s="308"/>
      <c r="D16" s="113">
        <v>10.352060541251953</v>
      </c>
      <c r="E16" s="115">
        <v>2517</v>
      </c>
      <c r="F16" s="114">
        <v>2380</v>
      </c>
      <c r="G16" s="114">
        <v>2746</v>
      </c>
      <c r="H16" s="114">
        <v>2055</v>
      </c>
      <c r="I16" s="140">
        <v>2473</v>
      </c>
      <c r="J16" s="115">
        <v>44</v>
      </c>
      <c r="K16" s="116">
        <v>1.7792155276991508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3.24093115077733</v>
      </c>
      <c r="E18" s="115">
        <v>788</v>
      </c>
      <c r="F18" s="114">
        <v>434</v>
      </c>
      <c r="G18" s="114">
        <v>1508</v>
      </c>
      <c r="H18" s="114">
        <v>875</v>
      </c>
      <c r="I18" s="140">
        <v>775</v>
      </c>
      <c r="J18" s="115">
        <v>13</v>
      </c>
      <c r="K18" s="116">
        <v>1.6774193548387097</v>
      </c>
    </row>
    <row r="19" spans="1:11" ht="14.1" customHeight="1" x14ac:dyDescent="0.2">
      <c r="A19" s="306" t="s">
        <v>235</v>
      </c>
      <c r="B19" s="307" t="s">
        <v>236</v>
      </c>
      <c r="C19" s="308"/>
      <c r="D19" s="113">
        <v>2.8378711853253269</v>
      </c>
      <c r="E19" s="115">
        <v>690</v>
      </c>
      <c r="F19" s="114">
        <v>366</v>
      </c>
      <c r="G19" s="114">
        <v>1407</v>
      </c>
      <c r="H19" s="114">
        <v>813</v>
      </c>
      <c r="I19" s="140">
        <v>658</v>
      </c>
      <c r="J19" s="115">
        <v>32</v>
      </c>
      <c r="K19" s="116">
        <v>4.86322188449848</v>
      </c>
    </row>
    <row r="20" spans="1:11" ht="14.1" customHeight="1" x14ac:dyDescent="0.2">
      <c r="A20" s="306">
        <v>12</v>
      </c>
      <c r="B20" s="307" t="s">
        <v>237</v>
      </c>
      <c r="C20" s="308"/>
      <c r="D20" s="113">
        <v>1.2914370321625401</v>
      </c>
      <c r="E20" s="115">
        <v>314</v>
      </c>
      <c r="F20" s="114">
        <v>174</v>
      </c>
      <c r="G20" s="114">
        <v>436</v>
      </c>
      <c r="H20" s="114">
        <v>295</v>
      </c>
      <c r="I20" s="140">
        <v>346</v>
      </c>
      <c r="J20" s="115">
        <v>-32</v>
      </c>
      <c r="K20" s="116">
        <v>-9.2485549132947984</v>
      </c>
    </row>
    <row r="21" spans="1:11" ht="14.1" customHeight="1" x14ac:dyDescent="0.2">
      <c r="A21" s="306">
        <v>21</v>
      </c>
      <c r="B21" s="307" t="s">
        <v>238</v>
      </c>
      <c r="C21" s="308"/>
      <c r="D21" s="113">
        <v>0.37426996791971706</v>
      </c>
      <c r="E21" s="115">
        <v>91</v>
      </c>
      <c r="F21" s="114">
        <v>63</v>
      </c>
      <c r="G21" s="114">
        <v>97</v>
      </c>
      <c r="H21" s="114">
        <v>70</v>
      </c>
      <c r="I21" s="140">
        <v>105</v>
      </c>
      <c r="J21" s="115">
        <v>-14</v>
      </c>
      <c r="K21" s="116">
        <v>-13.333333333333334</v>
      </c>
    </row>
    <row r="22" spans="1:11" ht="14.1" customHeight="1" x14ac:dyDescent="0.2">
      <c r="A22" s="306">
        <v>22</v>
      </c>
      <c r="B22" s="307" t="s">
        <v>239</v>
      </c>
      <c r="C22" s="308"/>
      <c r="D22" s="113">
        <v>1.5793370074853994</v>
      </c>
      <c r="E22" s="115">
        <v>384</v>
      </c>
      <c r="F22" s="114">
        <v>348</v>
      </c>
      <c r="G22" s="114">
        <v>610</v>
      </c>
      <c r="H22" s="114">
        <v>353</v>
      </c>
      <c r="I22" s="140">
        <v>462</v>
      </c>
      <c r="J22" s="115">
        <v>-78</v>
      </c>
      <c r="K22" s="116">
        <v>-16.883116883116884</v>
      </c>
    </row>
    <row r="23" spans="1:11" ht="14.1" customHeight="1" x14ac:dyDescent="0.2">
      <c r="A23" s="306">
        <v>23</v>
      </c>
      <c r="B23" s="307" t="s">
        <v>240</v>
      </c>
      <c r="C23" s="308"/>
      <c r="D23" s="113">
        <v>0.61281566175865754</v>
      </c>
      <c r="E23" s="115">
        <v>149</v>
      </c>
      <c r="F23" s="114">
        <v>147</v>
      </c>
      <c r="G23" s="114">
        <v>343</v>
      </c>
      <c r="H23" s="114">
        <v>163</v>
      </c>
      <c r="I23" s="140">
        <v>205</v>
      </c>
      <c r="J23" s="115">
        <v>-56</v>
      </c>
      <c r="K23" s="116">
        <v>-27.317073170731707</v>
      </c>
    </row>
    <row r="24" spans="1:11" ht="14.1" customHeight="1" x14ac:dyDescent="0.2">
      <c r="A24" s="306">
        <v>24</v>
      </c>
      <c r="B24" s="307" t="s">
        <v>241</v>
      </c>
      <c r="C24" s="308"/>
      <c r="D24" s="113">
        <v>3.4959282717775766</v>
      </c>
      <c r="E24" s="115">
        <v>850</v>
      </c>
      <c r="F24" s="114">
        <v>618</v>
      </c>
      <c r="G24" s="114">
        <v>1311</v>
      </c>
      <c r="H24" s="114">
        <v>810</v>
      </c>
      <c r="I24" s="140">
        <v>1432</v>
      </c>
      <c r="J24" s="115">
        <v>-582</v>
      </c>
      <c r="K24" s="116">
        <v>-40.642458100558656</v>
      </c>
    </row>
    <row r="25" spans="1:11" ht="14.1" customHeight="1" x14ac:dyDescent="0.2">
      <c r="A25" s="306">
        <v>25</v>
      </c>
      <c r="B25" s="307" t="s">
        <v>242</v>
      </c>
      <c r="C25" s="308"/>
      <c r="D25" s="113">
        <v>5.7744509336184917</v>
      </c>
      <c r="E25" s="115">
        <v>1404</v>
      </c>
      <c r="F25" s="114">
        <v>1084</v>
      </c>
      <c r="G25" s="114">
        <v>1775</v>
      </c>
      <c r="H25" s="114">
        <v>1117</v>
      </c>
      <c r="I25" s="140">
        <v>1703</v>
      </c>
      <c r="J25" s="115">
        <v>-299</v>
      </c>
      <c r="K25" s="116">
        <v>-17.557251908396946</v>
      </c>
    </row>
    <row r="26" spans="1:11" ht="14.1" customHeight="1" x14ac:dyDescent="0.2">
      <c r="A26" s="306">
        <v>26</v>
      </c>
      <c r="B26" s="307" t="s">
        <v>243</v>
      </c>
      <c r="C26" s="308"/>
      <c r="D26" s="113">
        <v>3.0270625976803487</v>
      </c>
      <c r="E26" s="115">
        <v>736</v>
      </c>
      <c r="F26" s="114">
        <v>507</v>
      </c>
      <c r="G26" s="114">
        <v>1152</v>
      </c>
      <c r="H26" s="114">
        <v>536</v>
      </c>
      <c r="I26" s="140">
        <v>854</v>
      </c>
      <c r="J26" s="115">
        <v>-118</v>
      </c>
      <c r="K26" s="116">
        <v>-13.817330210772834</v>
      </c>
    </row>
    <row r="27" spans="1:11" ht="14.1" customHeight="1" x14ac:dyDescent="0.2">
      <c r="A27" s="306">
        <v>27</v>
      </c>
      <c r="B27" s="307" t="s">
        <v>244</v>
      </c>
      <c r="C27" s="308"/>
      <c r="D27" s="113">
        <v>2.3278769433248336</v>
      </c>
      <c r="E27" s="115">
        <v>566</v>
      </c>
      <c r="F27" s="114">
        <v>639</v>
      </c>
      <c r="G27" s="114">
        <v>814</v>
      </c>
      <c r="H27" s="114">
        <v>520</v>
      </c>
      <c r="I27" s="140">
        <v>665</v>
      </c>
      <c r="J27" s="115">
        <v>-99</v>
      </c>
      <c r="K27" s="116">
        <v>-14.887218045112782</v>
      </c>
    </row>
    <row r="28" spans="1:11" ht="14.1" customHeight="1" x14ac:dyDescent="0.2">
      <c r="A28" s="306">
        <v>28</v>
      </c>
      <c r="B28" s="307" t="s">
        <v>245</v>
      </c>
      <c r="C28" s="308"/>
      <c r="D28" s="113">
        <v>0.32491568643579832</v>
      </c>
      <c r="E28" s="115">
        <v>79</v>
      </c>
      <c r="F28" s="114">
        <v>51</v>
      </c>
      <c r="G28" s="114">
        <v>83</v>
      </c>
      <c r="H28" s="114">
        <v>114</v>
      </c>
      <c r="I28" s="140">
        <v>88</v>
      </c>
      <c r="J28" s="115">
        <v>-9</v>
      </c>
      <c r="K28" s="116">
        <v>-10.227272727272727</v>
      </c>
    </row>
    <row r="29" spans="1:11" ht="14.1" customHeight="1" x14ac:dyDescent="0.2">
      <c r="A29" s="306">
        <v>29</v>
      </c>
      <c r="B29" s="307" t="s">
        <v>246</v>
      </c>
      <c r="C29" s="308"/>
      <c r="D29" s="113">
        <v>4.8942995804886076</v>
      </c>
      <c r="E29" s="115">
        <v>1190</v>
      </c>
      <c r="F29" s="114">
        <v>901</v>
      </c>
      <c r="G29" s="114">
        <v>1325</v>
      </c>
      <c r="H29" s="114">
        <v>1554</v>
      </c>
      <c r="I29" s="140">
        <v>1310</v>
      </c>
      <c r="J29" s="115">
        <v>-120</v>
      </c>
      <c r="K29" s="116">
        <v>-9.1603053435114496</v>
      </c>
    </row>
    <row r="30" spans="1:11" ht="14.1" customHeight="1" x14ac:dyDescent="0.2">
      <c r="A30" s="306" t="s">
        <v>247</v>
      </c>
      <c r="B30" s="307" t="s">
        <v>248</v>
      </c>
      <c r="C30" s="308"/>
      <c r="D30" s="113">
        <v>1.1392613309204573</v>
      </c>
      <c r="E30" s="115">
        <v>277</v>
      </c>
      <c r="F30" s="114">
        <v>207</v>
      </c>
      <c r="G30" s="114">
        <v>392</v>
      </c>
      <c r="H30" s="114" t="s">
        <v>514</v>
      </c>
      <c r="I30" s="140">
        <v>263</v>
      </c>
      <c r="J30" s="115">
        <v>14</v>
      </c>
      <c r="K30" s="116">
        <v>5.3231939163498101</v>
      </c>
    </row>
    <row r="31" spans="1:11" ht="14.1" customHeight="1" x14ac:dyDescent="0.2">
      <c r="A31" s="306" t="s">
        <v>249</v>
      </c>
      <c r="B31" s="307" t="s">
        <v>250</v>
      </c>
      <c r="C31" s="308"/>
      <c r="D31" s="113">
        <v>3.7385868224068437</v>
      </c>
      <c r="E31" s="115">
        <v>909</v>
      </c>
      <c r="F31" s="114">
        <v>690</v>
      </c>
      <c r="G31" s="114">
        <v>914</v>
      </c>
      <c r="H31" s="114">
        <v>1288</v>
      </c>
      <c r="I31" s="140">
        <v>1037</v>
      </c>
      <c r="J31" s="115">
        <v>-128</v>
      </c>
      <c r="K31" s="116">
        <v>-12.343297974927676</v>
      </c>
    </row>
    <row r="32" spans="1:11" ht="14.1" customHeight="1" x14ac:dyDescent="0.2">
      <c r="A32" s="306">
        <v>31</v>
      </c>
      <c r="B32" s="307" t="s">
        <v>251</v>
      </c>
      <c r="C32" s="308"/>
      <c r="D32" s="113">
        <v>0.53467138274245296</v>
      </c>
      <c r="E32" s="115">
        <v>130</v>
      </c>
      <c r="F32" s="114">
        <v>105</v>
      </c>
      <c r="G32" s="114">
        <v>146</v>
      </c>
      <c r="H32" s="114">
        <v>97</v>
      </c>
      <c r="I32" s="140">
        <v>108</v>
      </c>
      <c r="J32" s="115">
        <v>22</v>
      </c>
      <c r="K32" s="116">
        <v>20.37037037037037</v>
      </c>
    </row>
    <row r="33" spans="1:11" ht="14.1" customHeight="1" x14ac:dyDescent="0.2">
      <c r="A33" s="306">
        <v>32</v>
      </c>
      <c r="B33" s="307" t="s">
        <v>252</v>
      </c>
      <c r="C33" s="308"/>
      <c r="D33" s="113">
        <v>2.2908612322118942</v>
      </c>
      <c r="E33" s="115">
        <v>557</v>
      </c>
      <c r="F33" s="114">
        <v>328</v>
      </c>
      <c r="G33" s="114">
        <v>672</v>
      </c>
      <c r="H33" s="114">
        <v>565</v>
      </c>
      <c r="I33" s="140">
        <v>489</v>
      </c>
      <c r="J33" s="115">
        <v>68</v>
      </c>
      <c r="K33" s="116">
        <v>13.905930470347649</v>
      </c>
    </row>
    <row r="34" spans="1:11" ht="14.1" customHeight="1" x14ac:dyDescent="0.2">
      <c r="A34" s="306">
        <v>33</v>
      </c>
      <c r="B34" s="307" t="s">
        <v>253</v>
      </c>
      <c r="C34" s="308"/>
      <c r="D34" s="113">
        <v>1.834334128485646</v>
      </c>
      <c r="E34" s="115">
        <v>446</v>
      </c>
      <c r="F34" s="114">
        <v>321</v>
      </c>
      <c r="G34" s="114">
        <v>684</v>
      </c>
      <c r="H34" s="114">
        <v>452</v>
      </c>
      <c r="I34" s="140">
        <v>490</v>
      </c>
      <c r="J34" s="115">
        <v>-44</v>
      </c>
      <c r="K34" s="116">
        <v>-8.9795918367346932</v>
      </c>
    </row>
    <row r="35" spans="1:11" ht="14.1" customHeight="1" x14ac:dyDescent="0.2">
      <c r="A35" s="306">
        <v>34</v>
      </c>
      <c r="B35" s="307" t="s">
        <v>254</v>
      </c>
      <c r="C35" s="308"/>
      <c r="D35" s="113">
        <v>1.8137698445340134</v>
      </c>
      <c r="E35" s="115">
        <v>441</v>
      </c>
      <c r="F35" s="114">
        <v>351</v>
      </c>
      <c r="G35" s="114">
        <v>555</v>
      </c>
      <c r="H35" s="114">
        <v>340</v>
      </c>
      <c r="I35" s="140">
        <v>451</v>
      </c>
      <c r="J35" s="115">
        <v>-10</v>
      </c>
      <c r="K35" s="116">
        <v>-2.2172949002217295</v>
      </c>
    </row>
    <row r="36" spans="1:11" ht="14.1" customHeight="1" x14ac:dyDescent="0.2">
      <c r="A36" s="306">
        <v>41</v>
      </c>
      <c r="B36" s="307" t="s">
        <v>255</v>
      </c>
      <c r="C36" s="308"/>
      <c r="D36" s="113">
        <v>1.2215184667269885</v>
      </c>
      <c r="E36" s="115">
        <v>297</v>
      </c>
      <c r="F36" s="114">
        <v>306</v>
      </c>
      <c r="G36" s="114">
        <v>357</v>
      </c>
      <c r="H36" s="114">
        <v>225</v>
      </c>
      <c r="I36" s="140">
        <v>311</v>
      </c>
      <c r="J36" s="115">
        <v>-14</v>
      </c>
      <c r="K36" s="116">
        <v>-4.501607717041801</v>
      </c>
    </row>
    <row r="37" spans="1:11" ht="14.1" customHeight="1" x14ac:dyDescent="0.2">
      <c r="A37" s="306">
        <v>42</v>
      </c>
      <c r="B37" s="307" t="s">
        <v>256</v>
      </c>
      <c r="C37" s="308"/>
      <c r="D37" s="113">
        <v>6.5805708645224975E-2</v>
      </c>
      <c r="E37" s="115">
        <v>16</v>
      </c>
      <c r="F37" s="114">
        <v>25</v>
      </c>
      <c r="G37" s="114">
        <v>41</v>
      </c>
      <c r="H37" s="114">
        <v>27</v>
      </c>
      <c r="I37" s="140">
        <v>26</v>
      </c>
      <c r="J37" s="115">
        <v>-10</v>
      </c>
      <c r="K37" s="116">
        <v>-38.46153846153846</v>
      </c>
    </row>
    <row r="38" spans="1:11" ht="14.1" customHeight="1" x14ac:dyDescent="0.2">
      <c r="A38" s="306">
        <v>43</v>
      </c>
      <c r="B38" s="307" t="s">
        <v>257</v>
      </c>
      <c r="C38" s="308"/>
      <c r="D38" s="113">
        <v>2.3772312248087522</v>
      </c>
      <c r="E38" s="115">
        <v>578</v>
      </c>
      <c r="F38" s="114">
        <v>454</v>
      </c>
      <c r="G38" s="114">
        <v>648</v>
      </c>
      <c r="H38" s="114">
        <v>405</v>
      </c>
      <c r="I38" s="140">
        <v>490</v>
      </c>
      <c r="J38" s="115">
        <v>88</v>
      </c>
      <c r="K38" s="116">
        <v>17.959183673469386</v>
      </c>
    </row>
    <row r="39" spans="1:11" ht="14.1" customHeight="1" x14ac:dyDescent="0.2">
      <c r="A39" s="306">
        <v>51</v>
      </c>
      <c r="B39" s="307" t="s">
        <v>258</v>
      </c>
      <c r="C39" s="308"/>
      <c r="D39" s="113">
        <v>6.1651723286995148</v>
      </c>
      <c r="E39" s="115">
        <v>1499</v>
      </c>
      <c r="F39" s="114">
        <v>1299</v>
      </c>
      <c r="G39" s="114">
        <v>2093</v>
      </c>
      <c r="H39" s="114">
        <v>1571</v>
      </c>
      <c r="I39" s="140">
        <v>1752</v>
      </c>
      <c r="J39" s="115">
        <v>-253</v>
      </c>
      <c r="K39" s="116">
        <v>-14.440639269406393</v>
      </c>
    </row>
    <row r="40" spans="1:11" ht="14.1" customHeight="1" x14ac:dyDescent="0.2">
      <c r="A40" s="306" t="s">
        <v>259</v>
      </c>
      <c r="B40" s="307" t="s">
        <v>260</v>
      </c>
      <c r="C40" s="308"/>
      <c r="D40" s="113">
        <v>5.5194538126182442</v>
      </c>
      <c r="E40" s="115">
        <v>1342</v>
      </c>
      <c r="F40" s="114">
        <v>1189</v>
      </c>
      <c r="G40" s="114">
        <v>1875</v>
      </c>
      <c r="H40" s="114">
        <v>1423</v>
      </c>
      <c r="I40" s="140">
        <v>1548</v>
      </c>
      <c r="J40" s="115">
        <v>-206</v>
      </c>
      <c r="K40" s="116">
        <v>-13.307493540051679</v>
      </c>
    </row>
    <row r="41" spans="1:11" ht="14.1" customHeight="1" x14ac:dyDescent="0.2">
      <c r="A41" s="306"/>
      <c r="B41" s="307" t="s">
        <v>261</v>
      </c>
      <c r="C41" s="308"/>
      <c r="D41" s="113">
        <v>4.2074524965040716</v>
      </c>
      <c r="E41" s="115">
        <v>1023</v>
      </c>
      <c r="F41" s="114">
        <v>868</v>
      </c>
      <c r="G41" s="114">
        <v>1402</v>
      </c>
      <c r="H41" s="114">
        <v>1143</v>
      </c>
      <c r="I41" s="140">
        <v>1234</v>
      </c>
      <c r="J41" s="115">
        <v>-211</v>
      </c>
      <c r="K41" s="116">
        <v>-17.098865478119937</v>
      </c>
    </row>
    <row r="42" spans="1:11" ht="14.1" customHeight="1" x14ac:dyDescent="0.2">
      <c r="A42" s="306">
        <v>52</v>
      </c>
      <c r="B42" s="307" t="s">
        <v>262</v>
      </c>
      <c r="C42" s="308"/>
      <c r="D42" s="113">
        <v>3.006498313728716</v>
      </c>
      <c r="E42" s="115">
        <v>731</v>
      </c>
      <c r="F42" s="114">
        <v>532</v>
      </c>
      <c r="G42" s="114">
        <v>779</v>
      </c>
      <c r="H42" s="114">
        <v>704</v>
      </c>
      <c r="I42" s="140">
        <v>800</v>
      </c>
      <c r="J42" s="115">
        <v>-69</v>
      </c>
      <c r="K42" s="116">
        <v>-8.625</v>
      </c>
    </row>
    <row r="43" spans="1:11" ht="14.1" customHeight="1" x14ac:dyDescent="0.2">
      <c r="A43" s="306" t="s">
        <v>263</v>
      </c>
      <c r="B43" s="307" t="s">
        <v>264</v>
      </c>
      <c r="C43" s="308"/>
      <c r="D43" s="113">
        <v>2.5869869211154066</v>
      </c>
      <c r="E43" s="115">
        <v>629</v>
      </c>
      <c r="F43" s="114">
        <v>466</v>
      </c>
      <c r="G43" s="114">
        <v>672</v>
      </c>
      <c r="H43" s="114">
        <v>605</v>
      </c>
      <c r="I43" s="140">
        <v>689</v>
      </c>
      <c r="J43" s="115">
        <v>-60</v>
      </c>
      <c r="K43" s="116">
        <v>-8.7082728592162546</v>
      </c>
    </row>
    <row r="44" spans="1:11" ht="14.1" customHeight="1" x14ac:dyDescent="0.2">
      <c r="A44" s="306">
        <v>53</v>
      </c>
      <c r="B44" s="307" t="s">
        <v>265</v>
      </c>
      <c r="C44" s="308"/>
      <c r="D44" s="113">
        <v>0.99119848646870112</v>
      </c>
      <c r="E44" s="115">
        <v>241</v>
      </c>
      <c r="F44" s="114">
        <v>178</v>
      </c>
      <c r="G44" s="114">
        <v>247</v>
      </c>
      <c r="H44" s="114">
        <v>251</v>
      </c>
      <c r="I44" s="140">
        <v>205</v>
      </c>
      <c r="J44" s="115">
        <v>36</v>
      </c>
      <c r="K44" s="116">
        <v>17.560975609756099</v>
      </c>
    </row>
    <row r="45" spans="1:11" ht="14.1" customHeight="1" x14ac:dyDescent="0.2">
      <c r="A45" s="306" t="s">
        <v>266</v>
      </c>
      <c r="B45" s="307" t="s">
        <v>267</v>
      </c>
      <c r="C45" s="308"/>
      <c r="D45" s="113">
        <v>0.9212799210331496</v>
      </c>
      <c r="E45" s="115">
        <v>224</v>
      </c>
      <c r="F45" s="114">
        <v>167</v>
      </c>
      <c r="G45" s="114">
        <v>238</v>
      </c>
      <c r="H45" s="114">
        <v>237</v>
      </c>
      <c r="I45" s="140">
        <v>191</v>
      </c>
      <c r="J45" s="115">
        <v>33</v>
      </c>
      <c r="K45" s="116">
        <v>17.277486910994764</v>
      </c>
    </row>
    <row r="46" spans="1:11" ht="14.1" customHeight="1" x14ac:dyDescent="0.2">
      <c r="A46" s="306">
        <v>54</v>
      </c>
      <c r="B46" s="307" t="s">
        <v>268</v>
      </c>
      <c r="C46" s="308"/>
      <c r="D46" s="113">
        <v>3.4342354199226781</v>
      </c>
      <c r="E46" s="115">
        <v>835</v>
      </c>
      <c r="F46" s="114">
        <v>603</v>
      </c>
      <c r="G46" s="114">
        <v>1166</v>
      </c>
      <c r="H46" s="114">
        <v>855</v>
      </c>
      <c r="I46" s="140">
        <v>861</v>
      </c>
      <c r="J46" s="115">
        <v>-26</v>
      </c>
      <c r="K46" s="116">
        <v>-3.0197444831591174</v>
      </c>
    </row>
    <row r="47" spans="1:11" ht="14.1" customHeight="1" x14ac:dyDescent="0.2">
      <c r="A47" s="306">
        <v>61</v>
      </c>
      <c r="B47" s="307" t="s">
        <v>269</v>
      </c>
      <c r="C47" s="308"/>
      <c r="D47" s="113">
        <v>2.2127169531956898</v>
      </c>
      <c r="E47" s="115">
        <v>538</v>
      </c>
      <c r="F47" s="114">
        <v>410</v>
      </c>
      <c r="G47" s="114">
        <v>735</v>
      </c>
      <c r="H47" s="114">
        <v>412</v>
      </c>
      <c r="I47" s="140">
        <v>532</v>
      </c>
      <c r="J47" s="115">
        <v>6</v>
      </c>
      <c r="K47" s="116">
        <v>1.1278195488721805</v>
      </c>
    </row>
    <row r="48" spans="1:11" ht="14.1" customHeight="1" x14ac:dyDescent="0.2">
      <c r="A48" s="306">
        <v>62</v>
      </c>
      <c r="B48" s="307" t="s">
        <v>270</v>
      </c>
      <c r="C48" s="308"/>
      <c r="D48" s="113">
        <v>9.2004606399605162</v>
      </c>
      <c r="E48" s="115">
        <v>2237</v>
      </c>
      <c r="F48" s="114">
        <v>2035</v>
      </c>
      <c r="G48" s="114">
        <v>2919</v>
      </c>
      <c r="H48" s="114">
        <v>1922</v>
      </c>
      <c r="I48" s="140">
        <v>1836</v>
      </c>
      <c r="J48" s="115">
        <v>401</v>
      </c>
      <c r="K48" s="116">
        <v>21.84095860566449</v>
      </c>
    </row>
    <row r="49" spans="1:11" ht="14.1" customHeight="1" x14ac:dyDescent="0.2">
      <c r="A49" s="306">
        <v>63</v>
      </c>
      <c r="B49" s="307" t="s">
        <v>271</v>
      </c>
      <c r="C49" s="308"/>
      <c r="D49" s="113">
        <v>6.3132351731512708</v>
      </c>
      <c r="E49" s="115">
        <v>1535</v>
      </c>
      <c r="F49" s="114">
        <v>1113</v>
      </c>
      <c r="G49" s="114">
        <v>1899</v>
      </c>
      <c r="H49" s="114">
        <v>2370</v>
      </c>
      <c r="I49" s="140">
        <v>1797</v>
      </c>
      <c r="J49" s="115">
        <v>-262</v>
      </c>
      <c r="K49" s="116">
        <v>-14.57985531441291</v>
      </c>
    </row>
    <row r="50" spans="1:11" ht="14.1" customHeight="1" x14ac:dyDescent="0.2">
      <c r="A50" s="306" t="s">
        <v>272</v>
      </c>
      <c r="B50" s="307" t="s">
        <v>273</v>
      </c>
      <c r="C50" s="308"/>
      <c r="D50" s="113">
        <v>1.2873241753722136</v>
      </c>
      <c r="E50" s="115">
        <v>313</v>
      </c>
      <c r="F50" s="114">
        <v>187</v>
      </c>
      <c r="G50" s="114">
        <v>456</v>
      </c>
      <c r="H50" s="114">
        <v>524</v>
      </c>
      <c r="I50" s="140">
        <v>370</v>
      </c>
      <c r="J50" s="115">
        <v>-57</v>
      </c>
      <c r="K50" s="116">
        <v>-15.405405405405405</v>
      </c>
    </row>
    <row r="51" spans="1:11" ht="14.1" customHeight="1" x14ac:dyDescent="0.2">
      <c r="A51" s="306" t="s">
        <v>274</v>
      </c>
      <c r="B51" s="307" t="s">
        <v>275</v>
      </c>
      <c r="C51" s="308"/>
      <c r="D51" s="113">
        <v>4.540593896520523</v>
      </c>
      <c r="E51" s="115">
        <v>1104</v>
      </c>
      <c r="F51" s="114">
        <v>822</v>
      </c>
      <c r="G51" s="114">
        <v>1276</v>
      </c>
      <c r="H51" s="114">
        <v>1720</v>
      </c>
      <c r="I51" s="140">
        <v>1342</v>
      </c>
      <c r="J51" s="115">
        <v>-238</v>
      </c>
      <c r="K51" s="116">
        <v>-17.73472429210134</v>
      </c>
    </row>
    <row r="52" spans="1:11" ht="14.1" customHeight="1" x14ac:dyDescent="0.2">
      <c r="A52" s="306">
        <v>71</v>
      </c>
      <c r="B52" s="307" t="s">
        <v>276</v>
      </c>
      <c r="C52" s="308"/>
      <c r="D52" s="113">
        <v>9.0441720819281066</v>
      </c>
      <c r="E52" s="115">
        <v>2199</v>
      </c>
      <c r="F52" s="114">
        <v>1776</v>
      </c>
      <c r="G52" s="114">
        <v>2839</v>
      </c>
      <c r="H52" s="114">
        <v>1884</v>
      </c>
      <c r="I52" s="140">
        <v>2229</v>
      </c>
      <c r="J52" s="115">
        <v>-30</v>
      </c>
      <c r="K52" s="116">
        <v>-1.3458950201884252</v>
      </c>
    </row>
    <row r="53" spans="1:11" ht="14.1" customHeight="1" x14ac:dyDescent="0.2">
      <c r="A53" s="306" t="s">
        <v>277</v>
      </c>
      <c r="B53" s="307" t="s">
        <v>278</v>
      </c>
      <c r="C53" s="308"/>
      <c r="D53" s="113">
        <v>2.8707740396479395</v>
      </c>
      <c r="E53" s="115">
        <v>698</v>
      </c>
      <c r="F53" s="114">
        <v>677</v>
      </c>
      <c r="G53" s="114">
        <v>990</v>
      </c>
      <c r="H53" s="114">
        <v>482</v>
      </c>
      <c r="I53" s="140">
        <v>692</v>
      </c>
      <c r="J53" s="115">
        <v>6</v>
      </c>
      <c r="K53" s="116">
        <v>0.86705202312138729</v>
      </c>
    </row>
    <row r="54" spans="1:11" ht="14.1" customHeight="1" x14ac:dyDescent="0.2">
      <c r="A54" s="306" t="s">
        <v>279</v>
      </c>
      <c r="B54" s="307" t="s">
        <v>280</v>
      </c>
      <c r="C54" s="308"/>
      <c r="D54" s="113">
        <v>5.2192152669244054</v>
      </c>
      <c r="E54" s="115">
        <v>1269</v>
      </c>
      <c r="F54" s="114">
        <v>958</v>
      </c>
      <c r="G54" s="114">
        <v>1647</v>
      </c>
      <c r="H54" s="114">
        <v>1245</v>
      </c>
      <c r="I54" s="140">
        <v>1304</v>
      </c>
      <c r="J54" s="115">
        <v>-35</v>
      </c>
      <c r="K54" s="116">
        <v>-2.6840490797546011</v>
      </c>
    </row>
    <row r="55" spans="1:11" ht="14.1" customHeight="1" x14ac:dyDescent="0.2">
      <c r="A55" s="306">
        <v>72</v>
      </c>
      <c r="B55" s="307" t="s">
        <v>281</v>
      </c>
      <c r="C55" s="308"/>
      <c r="D55" s="113">
        <v>1.9371555482438101</v>
      </c>
      <c r="E55" s="115">
        <v>471</v>
      </c>
      <c r="F55" s="114">
        <v>372</v>
      </c>
      <c r="G55" s="114">
        <v>653</v>
      </c>
      <c r="H55" s="114">
        <v>340</v>
      </c>
      <c r="I55" s="140">
        <v>445</v>
      </c>
      <c r="J55" s="115">
        <v>26</v>
      </c>
      <c r="K55" s="116">
        <v>5.8426966292134832</v>
      </c>
    </row>
    <row r="56" spans="1:11" ht="14.1" customHeight="1" x14ac:dyDescent="0.2">
      <c r="A56" s="306" t="s">
        <v>282</v>
      </c>
      <c r="B56" s="307" t="s">
        <v>283</v>
      </c>
      <c r="C56" s="308"/>
      <c r="D56" s="113">
        <v>0.7320885086781278</v>
      </c>
      <c r="E56" s="115">
        <v>178</v>
      </c>
      <c r="F56" s="114">
        <v>125</v>
      </c>
      <c r="G56" s="114">
        <v>308</v>
      </c>
      <c r="H56" s="114">
        <v>119</v>
      </c>
      <c r="I56" s="140">
        <v>149</v>
      </c>
      <c r="J56" s="115">
        <v>29</v>
      </c>
      <c r="K56" s="116">
        <v>19.463087248322147</v>
      </c>
    </row>
    <row r="57" spans="1:11" ht="14.1" customHeight="1" x14ac:dyDescent="0.2">
      <c r="A57" s="306" t="s">
        <v>284</v>
      </c>
      <c r="B57" s="307" t="s">
        <v>285</v>
      </c>
      <c r="C57" s="308"/>
      <c r="D57" s="113">
        <v>0.83490992843629186</v>
      </c>
      <c r="E57" s="115">
        <v>203</v>
      </c>
      <c r="F57" s="114">
        <v>170</v>
      </c>
      <c r="G57" s="114">
        <v>191</v>
      </c>
      <c r="H57" s="114">
        <v>173</v>
      </c>
      <c r="I57" s="140">
        <v>229</v>
      </c>
      <c r="J57" s="115">
        <v>-26</v>
      </c>
      <c r="K57" s="116">
        <v>-11.353711790393014</v>
      </c>
    </row>
    <row r="58" spans="1:11" ht="14.1" customHeight="1" x14ac:dyDescent="0.2">
      <c r="A58" s="306">
        <v>73</v>
      </c>
      <c r="B58" s="307" t="s">
        <v>286</v>
      </c>
      <c r="C58" s="308"/>
      <c r="D58" s="113">
        <v>2.1592498149214445</v>
      </c>
      <c r="E58" s="115">
        <v>525</v>
      </c>
      <c r="F58" s="114">
        <v>391</v>
      </c>
      <c r="G58" s="114">
        <v>701</v>
      </c>
      <c r="H58" s="114">
        <v>368</v>
      </c>
      <c r="I58" s="140">
        <v>413</v>
      </c>
      <c r="J58" s="115">
        <v>112</v>
      </c>
      <c r="K58" s="116">
        <v>27.118644067796609</v>
      </c>
    </row>
    <row r="59" spans="1:11" ht="14.1" customHeight="1" x14ac:dyDescent="0.2">
      <c r="A59" s="306" t="s">
        <v>287</v>
      </c>
      <c r="B59" s="307" t="s">
        <v>288</v>
      </c>
      <c r="C59" s="308"/>
      <c r="D59" s="113">
        <v>1.7932055605823805</v>
      </c>
      <c r="E59" s="115">
        <v>436</v>
      </c>
      <c r="F59" s="114">
        <v>272</v>
      </c>
      <c r="G59" s="114">
        <v>551</v>
      </c>
      <c r="H59" s="114">
        <v>242</v>
      </c>
      <c r="I59" s="140">
        <v>345</v>
      </c>
      <c r="J59" s="115">
        <v>91</v>
      </c>
      <c r="K59" s="116">
        <v>26.376811594202898</v>
      </c>
    </row>
    <row r="60" spans="1:11" ht="14.1" customHeight="1" x14ac:dyDescent="0.2">
      <c r="A60" s="306">
        <v>81</v>
      </c>
      <c r="B60" s="307" t="s">
        <v>289</v>
      </c>
      <c r="C60" s="308"/>
      <c r="D60" s="113">
        <v>6.7080694250226207</v>
      </c>
      <c r="E60" s="115">
        <v>1631</v>
      </c>
      <c r="F60" s="114">
        <v>1521</v>
      </c>
      <c r="G60" s="114">
        <v>2224</v>
      </c>
      <c r="H60" s="114">
        <v>1135</v>
      </c>
      <c r="I60" s="140">
        <v>1539</v>
      </c>
      <c r="J60" s="115">
        <v>92</v>
      </c>
      <c r="K60" s="116">
        <v>5.9779077322936969</v>
      </c>
    </row>
    <row r="61" spans="1:11" ht="14.1" customHeight="1" x14ac:dyDescent="0.2">
      <c r="A61" s="306" t="s">
        <v>290</v>
      </c>
      <c r="B61" s="307" t="s">
        <v>291</v>
      </c>
      <c r="C61" s="308"/>
      <c r="D61" s="113">
        <v>2.2702969482602615</v>
      </c>
      <c r="E61" s="115">
        <v>552</v>
      </c>
      <c r="F61" s="114">
        <v>361</v>
      </c>
      <c r="G61" s="114">
        <v>908</v>
      </c>
      <c r="H61" s="114">
        <v>329</v>
      </c>
      <c r="I61" s="140">
        <v>516</v>
      </c>
      <c r="J61" s="115">
        <v>36</v>
      </c>
      <c r="K61" s="116">
        <v>6.9767441860465116</v>
      </c>
    </row>
    <row r="62" spans="1:11" ht="14.1" customHeight="1" x14ac:dyDescent="0.2">
      <c r="A62" s="306" t="s">
        <v>292</v>
      </c>
      <c r="B62" s="307" t="s">
        <v>293</v>
      </c>
      <c r="C62" s="308"/>
      <c r="D62" s="113">
        <v>1.9618326889857696</v>
      </c>
      <c r="E62" s="115">
        <v>477</v>
      </c>
      <c r="F62" s="114">
        <v>633</v>
      </c>
      <c r="G62" s="114">
        <v>823</v>
      </c>
      <c r="H62" s="114">
        <v>390</v>
      </c>
      <c r="I62" s="140">
        <v>381</v>
      </c>
      <c r="J62" s="115">
        <v>96</v>
      </c>
      <c r="K62" s="116">
        <v>25.196850393700789</v>
      </c>
    </row>
    <row r="63" spans="1:11" ht="14.1" customHeight="1" x14ac:dyDescent="0.2">
      <c r="A63" s="306"/>
      <c r="B63" s="307" t="s">
        <v>294</v>
      </c>
      <c r="C63" s="308"/>
      <c r="D63" s="113">
        <v>1.6615941432919306</v>
      </c>
      <c r="E63" s="115">
        <v>404</v>
      </c>
      <c r="F63" s="114">
        <v>479</v>
      </c>
      <c r="G63" s="114">
        <v>706</v>
      </c>
      <c r="H63" s="114">
        <v>339</v>
      </c>
      <c r="I63" s="140">
        <v>320</v>
      </c>
      <c r="J63" s="115">
        <v>84</v>
      </c>
      <c r="K63" s="116">
        <v>26.25</v>
      </c>
    </row>
    <row r="64" spans="1:11" ht="14.1" customHeight="1" x14ac:dyDescent="0.2">
      <c r="A64" s="306" t="s">
        <v>295</v>
      </c>
      <c r="B64" s="307" t="s">
        <v>296</v>
      </c>
      <c r="C64" s="308"/>
      <c r="D64" s="113">
        <v>1.0076499136300074</v>
      </c>
      <c r="E64" s="115">
        <v>245</v>
      </c>
      <c r="F64" s="114">
        <v>191</v>
      </c>
      <c r="G64" s="114">
        <v>202</v>
      </c>
      <c r="H64" s="114">
        <v>158</v>
      </c>
      <c r="I64" s="140">
        <v>237</v>
      </c>
      <c r="J64" s="115">
        <v>8</v>
      </c>
      <c r="K64" s="116">
        <v>3.3755274261603376</v>
      </c>
    </row>
    <row r="65" spans="1:11" ht="14.1" customHeight="1" x14ac:dyDescent="0.2">
      <c r="A65" s="306" t="s">
        <v>297</v>
      </c>
      <c r="B65" s="307" t="s">
        <v>298</v>
      </c>
      <c r="C65" s="308"/>
      <c r="D65" s="113">
        <v>0.67039565682322944</v>
      </c>
      <c r="E65" s="115">
        <v>163</v>
      </c>
      <c r="F65" s="114">
        <v>163</v>
      </c>
      <c r="G65" s="114">
        <v>114</v>
      </c>
      <c r="H65" s="114">
        <v>111</v>
      </c>
      <c r="I65" s="140">
        <v>165</v>
      </c>
      <c r="J65" s="115">
        <v>-2</v>
      </c>
      <c r="K65" s="116">
        <v>-1.2121212121212122</v>
      </c>
    </row>
    <row r="66" spans="1:11" ht="14.1" customHeight="1" x14ac:dyDescent="0.2">
      <c r="A66" s="306">
        <v>82</v>
      </c>
      <c r="B66" s="307" t="s">
        <v>299</v>
      </c>
      <c r="C66" s="308"/>
      <c r="D66" s="113">
        <v>2.9242411779221849</v>
      </c>
      <c r="E66" s="115">
        <v>711</v>
      </c>
      <c r="F66" s="114">
        <v>680</v>
      </c>
      <c r="G66" s="114">
        <v>1228</v>
      </c>
      <c r="H66" s="114">
        <v>665</v>
      </c>
      <c r="I66" s="140">
        <v>667</v>
      </c>
      <c r="J66" s="115">
        <v>44</v>
      </c>
      <c r="K66" s="116">
        <v>6.5967016491754125</v>
      </c>
    </row>
    <row r="67" spans="1:11" ht="14.1" customHeight="1" x14ac:dyDescent="0.2">
      <c r="A67" s="306" t="s">
        <v>300</v>
      </c>
      <c r="B67" s="307" t="s">
        <v>301</v>
      </c>
      <c r="C67" s="308"/>
      <c r="D67" s="113">
        <v>1.9494941186147898</v>
      </c>
      <c r="E67" s="115">
        <v>474</v>
      </c>
      <c r="F67" s="114">
        <v>451</v>
      </c>
      <c r="G67" s="114">
        <v>832</v>
      </c>
      <c r="H67" s="114">
        <v>447</v>
      </c>
      <c r="I67" s="140">
        <v>412</v>
      </c>
      <c r="J67" s="115">
        <v>62</v>
      </c>
      <c r="K67" s="116">
        <v>15.048543689320388</v>
      </c>
    </row>
    <row r="68" spans="1:11" ht="14.1" customHeight="1" x14ac:dyDescent="0.2">
      <c r="A68" s="306" t="s">
        <v>302</v>
      </c>
      <c r="B68" s="307" t="s">
        <v>303</v>
      </c>
      <c r="C68" s="308"/>
      <c r="D68" s="113">
        <v>0.66628280003290286</v>
      </c>
      <c r="E68" s="115">
        <v>162</v>
      </c>
      <c r="F68" s="114">
        <v>152</v>
      </c>
      <c r="G68" s="114">
        <v>235</v>
      </c>
      <c r="H68" s="114">
        <v>152</v>
      </c>
      <c r="I68" s="140">
        <v>148</v>
      </c>
      <c r="J68" s="115">
        <v>14</v>
      </c>
      <c r="K68" s="116">
        <v>9.4594594594594597</v>
      </c>
    </row>
    <row r="69" spans="1:11" ht="14.1" customHeight="1" x14ac:dyDescent="0.2">
      <c r="A69" s="306">
        <v>83</v>
      </c>
      <c r="B69" s="307" t="s">
        <v>304</v>
      </c>
      <c r="C69" s="308"/>
      <c r="D69" s="113">
        <v>5.1657481286501605</v>
      </c>
      <c r="E69" s="115">
        <v>1256</v>
      </c>
      <c r="F69" s="114">
        <v>1027</v>
      </c>
      <c r="G69" s="114">
        <v>2527</v>
      </c>
      <c r="H69" s="114">
        <v>854</v>
      </c>
      <c r="I69" s="140">
        <v>1002</v>
      </c>
      <c r="J69" s="115">
        <v>254</v>
      </c>
      <c r="K69" s="116">
        <v>25.34930139720559</v>
      </c>
    </row>
    <row r="70" spans="1:11" ht="14.1" customHeight="1" x14ac:dyDescent="0.2">
      <c r="A70" s="306" t="s">
        <v>305</v>
      </c>
      <c r="B70" s="307" t="s">
        <v>306</v>
      </c>
      <c r="C70" s="308"/>
      <c r="D70" s="113">
        <v>4.051163938471662</v>
      </c>
      <c r="E70" s="115">
        <v>985</v>
      </c>
      <c r="F70" s="114">
        <v>812</v>
      </c>
      <c r="G70" s="114">
        <v>2249</v>
      </c>
      <c r="H70" s="114">
        <v>604</v>
      </c>
      <c r="I70" s="140">
        <v>744</v>
      </c>
      <c r="J70" s="115">
        <v>241</v>
      </c>
      <c r="K70" s="116">
        <v>32.392473118279568</v>
      </c>
    </row>
    <row r="71" spans="1:11" ht="14.1" customHeight="1" x14ac:dyDescent="0.2">
      <c r="A71" s="306"/>
      <c r="B71" s="307" t="s">
        <v>307</v>
      </c>
      <c r="C71" s="308"/>
      <c r="D71" s="113">
        <v>2.5993254914863866</v>
      </c>
      <c r="E71" s="115">
        <v>632</v>
      </c>
      <c r="F71" s="114">
        <v>461</v>
      </c>
      <c r="G71" s="114">
        <v>1449</v>
      </c>
      <c r="H71" s="114">
        <v>336</v>
      </c>
      <c r="I71" s="140">
        <v>419</v>
      </c>
      <c r="J71" s="115">
        <v>213</v>
      </c>
      <c r="K71" s="116">
        <v>50.835322195704059</v>
      </c>
    </row>
    <row r="72" spans="1:11" ht="14.1" customHeight="1" x14ac:dyDescent="0.2">
      <c r="A72" s="306">
        <v>84</v>
      </c>
      <c r="B72" s="307" t="s">
        <v>308</v>
      </c>
      <c r="C72" s="308"/>
      <c r="D72" s="113">
        <v>1.6739327136629103</v>
      </c>
      <c r="E72" s="115">
        <v>407</v>
      </c>
      <c r="F72" s="114">
        <v>411</v>
      </c>
      <c r="G72" s="114">
        <v>741</v>
      </c>
      <c r="H72" s="114">
        <v>335</v>
      </c>
      <c r="I72" s="140">
        <v>375</v>
      </c>
      <c r="J72" s="115">
        <v>32</v>
      </c>
      <c r="K72" s="116">
        <v>8.5333333333333332</v>
      </c>
    </row>
    <row r="73" spans="1:11" ht="14.1" customHeight="1" x14ac:dyDescent="0.2">
      <c r="A73" s="306" t="s">
        <v>309</v>
      </c>
      <c r="B73" s="307" t="s">
        <v>310</v>
      </c>
      <c r="C73" s="308"/>
      <c r="D73" s="113">
        <v>0.37426996791971706</v>
      </c>
      <c r="E73" s="115">
        <v>91</v>
      </c>
      <c r="F73" s="114">
        <v>43</v>
      </c>
      <c r="G73" s="114">
        <v>243</v>
      </c>
      <c r="H73" s="114">
        <v>16</v>
      </c>
      <c r="I73" s="140">
        <v>94</v>
      </c>
      <c r="J73" s="115">
        <v>-3</v>
      </c>
      <c r="K73" s="116">
        <v>-3.1914893617021276</v>
      </c>
    </row>
    <row r="74" spans="1:11" ht="14.1" customHeight="1" x14ac:dyDescent="0.2">
      <c r="A74" s="306" t="s">
        <v>311</v>
      </c>
      <c r="B74" s="307" t="s">
        <v>312</v>
      </c>
      <c r="C74" s="308"/>
      <c r="D74" s="113">
        <v>0.1357242740807765</v>
      </c>
      <c r="E74" s="115">
        <v>33</v>
      </c>
      <c r="F74" s="114">
        <v>30</v>
      </c>
      <c r="G74" s="114">
        <v>134</v>
      </c>
      <c r="H74" s="114">
        <v>28</v>
      </c>
      <c r="I74" s="140">
        <v>40</v>
      </c>
      <c r="J74" s="115">
        <v>-7</v>
      </c>
      <c r="K74" s="116">
        <v>-17.5</v>
      </c>
    </row>
    <row r="75" spans="1:11" ht="14.1" customHeight="1" x14ac:dyDescent="0.2">
      <c r="A75" s="306" t="s">
        <v>313</v>
      </c>
      <c r="B75" s="307" t="s">
        <v>314</v>
      </c>
      <c r="C75" s="308"/>
      <c r="D75" s="113">
        <v>0.65394422966192323</v>
      </c>
      <c r="E75" s="115">
        <v>159</v>
      </c>
      <c r="F75" s="114">
        <v>229</v>
      </c>
      <c r="G75" s="114">
        <v>182</v>
      </c>
      <c r="H75" s="114">
        <v>183</v>
      </c>
      <c r="I75" s="140">
        <v>127</v>
      </c>
      <c r="J75" s="115">
        <v>32</v>
      </c>
      <c r="K75" s="116">
        <v>25.196850393700789</v>
      </c>
    </row>
    <row r="76" spans="1:11" ht="14.1" customHeight="1" x14ac:dyDescent="0.2">
      <c r="A76" s="306">
        <v>91</v>
      </c>
      <c r="B76" s="307" t="s">
        <v>315</v>
      </c>
      <c r="C76" s="308"/>
      <c r="D76" s="113">
        <v>0.11927284691947027</v>
      </c>
      <c r="E76" s="115">
        <v>29</v>
      </c>
      <c r="F76" s="114">
        <v>78</v>
      </c>
      <c r="G76" s="114">
        <v>37</v>
      </c>
      <c r="H76" s="114">
        <v>57</v>
      </c>
      <c r="I76" s="140">
        <v>42</v>
      </c>
      <c r="J76" s="115">
        <v>-13</v>
      </c>
      <c r="K76" s="116">
        <v>-30.952380952380953</v>
      </c>
    </row>
    <row r="77" spans="1:11" ht="14.1" customHeight="1" x14ac:dyDescent="0.2">
      <c r="A77" s="306">
        <v>92</v>
      </c>
      <c r="B77" s="307" t="s">
        <v>316</v>
      </c>
      <c r="C77" s="308"/>
      <c r="D77" s="113">
        <v>1.0816813358558854</v>
      </c>
      <c r="E77" s="115">
        <v>263</v>
      </c>
      <c r="F77" s="114">
        <v>211</v>
      </c>
      <c r="G77" s="114">
        <v>308</v>
      </c>
      <c r="H77" s="114">
        <v>239</v>
      </c>
      <c r="I77" s="140">
        <v>236</v>
      </c>
      <c r="J77" s="115">
        <v>27</v>
      </c>
      <c r="K77" s="116">
        <v>11.440677966101696</v>
      </c>
    </row>
    <row r="78" spans="1:11" ht="14.1" customHeight="1" x14ac:dyDescent="0.2">
      <c r="A78" s="306">
        <v>93</v>
      </c>
      <c r="B78" s="307" t="s">
        <v>317</v>
      </c>
      <c r="C78" s="308"/>
      <c r="D78" s="113">
        <v>0.18919141235502179</v>
      </c>
      <c r="E78" s="115">
        <v>46</v>
      </c>
      <c r="F78" s="114">
        <v>29</v>
      </c>
      <c r="G78" s="114">
        <v>59</v>
      </c>
      <c r="H78" s="114">
        <v>24</v>
      </c>
      <c r="I78" s="140">
        <v>36</v>
      </c>
      <c r="J78" s="115">
        <v>10</v>
      </c>
      <c r="K78" s="116">
        <v>27.777777777777779</v>
      </c>
    </row>
    <row r="79" spans="1:11" ht="14.1" customHeight="1" x14ac:dyDescent="0.2">
      <c r="A79" s="306">
        <v>94</v>
      </c>
      <c r="B79" s="307" t="s">
        <v>318</v>
      </c>
      <c r="C79" s="308"/>
      <c r="D79" s="113">
        <v>0.33314140001645143</v>
      </c>
      <c r="E79" s="115">
        <v>81</v>
      </c>
      <c r="F79" s="114">
        <v>196</v>
      </c>
      <c r="G79" s="114">
        <v>152</v>
      </c>
      <c r="H79" s="114">
        <v>94</v>
      </c>
      <c r="I79" s="140">
        <v>126</v>
      </c>
      <c r="J79" s="115">
        <v>-45</v>
      </c>
      <c r="K79" s="116">
        <v>-35.714285714285715</v>
      </c>
    </row>
    <row r="80" spans="1:11" ht="14.1" customHeight="1" x14ac:dyDescent="0.2">
      <c r="A80" s="306" t="s">
        <v>319</v>
      </c>
      <c r="B80" s="307" t="s">
        <v>320</v>
      </c>
      <c r="C80" s="308"/>
      <c r="D80" s="113">
        <v>1.6451427161306244E-2</v>
      </c>
      <c r="E80" s="115">
        <v>4</v>
      </c>
      <c r="F80" s="114">
        <v>0</v>
      </c>
      <c r="G80" s="114">
        <v>10</v>
      </c>
      <c r="H80" s="114">
        <v>9</v>
      </c>
      <c r="I80" s="140">
        <v>5</v>
      </c>
      <c r="J80" s="115">
        <v>-1</v>
      </c>
      <c r="K80" s="116">
        <v>-20</v>
      </c>
    </row>
    <row r="81" spans="1:11" ht="14.1" customHeight="1" x14ac:dyDescent="0.2">
      <c r="A81" s="310" t="s">
        <v>321</v>
      </c>
      <c r="B81" s="311" t="s">
        <v>334</v>
      </c>
      <c r="C81" s="312"/>
      <c r="D81" s="125">
        <v>0.24265855062926708</v>
      </c>
      <c r="E81" s="143">
        <v>59</v>
      </c>
      <c r="F81" s="144">
        <v>84</v>
      </c>
      <c r="G81" s="144">
        <v>370</v>
      </c>
      <c r="H81" s="144">
        <v>62</v>
      </c>
      <c r="I81" s="145">
        <v>62</v>
      </c>
      <c r="J81" s="143">
        <v>-3</v>
      </c>
      <c r="K81" s="146">
        <v>-4.838709677419355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24582</v>
      </c>
      <c r="E11" s="114">
        <v>24286</v>
      </c>
      <c r="F11" s="114">
        <v>30401</v>
      </c>
      <c r="G11" s="114">
        <v>20204</v>
      </c>
      <c r="H11" s="140">
        <v>23878</v>
      </c>
      <c r="I11" s="115">
        <v>704</v>
      </c>
      <c r="J11" s="116">
        <v>2.9483206298684981</v>
      </c>
    </row>
    <row r="12" spans="1:15" s="110" customFormat="1" ht="24.95" customHeight="1" x14ac:dyDescent="0.2">
      <c r="A12" s="193" t="s">
        <v>132</v>
      </c>
      <c r="B12" s="194" t="s">
        <v>133</v>
      </c>
      <c r="C12" s="113">
        <v>1.6434789683508257</v>
      </c>
      <c r="D12" s="115">
        <v>404</v>
      </c>
      <c r="E12" s="114">
        <v>1440</v>
      </c>
      <c r="F12" s="114">
        <v>1049</v>
      </c>
      <c r="G12" s="114">
        <v>594</v>
      </c>
      <c r="H12" s="140">
        <v>385</v>
      </c>
      <c r="I12" s="115">
        <v>19</v>
      </c>
      <c r="J12" s="116">
        <v>4.9350649350649354</v>
      </c>
    </row>
    <row r="13" spans="1:15" s="110" customFormat="1" ht="24.95" customHeight="1" x14ac:dyDescent="0.2">
      <c r="A13" s="193" t="s">
        <v>134</v>
      </c>
      <c r="B13" s="199" t="s">
        <v>214</v>
      </c>
      <c r="C13" s="113">
        <v>0.6061345700105768</v>
      </c>
      <c r="D13" s="115">
        <v>149</v>
      </c>
      <c r="E13" s="114">
        <v>109</v>
      </c>
      <c r="F13" s="114">
        <v>127</v>
      </c>
      <c r="G13" s="114">
        <v>100</v>
      </c>
      <c r="H13" s="140">
        <v>168</v>
      </c>
      <c r="I13" s="115">
        <v>-19</v>
      </c>
      <c r="J13" s="116">
        <v>-11.30952380952381</v>
      </c>
    </row>
    <row r="14" spans="1:15" s="287" customFormat="1" ht="24.95" customHeight="1" x14ac:dyDescent="0.2">
      <c r="A14" s="193" t="s">
        <v>215</v>
      </c>
      <c r="B14" s="199" t="s">
        <v>137</v>
      </c>
      <c r="C14" s="113">
        <v>19.050524774225043</v>
      </c>
      <c r="D14" s="115">
        <v>4683</v>
      </c>
      <c r="E14" s="114">
        <v>4362</v>
      </c>
      <c r="F14" s="114">
        <v>5681</v>
      </c>
      <c r="G14" s="114">
        <v>3625</v>
      </c>
      <c r="H14" s="140">
        <v>4740</v>
      </c>
      <c r="I14" s="115">
        <v>-57</v>
      </c>
      <c r="J14" s="116">
        <v>-1.2025316455696202</v>
      </c>
      <c r="K14" s="110"/>
      <c r="L14" s="110"/>
      <c r="M14" s="110"/>
      <c r="N14" s="110"/>
      <c r="O14" s="110"/>
    </row>
    <row r="15" spans="1:15" s="110" customFormat="1" ht="24.95" customHeight="1" x14ac:dyDescent="0.2">
      <c r="A15" s="193" t="s">
        <v>216</v>
      </c>
      <c r="B15" s="199" t="s">
        <v>217</v>
      </c>
      <c r="C15" s="113">
        <v>4.6171995769262058</v>
      </c>
      <c r="D15" s="115">
        <v>1135</v>
      </c>
      <c r="E15" s="114">
        <v>875</v>
      </c>
      <c r="F15" s="114">
        <v>1322</v>
      </c>
      <c r="G15" s="114">
        <v>977</v>
      </c>
      <c r="H15" s="140">
        <v>908</v>
      </c>
      <c r="I15" s="115">
        <v>227</v>
      </c>
      <c r="J15" s="116">
        <v>25</v>
      </c>
    </row>
    <row r="16" spans="1:15" s="287" customFormat="1" ht="24.95" customHeight="1" x14ac:dyDescent="0.2">
      <c r="A16" s="193" t="s">
        <v>218</v>
      </c>
      <c r="B16" s="199" t="s">
        <v>141</v>
      </c>
      <c r="C16" s="113">
        <v>12.545765194044423</v>
      </c>
      <c r="D16" s="115">
        <v>3084</v>
      </c>
      <c r="E16" s="114">
        <v>3062</v>
      </c>
      <c r="F16" s="114">
        <v>3843</v>
      </c>
      <c r="G16" s="114">
        <v>2313</v>
      </c>
      <c r="H16" s="140">
        <v>3416</v>
      </c>
      <c r="I16" s="115">
        <v>-332</v>
      </c>
      <c r="J16" s="116">
        <v>-9.7189695550351285</v>
      </c>
      <c r="K16" s="110"/>
      <c r="L16" s="110"/>
      <c r="M16" s="110"/>
      <c r="N16" s="110"/>
      <c r="O16" s="110"/>
    </row>
    <row r="17" spans="1:15" s="110" customFormat="1" ht="24.95" customHeight="1" x14ac:dyDescent="0.2">
      <c r="A17" s="193" t="s">
        <v>142</v>
      </c>
      <c r="B17" s="199" t="s">
        <v>220</v>
      </c>
      <c r="C17" s="113">
        <v>1.8875600032544138</v>
      </c>
      <c r="D17" s="115">
        <v>464</v>
      </c>
      <c r="E17" s="114">
        <v>425</v>
      </c>
      <c r="F17" s="114">
        <v>516</v>
      </c>
      <c r="G17" s="114">
        <v>335</v>
      </c>
      <c r="H17" s="140">
        <v>416</v>
      </c>
      <c r="I17" s="115">
        <v>48</v>
      </c>
      <c r="J17" s="116">
        <v>11.538461538461538</v>
      </c>
    </row>
    <row r="18" spans="1:15" s="287" customFormat="1" ht="24.95" customHeight="1" x14ac:dyDescent="0.2">
      <c r="A18" s="201" t="s">
        <v>144</v>
      </c>
      <c r="B18" s="202" t="s">
        <v>145</v>
      </c>
      <c r="C18" s="113">
        <v>5.8579448376861114</v>
      </c>
      <c r="D18" s="115">
        <v>1440</v>
      </c>
      <c r="E18" s="114">
        <v>1299</v>
      </c>
      <c r="F18" s="114">
        <v>1812</v>
      </c>
      <c r="G18" s="114">
        <v>1207</v>
      </c>
      <c r="H18" s="140">
        <v>1408</v>
      </c>
      <c r="I18" s="115">
        <v>32</v>
      </c>
      <c r="J18" s="116">
        <v>2.2727272727272729</v>
      </c>
      <c r="K18" s="110"/>
      <c r="L18" s="110"/>
      <c r="M18" s="110"/>
      <c r="N18" s="110"/>
      <c r="O18" s="110"/>
    </row>
    <row r="19" spans="1:15" s="110" customFormat="1" ht="24.95" customHeight="1" x14ac:dyDescent="0.2">
      <c r="A19" s="193" t="s">
        <v>146</v>
      </c>
      <c r="B19" s="199" t="s">
        <v>147</v>
      </c>
      <c r="C19" s="113">
        <v>15.043527784557806</v>
      </c>
      <c r="D19" s="115">
        <v>3698</v>
      </c>
      <c r="E19" s="114">
        <v>3160</v>
      </c>
      <c r="F19" s="114">
        <v>4059</v>
      </c>
      <c r="G19" s="114">
        <v>2968</v>
      </c>
      <c r="H19" s="140">
        <v>3697</v>
      </c>
      <c r="I19" s="115">
        <v>1</v>
      </c>
      <c r="J19" s="116">
        <v>2.7048958615093318E-2</v>
      </c>
    </row>
    <row r="20" spans="1:15" s="287" customFormat="1" ht="24.95" customHeight="1" x14ac:dyDescent="0.2">
      <c r="A20" s="193" t="s">
        <v>148</v>
      </c>
      <c r="B20" s="199" t="s">
        <v>149</v>
      </c>
      <c r="C20" s="113">
        <v>4.9345049223008708</v>
      </c>
      <c r="D20" s="115">
        <v>1213</v>
      </c>
      <c r="E20" s="114">
        <v>878</v>
      </c>
      <c r="F20" s="114">
        <v>1159</v>
      </c>
      <c r="G20" s="114">
        <v>892</v>
      </c>
      <c r="H20" s="140">
        <v>1214</v>
      </c>
      <c r="I20" s="115">
        <v>-1</v>
      </c>
      <c r="J20" s="116">
        <v>-8.2372322899505759E-2</v>
      </c>
      <c r="K20" s="110"/>
      <c r="L20" s="110"/>
      <c r="M20" s="110"/>
      <c r="N20" s="110"/>
      <c r="O20" s="110"/>
    </row>
    <row r="21" spans="1:15" s="110" customFormat="1" ht="24.95" customHeight="1" x14ac:dyDescent="0.2">
      <c r="A21" s="201" t="s">
        <v>150</v>
      </c>
      <c r="B21" s="202" t="s">
        <v>151</v>
      </c>
      <c r="C21" s="113">
        <v>9.669676999430477</v>
      </c>
      <c r="D21" s="115">
        <v>2377</v>
      </c>
      <c r="E21" s="114">
        <v>3480</v>
      </c>
      <c r="F21" s="114">
        <v>2898</v>
      </c>
      <c r="G21" s="114">
        <v>2205</v>
      </c>
      <c r="H21" s="140">
        <v>2267</v>
      </c>
      <c r="I21" s="115">
        <v>110</v>
      </c>
      <c r="J21" s="116">
        <v>4.852227613586237</v>
      </c>
    </row>
    <row r="22" spans="1:15" s="110" customFormat="1" ht="24.95" customHeight="1" x14ac:dyDescent="0.2">
      <c r="A22" s="201" t="s">
        <v>152</v>
      </c>
      <c r="B22" s="199" t="s">
        <v>153</v>
      </c>
      <c r="C22" s="113">
        <v>2.6808233666910746</v>
      </c>
      <c r="D22" s="115">
        <v>659</v>
      </c>
      <c r="E22" s="114">
        <v>547</v>
      </c>
      <c r="F22" s="114">
        <v>691</v>
      </c>
      <c r="G22" s="114">
        <v>509</v>
      </c>
      <c r="H22" s="140">
        <v>481</v>
      </c>
      <c r="I22" s="115">
        <v>178</v>
      </c>
      <c r="J22" s="116">
        <v>37.006237006237008</v>
      </c>
    </row>
    <row r="23" spans="1:15" s="110" customFormat="1" ht="24.95" customHeight="1" x14ac:dyDescent="0.2">
      <c r="A23" s="193" t="s">
        <v>154</v>
      </c>
      <c r="B23" s="199" t="s">
        <v>155</v>
      </c>
      <c r="C23" s="113">
        <v>1.3546497437149134</v>
      </c>
      <c r="D23" s="115">
        <v>333</v>
      </c>
      <c r="E23" s="114">
        <v>210</v>
      </c>
      <c r="F23" s="114">
        <v>262</v>
      </c>
      <c r="G23" s="114">
        <v>246</v>
      </c>
      <c r="H23" s="140">
        <v>301</v>
      </c>
      <c r="I23" s="115">
        <v>32</v>
      </c>
      <c r="J23" s="116">
        <v>10.631229235880399</v>
      </c>
    </row>
    <row r="24" spans="1:15" s="110" customFormat="1" ht="24.95" customHeight="1" x14ac:dyDescent="0.2">
      <c r="A24" s="193" t="s">
        <v>156</v>
      </c>
      <c r="B24" s="199" t="s">
        <v>221</v>
      </c>
      <c r="C24" s="113">
        <v>4.7107639736392484</v>
      </c>
      <c r="D24" s="115">
        <v>1158</v>
      </c>
      <c r="E24" s="114">
        <v>1071</v>
      </c>
      <c r="F24" s="114">
        <v>1443</v>
      </c>
      <c r="G24" s="114">
        <v>929</v>
      </c>
      <c r="H24" s="140">
        <v>1163</v>
      </c>
      <c r="I24" s="115">
        <v>-5</v>
      </c>
      <c r="J24" s="116">
        <v>-0.42992261392949271</v>
      </c>
    </row>
    <row r="25" spans="1:15" s="110" customFormat="1" ht="24.95" customHeight="1" x14ac:dyDescent="0.2">
      <c r="A25" s="193" t="s">
        <v>222</v>
      </c>
      <c r="B25" s="204" t="s">
        <v>159</v>
      </c>
      <c r="C25" s="113">
        <v>4.6131315596778126</v>
      </c>
      <c r="D25" s="115">
        <v>1134</v>
      </c>
      <c r="E25" s="114">
        <v>1195</v>
      </c>
      <c r="F25" s="114">
        <v>1654</v>
      </c>
      <c r="G25" s="114">
        <v>1001</v>
      </c>
      <c r="H25" s="140">
        <v>1119</v>
      </c>
      <c r="I25" s="115">
        <v>15</v>
      </c>
      <c r="J25" s="116">
        <v>1.3404825737265416</v>
      </c>
    </row>
    <row r="26" spans="1:15" s="110" customFormat="1" ht="24.95" customHeight="1" x14ac:dyDescent="0.2">
      <c r="A26" s="201">
        <v>782.78300000000002</v>
      </c>
      <c r="B26" s="203" t="s">
        <v>160</v>
      </c>
      <c r="C26" s="113">
        <v>6.4315352697095438</v>
      </c>
      <c r="D26" s="115">
        <v>1581</v>
      </c>
      <c r="E26" s="114">
        <v>1848</v>
      </c>
      <c r="F26" s="114">
        <v>1705</v>
      </c>
      <c r="G26" s="114">
        <v>1614</v>
      </c>
      <c r="H26" s="140">
        <v>1820</v>
      </c>
      <c r="I26" s="115">
        <v>-239</v>
      </c>
      <c r="J26" s="116">
        <v>-13.131868131868131</v>
      </c>
    </row>
    <row r="27" spans="1:15" s="110" customFormat="1" ht="24.95" customHeight="1" x14ac:dyDescent="0.2">
      <c r="A27" s="193" t="s">
        <v>161</v>
      </c>
      <c r="B27" s="199" t="s">
        <v>162</v>
      </c>
      <c r="C27" s="113">
        <v>3.1364412985111056</v>
      </c>
      <c r="D27" s="115">
        <v>771</v>
      </c>
      <c r="E27" s="114">
        <v>525</v>
      </c>
      <c r="F27" s="114">
        <v>913</v>
      </c>
      <c r="G27" s="114">
        <v>487</v>
      </c>
      <c r="H27" s="140">
        <v>624</v>
      </c>
      <c r="I27" s="115">
        <v>147</v>
      </c>
      <c r="J27" s="116">
        <v>23.557692307692307</v>
      </c>
    </row>
    <row r="28" spans="1:15" s="110" customFormat="1" ht="24.95" customHeight="1" x14ac:dyDescent="0.2">
      <c r="A28" s="193" t="s">
        <v>163</v>
      </c>
      <c r="B28" s="199" t="s">
        <v>164</v>
      </c>
      <c r="C28" s="113">
        <v>4.0395411276543811</v>
      </c>
      <c r="D28" s="115">
        <v>993</v>
      </c>
      <c r="E28" s="114">
        <v>724</v>
      </c>
      <c r="F28" s="114">
        <v>1649</v>
      </c>
      <c r="G28" s="114">
        <v>607</v>
      </c>
      <c r="H28" s="140">
        <v>837</v>
      </c>
      <c r="I28" s="115">
        <v>156</v>
      </c>
      <c r="J28" s="116">
        <v>18.637992831541219</v>
      </c>
    </row>
    <row r="29" spans="1:15" s="110" customFormat="1" ht="24.95" customHeight="1" x14ac:dyDescent="0.2">
      <c r="A29" s="193">
        <v>86</v>
      </c>
      <c r="B29" s="199" t="s">
        <v>165</v>
      </c>
      <c r="C29" s="113">
        <v>7.1556423399235216</v>
      </c>
      <c r="D29" s="115">
        <v>1759</v>
      </c>
      <c r="E29" s="114">
        <v>1375</v>
      </c>
      <c r="F29" s="114">
        <v>1948</v>
      </c>
      <c r="G29" s="114">
        <v>1333</v>
      </c>
      <c r="H29" s="140">
        <v>1565</v>
      </c>
      <c r="I29" s="115">
        <v>194</v>
      </c>
      <c r="J29" s="116">
        <v>12.396166134185304</v>
      </c>
    </row>
    <row r="30" spans="1:15" s="110" customFormat="1" ht="24.95" customHeight="1" x14ac:dyDescent="0.2">
      <c r="A30" s="193">
        <v>87.88</v>
      </c>
      <c r="B30" s="204" t="s">
        <v>166</v>
      </c>
      <c r="C30" s="113">
        <v>5.0728175087462368</v>
      </c>
      <c r="D30" s="115">
        <v>1247</v>
      </c>
      <c r="E30" s="114">
        <v>1048</v>
      </c>
      <c r="F30" s="114">
        <v>2089</v>
      </c>
      <c r="G30" s="114">
        <v>1043</v>
      </c>
      <c r="H30" s="140">
        <v>1103</v>
      </c>
      <c r="I30" s="115">
        <v>144</v>
      </c>
      <c r="J30" s="116">
        <v>13.055303717135086</v>
      </c>
    </row>
    <row r="31" spans="1:15" s="110" customFormat="1" ht="24.95" customHeight="1" x14ac:dyDescent="0.2">
      <c r="A31" s="193" t="s">
        <v>167</v>
      </c>
      <c r="B31" s="199" t="s">
        <v>168</v>
      </c>
      <c r="C31" s="113">
        <v>3.9988609551704499</v>
      </c>
      <c r="D31" s="115">
        <v>983</v>
      </c>
      <c r="E31" s="114">
        <v>1015</v>
      </c>
      <c r="F31" s="114">
        <v>1262</v>
      </c>
      <c r="G31" s="114">
        <v>843</v>
      </c>
      <c r="H31" s="140">
        <v>986</v>
      </c>
      <c r="I31" s="115">
        <v>-3</v>
      </c>
      <c r="J31" s="116">
        <v>-0.30425963488843816</v>
      </c>
    </row>
    <row r="32" spans="1:15" s="110" customFormat="1" ht="24.95" customHeight="1" x14ac:dyDescent="0.2">
      <c r="A32" s="193"/>
      <c r="B32" s="204" t="s">
        <v>169</v>
      </c>
      <c r="C32" s="113" t="s">
        <v>514</v>
      </c>
      <c r="D32" s="115" t="s">
        <v>514</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1.6434789683508257</v>
      </c>
      <c r="D34" s="115">
        <v>404</v>
      </c>
      <c r="E34" s="114">
        <v>1440</v>
      </c>
      <c r="F34" s="114">
        <v>1049</v>
      </c>
      <c r="G34" s="114">
        <v>594</v>
      </c>
      <c r="H34" s="140">
        <v>385</v>
      </c>
      <c r="I34" s="115">
        <v>19</v>
      </c>
      <c r="J34" s="116">
        <v>4.9350649350649354</v>
      </c>
    </row>
    <row r="35" spans="1:10" s="110" customFormat="1" ht="24.95" customHeight="1" x14ac:dyDescent="0.2">
      <c r="A35" s="292" t="s">
        <v>171</v>
      </c>
      <c r="B35" s="293" t="s">
        <v>172</v>
      </c>
      <c r="C35" s="113">
        <v>25.514604181921733</v>
      </c>
      <c r="D35" s="115">
        <v>6272</v>
      </c>
      <c r="E35" s="114">
        <v>5770</v>
      </c>
      <c r="F35" s="114">
        <v>7620</v>
      </c>
      <c r="G35" s="114">
        <v>4932</v>
      </c>
      <c r="H35" s="140">
        <v>6316</v>
      </c>
      <c r="I35" s="115">
        <v>-44</v>
      </c>
      <c r="J35" s="116">
        <v>-0.69664344521849275</v>
      </c>
    </row>
    <row r="36" spans="1:10" s="110" customFormat="1" ht="24.95" customHeight="1" x14ac:dyDescent="0.2">
      <c r="A36" s="294" t="s">
        <v>173</v>
      </c>
      <c r="B36" s="295" t="s">
        <v>174</v>
      </c>
      <c r="C36" s="125">
        <v>72.84191684972744</v>
      </c>
      <c r="D36" s="143">
        <v>17906</v>
      </c>
      <c r="E36" s="144">
        <v>17076</v>
      </c>
      <c r="F36" s="144">
        <v>21732</v>
      </c>
      <c r="G36" s="144">
        <v>14677</v>
      </c>
      <c r="H36" s="145">
        <v>17177</v>
      </c>
      <c r="I36" s="143">
        <v>729</v>
      </c>
      <c r="J36" s="146">
        <v>4.2440472725155729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24582</v>
      </c>
      <c r="F11" s="264">
        <v>24286</v>
      </c>
      <c r="G11" s="264">
        <v>30401</v>
      </c>
      <c r="H11" s="264">
        <v>20204</v>
      </c>
      <c r="I11" s="265">
        <v>23878</v>
      </c>
      <c r="J11" s="263">
        <v>704</v>
      </c>
      <c r="K11" s="266">
        <v>2.9483206298684981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24.428443576600763</v>
      </c>
      <c r="E13" s="115">
        <v>6005</v>
      </c>
      <c r="F13" s="114">
        <v>7974</v>
      </c>
      <c r="G13" s="114">
        <v>9091</v>
      </c>
      <c r="H13" s="114">
        <v>5984</v>
      </c>
      <c r="I13" s="140">
        <v>6007</v>
      </c>
      <c r="J13" s="115">
        <v>-2</v>
      </c>
      <c r="K13" s="116">
        <v>-3.32944897619444E-2</v>
      </c>
    </row>
    <row r="14" spans="1:17" ht="15.95" customHeight="1" x14ac:dyDescent="0.2">
      <c r="A14" s="306" t="s">
        <v>230</v>
      </c>
      <c r="B14" s="307"/>
      <c r="C14" s="308"/>
      <c r="D14" s="113">
        <v>56.712228459848667</v>
      </c>
      <c r="E14" s="115">
        <v>13941</v>
      </c>
      <c r="F14" s="114">
        <v>12238</v>
      </c>
      <c r="G14" s="114">
        <v>16258</v>
      </c>
      <c r="H14" s="114">
        <v>10756</v>
      </c>
      <c r="I14" s="140">
        <v>13479</v>
      </c>
      <c r="J14" s="115">
        <v>462</v>
      </c>
      <c r="K14" s="116">
        <v>3.4275539728466504</v>
      </c>
    </row>
    <row r="15" spans="1:17" ht="15.95" customHeight="1" x14ac:dyDescent="0.2">
      <c r="A15" s="306" t="s">
        <v>231</v>
      </c>
      <c r="B15" s="307"/>
      <c r="C15" s="308"/>
      <c r="D15" s="113">
        <v>8.3801155316898548</v>
      </c>
      <c r="E15" s="115">
        <v>2060</v>
      </c>
      <c r="F15" s="114">
        <v>1959</v>
      </c>
      <c r="G15" s="114">
        <v>2101</v>
      </c>
      <c r="H15" s="114">
        <v>1693</v>
      </c>
      <c r="I15" s="140">
        <v>1991</v>
      </c>
      <c r="J15" s="115">
        <v>69</v>
      </c>
      <c r="K15" s="116">
        <v>3.4655951783023604</v>
      </c>
    </row>
    <row r="16" spans="1:17" ht="15.95" customHeight="1" x14ac:dyDescent="0.2">
      <c r="A16" s="306" t="s">
        <v>232</v>
      </c>
      <c r="B16" s="307"/>
      <c r="C16" s="308"/>
      <c r="D16" s="113">
        <v>10.092750793263363</v>
      </c>
      <c r="E16" s="115">
        <v>2481</v>
      </c>
      <c r="F16" s="114">
        <v>2023</v>
      </c>
      <c r="G16" s="114">
        <v>2619</v>
      </c>
      <c r="H16" s="114">
        <v>1693</v>
      </c>
      <c r="I16" s="140">
        <v>2281</v>
      </c>
      <c r="J16" s="115">
        <v>200</v>
      </c>
      <c r="K16" s="116">
        <v>8.7680841736080666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1.9689203482222766</v>
      </c>
      <c r="E18" s="115">
        <v>484</v>
      </c>
      <c r="F18" s="114">
        <v>1489</v>
      </c>
      <c r="G18" s="114">
        <v>1021</v>
      </c>
      <c r="H18" s="114">
        <v>590</v>
      </c>
      <c r="I18" s="140">
        <v>386</v>
      </c>
      <c r="J18" s="115">
        <v>98</v>
      </c>
      <c r="K18" s="116">
        <v>25.388601036269431</v>
      </c>
    </row>
    <row r="19" spans="1:11" ht="14.1" customHeight="1" x14ac:dyDescent="0.2">
      <c r="A19" s="306" t="s">
        <v>235</v>
      </c>
      <c r="B19" s="307" t="s">
        <v>236</v>
      </c>
      <c r="C19" s="308"/>
      <c r="D19" s="113">
        <v>1.3383776747213407</v>
      </c>
      <c r="E19" s="115">
        <v>329</v>
      </c>
      <c r="F19" s="114">
        <v>1408</v>
      </c>
      <c r="G19" s="114">
        <v>916</v>
      </c>
      <c r="H19" s="114">
        <v>522</v>
      </c>
      <c r="I19" s="140">
        <v>308</v>
      </c>
      <c r="J19" s="115">
        <v>21</v>
      </c>
      <c r="K19" s="116">
        <v>6.8181818181818183</v>
      </c>
    </row>
    <row r="20" spans="1:11" ht="14.1" customHeight="1" x14ac:dyDescent="0.2">
      <c r="A20" s="306">
        <v>12</v>
      </c>
      <c r="B20" s="307" t="s">
        <v>237</v>
      </c>
      <c r="C20" s="308"/>
      <c r="D20" s="113">
        <v>0.91123586364006182</v>
      </c>
      <c r="E20" s="115">
        <v>224</v>
      </c>
      <c r="F20" s="114">
        <v>380</v>
      </c>
      <c r="G20" s="114">
        <v>391</v>
      </c>
      <c r="H20" s="114">
        <v>183</v>
      </c>
      <c r="I20" s="140">
        <v>247</v>
      </c>
      <c r="J20" s="115">
        <v>-23</v>
      </c>
      <c r="K20" s="116">
        <v>-9.3117408906882595</v>
      </c>
    </row>
    <row r="21" spans="1:11" ht="14.1" customHeight="1" x14ac:dyDescent="0.2">
      <c r="A21" s="306">
        <v>21</v>
      </c>
      <c r="B21" s="307" t="s">
        <v>238</v>
      </c>
      <c r="C21" s="308"/>
      <c r="D21" s="113">
        <v>0.31323732812627125</v>
      </c>
      <c r="E21" s="115">
        <v>77</v>
      </c>
      <c r="F21" s="114">
        <v>85</v>
      </c>
      <c r="G21" s="114">
        <v>76</v>
      </c>
      <c r="H21" s="114">
        <v>56</v>
      </c>
      <c r="I21" s="140">
        <v>85</v>
      </c>
      <c r="J21" s="115">
        <v>-8</v>
      </c>
      <c r="K21" s="116">
        <v>-9.4117647058823533</v>
      </c>
    </row>
    <row r="22" spans="1:11" ht="14.1" customHeight="1" x14ac:dyDescent="0.2">
      <c r="A22" s="306">
        <v>22</v>
      </c>
      <c r="B22" s="307" t="s">
        <v>239</v>
      </c>
      <c r="C22" s="308"/>
      <c r="D22" s="113">
        <v>1.6760231063379709</v>
      </c>
      <c r="E22" s="115">
        <v>412</v>
      </c>
      <c r="F22" s="114">
        <v>478</v>
      </c>
      <c r="G22" s="114">
        <v>633</v>
      </c>
      <c r="H22" s="114">
        <v>441</v>
      </c>
      <c r="I22" s="140">
        <v>494</v>
      </c>
      <c r="J22" s="115">
        <v>-82</v>
      </c>
      <c r="K22" s="116">
        <v>-16.599190283400809</v>
      </c>
    </row>
    <row r="23" spans="1:11" ht="14.1" customHeight="1" x14ac:dyDescent="0.2">
      <c r="A23" s="306">
        <v>23</v>
      </c>
      <c r="B23" s="307" t="s">
        <v>240</v>
      </c>
      <c r="C23" s="308"/>
      <c r="D23" s="113">
        <v>0.61427060450736315</v>
      </c>
      <c r="E23" s="115">
        <v>151</v>
      </c>
      <c r="F23" s="114">
        <v>205</v>
      </c>
      <c r="G23" s="114">
        <v>327</v>
      </c>
      <c r="H23" s="114">
        <v>194</v>
      </c>
      <c r="I23" s="140">
        <v>216</v>
      </c>
      <c r="J23" s="115">
        <v>-65</v>
      </c>
      <c r="K23" s="116">
        <v>-30.092592592592592</v>
      </c>
    </row>
    <row r="24" spans="1:11" ht="14.1" customHeight="1" x14ac:dyDescent="0.2">
      <c r="A24" s="306">
        <v>24</v>
      </c>
      <c r="B24" s="307" t="s">
        <v>241</v>
      </c>
      <c r="C24" s="308"/>
      <c r="D24" s="113">
        <v>4.2714181108127898</v>
      </c>
      <c r="E24" s="115">
        <v>1050</v>
      </c>
      <c r="F24" s="114">
        <v>1008</v>
      </c>
      <c r="G24" s="114">
        <v>1247</v>
      </c>
      <c r="H24" s="114">
        <v>876</v>
      </c>
      <c r="I24" s="140">
        <v>1413</v>
      </c>
      <c r="J24" s="115">
        <v>-363</v>
      </c>
      <c r="K24" s="116">
        <v>-25.690021231422506</v>
      </c>
    </row>
    <row r="25" spans="1:11" ht="14.1" customHeight="1" x14ac:dyDescent="0.2">
      <c r="A25" s="306">
        <v>25</v>
      </c>
      <c r="B25" s="307" t="s">
        <v>242</v>
      </c>
      <c r="C25" s="308"/>
      <c r="D25" s="113">
        <v>6.1711821658123833</v>
      </c>
      <c r="E25" s="115">
        <v>1517</v>
      </c>
      <c r="F25" s="114">
        <v>1237</v>
      </c>
      <c r="G25" s="114">
        <v>1463</v>
      </c>
      <c r="H25" s="114">
        <v>1116</v>
      </c>
      <c r="I25" s="140">
        <v>1577</v>
      </c>
      <c r="J25" s="115">
        <v>-60</v>
      </c>
      <c r="K25" s="116">
        <v>-3.8046924540266329</v>
      </c>
    </row>
    <row r="26" spans="1:11" ht="14.1" customHeight="1" x14ac:dyDescent="0.2">
      <c r="A26" s="306">
        <v>26</v>
      </c>
      <c r="B26" s="307" t="s">
        <v>243</v>
      </c>
      <c r="C26" s="308"/>
      <c r="D26" s="113">
        <v>3.2625498332112928</v>
      </c>
      <c r="E26" s="115">
        <v>802</v>
      </c>
      <c r="F26" s="114">
        <v>690</v>
      </c>
      <c r="G26" s="114">
        <v>922</v>
      </c>
      <c r="H26" s="114">
        <v>576</v>
      </c>
      <c r="I26" s="140">
        <v>916</v>
      </c>
      <c r="J26" s="115">
        <v>-114</v>
      </c>
      <c r="K26" s="116">
        <v>-12.445414847161572</v>
      </c>
    </row>
    <row r="27" spans="1:11" ht="14.1" customHeight="1" x14ac:dyDescent="0.2">
      <c r="A27" s="306">
        <v>27</v>
      </c>
      <c r="B27" s="307" t="s">
        <v>244</v>
      </c>
      <c r="C27" s="308"/>
      <c r="D27" s="113">
        <v>2.5709869009844604</v>
      </c>
      <c r="E27" s="115">
        <v>632</v>
      </c>
      <c r="F27" s="114">
        <v>577</v>
      </c>
      <c r="G27" s="114">
        <v>804</v>
      </c>
      <c r="H27" s="114">
        <v>424</v>
      </c>
      <c r="I27" s="140">
        <v>593</v>
      </c>
      <c r="J27" s="115">
        <v>39</v>
      </c>
      <c r="K27" s="116">
        <v>6.5767284991568298</v>
      </c>
    </row>
    <row r="28" spans="1:11" ht="14.1" customHeight="1" x14ac:dyDescent="0.2">
      <c r="A28" s="306">
        <v>28</v>
      </c>
      <c r="B28" s="307" t="s">
        <v>245</v>
      </c>
      <c r="C28" s="308"/>
      <c r="D28" s="113">
        <v>0.39459767309413391</v>
      </c>
      <c r="E28" s="115">
        <v>97</v>
      </c>
      <c r="F28" s="114">
        <v>67</v>
      </c>
      <c r="G28" s="114">
        <v>124</v>
      </c>
      <c r="H28" s="114">
        <v>80</v>
      </c>
      <c r="I28" s="140">
        <v>80</v>
      </c>
      <c r="J28" s="115">
        <v>17</v>
      </c>
      <c r="K28" s="116">
        <v>21.25</v>
      </c>
    </row>
    <row r="29" spans="1:11" ht="14.1" customHeight="1" x14ac:dyDescent="0.2">
      <c r="A29" s="306">
        <v>29</v>
      </c>
      <c r="B29" s="307" t="s">
        <v>246</v>
      </c>
      <c r="C29" s="308"/>
      <c r="D29" s="113">
        <v>4.9548450085428364</v>
      </c>
      <c r="E29" s="115">
        <v>1218</v>
      </c>
      <c r="F29" s="114">
        <v>1384</v>
      </c>
      <c r="G29" s="114">
        <v>1439</v>
      </c>
      <c r="H29" s="114">
        <v>1080</v>
      </c>
      <c r="I29" s="140">
        <v>1149</v>
      </c>
      <c r="J29" s="115">
        <v>69</v>
      </c>
      <c r="K29" s="116">
        <v>6.0052219321148828</v>
      </c>
    </row>
    <row r="30" spans="1:11" ht="14.1" customHeight="1" x14ac:dyDescent="0.2">
      <c r="A30" s="306" t="s">
        <v>247</v>
      </c>
      <c r="B30" s="307" t="s">
        <v>248</v>
      </c>
      <c r="C30" s="308"/>
      <c r="D30" s="113">
        <v>1.0942966398177529</v>
      </c>
      <c r="E30" s="115">
        <v>269</v>
      </c>
      <c r="F30" s="114">
        <v>260</v>
      </c>
      <c r="G30" s="114">
        <v>350</v>
      </c>
      <c r="H30" s="114">
        <v>253</v>
      </c>
      <c r="I30" s="140">
        <v>278</v>
      </c>
      <c r="J30" s="115">
        <v>-9</v>
      </c>
      <c r="K30" s="116">
        <v>-3.2374100719424459</v>
      </c>
    </row>
    <row r="31" spans="1:11" ht="14.1" customHeight="1" x14ac:dyDescent="0.2">
      <c r="A31" s="306" t="s">
        <v>249</v>
      </c>
      <c r="B31" s="307" t="s">
        <v>250</v>
      </c>
      <c r="C31" s="308"/>
      <c r="D31" s="113">
        <v>3.8402082824831179</v>
      </c>
      <c r="E31" s="115">
        <v>944</v>
      </c>
      <c r="F31" s="114">
        <v>1115</v>
      </c>
      <c r="G31" s="114">
        <v>1073</v>
      </c>
      <c r="H31" s="114">
        <v>822</v>
      </c>
      <c r="I31" s="140">
        <v>865</v>
      </c>
      <c r="J31" s="115">
        <v>79</v>
      </c>
      <c r="K31" s="116">
        <v>9.1329479768786133</v>
      </c>
    </row>
    <row r="32" spans="1:11" ht="14.1" customHeight="1" x14ac:dyDescent="0.2">
      <c r="A32" s="306">
        <v>31</v>
      </c>
      <c r="B32" s="307" t="s">
        <v>251</v>
      </c>
      <c r="C32" s="308"/>
      <c r="D32" s="113">
        <v>0.58579448376861121</v>
      </c>
      <c r="E32" s="115">
        <v>144</v>
      </c>
      <c r="F32" s="114">
        <v>81</v>
      </c>
      <c r="G32" s="114">
        <v>124</v>
      </c>
      <c r="H32" s="114">
        <v>84</v>
      </c>
      <c r="I32" s="140">
        <v>116</v>
      </c>
      <c r="J32" s="115">
        <v>28</v>
      </c>
      <c r="K32" s="116">
        <v>24.137931034482758</v>
      </c>
    </row>
    <row r="33" spans="1:11" ht="14.1" customHeight="1" x14ac:dyDescent="0.2">
      <c r="A33" s="306">
        <v>32</v>
      </c>
      <c r="B33" s="307" t="s">
        <v>252</v>
      </c>
      <c r="C33" s="308"/>
      <c r="D33" s="113">
        <v>1.7899275892929787</v>
      </c>
      <c r="E33" s="115">
        <v>440</v>
      </c>
      <c r="F33" s="114">
        <v>482</v>
      </c>
      <c r="G33" s="114">
        <v>570</v>
      </c>
      <c r="H33" s="114">
        <v>472</v>
      </c>
      <c r="I33" s="140">
        <v>352</v>
      </c>
      <c r="J33" s="115">
        <v>88</v>
      </c>
      <c r="K33" s="116">
        <v>25</v>
      </c>
    </row>
    <row r="34" spans="1:11" ht="14.1" customHeight="1" x14ac:dyDescent="0.2">
      <c r="A34" s="306">
        <v>33</v>
      </c>
      <c r="B34" s="307" t="s">
        <v>253</v>
      </c>
      <c r="C34" s="308"/>
      <c r="D34" s="113">
        <v>1.8306077617769099</v>
      </c>
      <c r="E34" s="115">
        <v>450</v>
      </c>
      <c r="F34" s="114">
        <v>467</v>
      </c>
      <c r="G34" s="114">
        <v>613</v>
      </c>
      <c r="H34" s="114">
        <v>390</v>
      </c>
      <c r="I34" s="140">
        <v>470</v>
      </c>
      <c r="J34" s="115">
        <v>-20</v>
      </c>
      <c r="K34" s="116">
        <v>-4.2553191489361701</v>
      </c>
    </row>
    <row r="35" spans="1:11" ht="14.1" customHeight="1" x14ac:dyDescent="0.2">
      <c r="A35" s="306">
        <v>34</v>
      </c>
      <c r="B35" s="307" t="s">
        <v>254</v>
      </c>
      <c r="C35" s="308"/>
      <c r="D35" s="113">
        <v>1.8712879342608413</v>
      </c>
      <c r="E35" s="115">
        <v>460</v>
      </c>
      <c r="F35" s="114">
        <v>429</v>
      </c>
      <c r="G35" s="114">
        <v>460</v>
      </c>
      <c r="H35" s="114">
        <v>291</v>
      </c>
      <c r="I35" s="140">
        <v>451</v>
      </c>
      <c r="J35" s="115">
        <v>9</v>
      </c>
      <c r="K35" s="116">
        <v>1.9955654101995566</v>
      </c>
    </row>
    <row r="36" spans="1:11" ht="14.1" customHeight="1" x14ac:dyDescent="0.2">
      <c r="A36" s="306">
        <v>41</v>
      </c>
      <c r="B36" s="307" t="s">
        <v>255</v>
      </c>
      <c r="C36" s="308"/>
      <c r="D36" s="113">
        <v>1.0292083638434626</v>
      </c>
      <c r="E36" s="115">
        <v>253</v>
      </c>
      <c r="F36" s="114">
        <v>247</v>
      </c>
      <c r="G36" s="114">
        <v>266</v>
      </c>
      <c r="H36" s="114">
        <v>253</v>
      </c>
      <c r="I36" s="140">
        <v>234</v>
      </c>
      <c r="J36" s="115">
        <v>19</v>
      </c>
      <c r="K36" s="116">
        <v>8.1196581196581192</v>
      </c>
    </row>
    <row r="37" spans="1:11" ht="14.1" customHeight="1" x14ac:dyDescent="0.2">
      <c r="A37" s="306">
        <v>42</v>
      </c>
      <c r="B37" s="307" t="s">
        <v>256</v>
      </c>
      <c r="C37" s="308"/>
      <c r="D37" s="113">
        <v>9.3564396713042064E-2</v>
      </c>
      <c r="E37" s="115">
        <v>23</v>
      </c>
      <c r="F37" s="114">
        <v>18</v>
      </c>
      <c r="G37" s="114">
        <v>42</v>
      </c>
      <c r="H37" s="114">
        <v>17</v>
      </c>
      <c r="I37" s="140">
        <v>22</v>
      </c>
      <c r="J37" s="115">
        <v>1</v>
      </c>
      <c r="K37" s="116">
        <v>4.5454545454545459</v>
      </c>
    </row>
    <row r="38" spans="1:11" ht="14.1" customHeight="1" x14ac:dyDescent="0.2">
      <c r="A38" s="306">
        <v>43</v>
      </c>
      <c r="B38" s="307" t="s">
        <v>257</v>
      </c>
      <c r="C38" s="308"/>
      <c r="D38" s="113">
        <v>1.9201041412415589</v>
      </c>
      <c r="E38" s="115">
        <v>472</v>
      </c>
      <c r="F38" s="114">
        <v>338</v>
      </c>
      <c r="G38" s="114">
        <v>445</v>
      </c>
      <c r="H38" s="114">
        <v>339</v>
      </c>
      <c r="I38" s="140">
        <v>357</v>
      </c>
      <c r="J38" s="115">
        <v>115</v>
      </c>
      <c r="K38" s="116">
        <v>32.212885154061624</v>
      </c>
    </row>
    <row r="39" spans="1:11" ht="14.1" customHeight="1" x14ac:dyDescent="0.2">
      <c r="A39" s="306">
        <v>51</v>
      </c>
      <c r="B39" s="307" t="s">
        <v>258</v>
      </c>
      <c r="C39" s="308"/>
      <c r="D39" s="113">
        <v>6.3989911317223989</v>
      </c>
      <c r="E39" s="115">
        <v>1573</v>
      </c>
      <c r="F39" s="114">
        <v>1469</v>
      </c>
      <c r="G39" s="114">
        <v>1873</v>
      </c>
      <c r="H39" s="114">
        <v>1462</v>
      </c>
      <c r="I39" s="140">
        <v>1639</v>
      </c>
      <c r="J39" s="115">
        <v>-66</v>
      </c>
      <c r="K39" s="116">
        <v>-4.026845637583893</v>
      </c>
    </row>
    <row r="40" spans="1:11" ht="14.1" customHeight="1" x14ac:dyDescent="0.2">
      <c r="A40" s="306" t="s">
        <v>259</v>
      </c>
      <c r="B40" s="307" t="s">
        <v>260</v>
      </c>
      <c r="C40" s="308"/>
      <c r="D40" s="113">
        <v>5.7928565617118215</v>
      </c>
      <c r="E40" s="115">
        <v>1424</v>
      </c>
      <c r="F40" s="114">
        <v>1319</v>
      </c>
      <c r="G40" s="114">
        <v>1688</v>
      </c>
      <c r="H40" s="114">
        <v>1345</v>
      </c>
      <c r="I40" s="140">
        <v>1449</v>
      </c>
      <c r="J40" s="115">
        <v>-25</v>
      </c>
      <c r="K40" s="116">
        <v>-1.7253278122843341</v>
      </c>
    </row>
    <row r="41" spans="1:11" ht="14.1" customHeight="1" x14ac:dyDescent="0.2">
      <c r="A41" s="306"/>
      <c r="B41" s="307" t="s">
        <v>261</v>
      </c>
      <c r="C41" s="308"/>
      <c r="D41" s="113">
        <v>4.3690505247742246</v>
      </c>
      <c r="E41" s="115">
        <v>1074</v>
      </c>
      <c r="F41" s="114">
        <v>1017</v>
      </c>
      <c r="G41" s="114">
        <v>1290</v>
      </c>
      <c r="H41" s="114">
        <v>1056</v>
      </c>
      <c r="I41" s="140">
        <v>1109</v>
      </c>
      <c r="J41" s="115">
        <v>-35</v>
      </c>
      <c r="K41" s="116">
        <v>-3.1559963931469794</v>
      </c>
    </row>
    <row r="42" spans="1:11" ht="14.1" customHeight="1" x14ac:dyDescent="0.2">
      <c r="A42" s="306">
        <v>52</v>
      </c>
      <c r="B42" s="307" t="s">
        <v>262</v>
      </c>
      <c r="C42" s="308"/>
      <c r="D42" s="113">
        <v>3.3723862989179074</v>
      </c>
      <c r="E42" s="115">
        <v>829</v>
      </c>
      <c r="F42" s="114">
        <v>641</v>
      </c>
      <c r="G42" s="114">
        <v>731</v>
      </c>
      <c r="H42" s="114">
        <v>606</v>
      </c>
      <c r="I42" s="140">
        <v>789</v>
      </c>
      <c r="J42" s="115">
        <v>40</v>
      </c>
      <c r="K42" s="116">
        <v>5.0697084917617241</v>
      </c>
    </row>
    <row r="43" spans="1:11" ht="14.1" customHeight="1" x14ac:dyDescent="0.2">
      <c r="A43" s="306" t="s">
        <v>263</v>
      </c>
      <c r="B43" s="307" t="s">
        <v>264</v>
      </c>
      <c r="C43" s="308"/>
      <c r="D43" s="113">
        <v>2.994060694817346</v>
      </c>
      <c r="E43" s="115">
        <v>736</v>
      </c>
      <c r="F43" s="114">
        <v>544</v>
      </c>
      <c r="G43" s="114">
        <v>631</v>
      </c>
      <c r="H43" s="114">
        <v>519</v>
      </c>
      <c r="I43" s="140">
        <v>702</v>
      </c>
      <c r="J43" s="115">
        <v>34</v>
      </c>
      <c r="K43" s="116">
        <v>4.8433048433048436</v>
      </c>
    </row>
    <row r="44" spans="1:11" ht="14.1" customHeight="1" x14ac:dyDescent="0.2">
      <c r="A44" s="306">
        <v>53</v>
      </c>
      <c r="B44" s="307" t="s">
        <v>265</v>
      </c>
      <c r="C44" s="308"/>
      <c r="D44" s="113">
        <v>0.74037913920755027</v>
      </c>
      <c r="E44" s="115">
        <v>182</v>
      </c>
      <c r="F44" s="114">
        <v>234</v>
      </c>
      <c r="G44" s="114">
        <v>257</v>
      </c>
      <c r="H44" s="114">
        <v>205</v>
      </c>
      <c r="I44" s="140">
        <v>157</v>
      </c>
      <c r="J44" s="115">
        <v>25</v>
      </c>
      <c r="K44" s="116">
        <v>15.923566878980891</v>
      </c>
    </row>
    <row r="45" spans="1:11" ht="14.1" customHeight="1" x14ac:dyDescent="0.2">
      <c r="A45" s="306" t="s">
        <v>266</v>
      </c>
      <c r="B45" s="307" t="s">
        <v>267</v>
      </c>
      <c r="C45" s="308"/>
      <c r="D45" s="113">
        <v>0.69969896672361886</v>
      </c>
      <c r="E45" s="115">
        <v>172</v>
      </c>
      <c r="F45" s="114">
        <v>218</v>
      </c>
      <c r="G45" s="114">
        <v>242</v>
      </c>
      <c r="H45" s="114">
        <v>187</v>
      </c>
      <c r="I45" s="140">
        <v>153</v>
      </c>
      <c r="J45" s="115">
        <v>19</v>
      </c>
      <c r="K45" s="116">
        <v>12.418300653594772</v>
      </c>
    </row>
    <row r="46" spans="1:11" ht="14.1" customHeight="1" x14ac:dyDescent="0.2">
      <c r="A46" s="306">
        <v>54</v>
      </c>
      <c r="B46" s="307" t="s">
        <v>268</v>
      </c>
      <c r="C46" s="308"/>
      <c r="D46" s="113">
        <v>3.4171344886502317</v>
      </c>
      <c r="E46" s="115">
        <v>840</v>
      </c>
      <c r="F46" s="114">
        <v>738</v>
      </c>
      <c r="G46" s="114">
        <v>1111</v>
      </c>
      <c r="H46" s="114">
        <v>712</v>
      </c>
      <c r="I46" s="140">
        <v>753</v>
      </c>
      <c r="J46" s="115">
        <v>87</v>
      </c>
      <c r="K46" s="116">
        <v>11.553784860557769</v>
      </c>
    </row>
    <row r="47" spans="1:11" ht="14.1" customHeight="1" x14ac:dyDescent="0.2">
      <c r="A47" s="306">
        <v>61</v>
      </c>
      <c r="B47" s="307" t="s">
        <v>269</v>
      </c>
      <c r="C47" s="308"/>
      <c r="D47" s="113">
        <v>2.5018306077617769</v>
      </c>
      <c r="E47" s="115">
        <v>615</v>
      </c>
      <c r="F47" s="114">
        <v>411</v>
      </c>
      <c r="G47" s="114">
        <v>585</v>
      </c>
      <c r="H47" s="114">
        <v>407</v>
      </c>
      <c r="I47" s="140">
        <v>507</v>
      </c>
      <c r="J47" s="115">
        <v>108</v>
      </c>
      <c r="K47" s="116">
        <v>21.301775147928993</v>
      </c>
    </row>
    <row r="48" spans="1:11" ht="14.1" customHeight="1" x14ac:dyDescent="0.2">
      <c r="A48" s="306">
        <v>62</v>
      </c>
      <c r="B48" s="307" t="s">
        <v>270</v>
      </c>
      <c r="C48" s="308"/>
      <c r="D48" s="113">
        <v>9.1204946708974042</v>
      </c>
      <c r="E48" s="115">
        <v>2242</v>
      </c>
      <c r="F48" s="114">
        <v>2239</v>
      </c>
      <c r="G48" s="114">
        <v>2743</v>
      </c>
      <c r="H48" s="114">
        <v>1915</v>
      </c>
      <c r="I48" s="140">
        <v>2028</v>
      </c>
      <c r="J48" s="115">
        <v>214</v>
      </c>
      <c r="K48" s="116">
        <v>10.552268244575936</v>
      </c>
    </row>
    <row r="49" spans="1:11" ht="14.1" customHeight="1" x14ac:dyDescent="0.2">
      <c r="A49" s="306">
        <v>63</v>
      </c>
      <c r="B49" s="307" t="s">
        <v>271</v>
      </c>
      <c r="C49" s="308"/>
      <c r="D49" s="113">
        <v>6.2810186315189975</v>
      </c>
      <c r="E49" s="115">
        <v>1544</v>
      </c>
      <c r="F49" s="114">
        <v>2328</v>
      </c>
      <c r="G49" s="114">
        <v>1877</v>
      </c>
      <c r="H49" s="114">
        <v>1416</v>
      </c>
      <c r="I49" s="140">
        <v>1440</v>
      </c>
      <c r="J49" s="115">
        <v>104</v>
      </c>
      <c r="K49" s="116">
        <v>7.2222222222222223</v>
      </c>
    </row>
    <row r="50" spans="1:11" ht="14.1" customHeight="1" x14ac:dyDescent="0.2">
      <c r="A50" s="306" t="s">
        <v>272</v>
      </c>
      <c r="B50" s="307" t="s">
        <v>273</v>
      </c>
      <c r="C50" s="308"/>
      <c r="D50" s="113">
        <v>1.1349768123016841</v>
      </c>
      <c r="E50" s="115">
        <v>279</v>
      </c>
      <c r="F50" s="114">
        <v>512</v>
      </c>
      <c r="G50" s="114">
        <v>425</v>
      </c>
      <c r="H50" s="114">
        <v>272</v>
      </c>
      <c r="I50" s="140">
        <v>269</v>
      </c>
      <c r="J50" s="115">
        <v>10</v>
      </c>
      <c r="K50" s="116">
        <v>3.7174721189591078</v>
      </c>
    </row>
    <row r="51" spans="1:11" ht="14.1" customHeight="1" x14ac:dyDescent="0.2">
      <c r="A51" s="306" t="s">
        <v>274</v>
      </c>
      <c r="B51" s="307" t="s">
        <v>275</v>
      </c>
      <c r="C51" s="308"/>
      <c r="D51" s="113">
        <v>4.6416076804165654</v>
      </c>
      <c r="E51" s="115">
        <v>1141</v>
      </c>
      <c r="F51" s="114">
        <v>1653</v>
      </c>
      <c r="G51" s="114">
        <v>1313</v>
      </c>
      <c r="H51" s="114">
        <v>1058</v>
      </c>
      <c r="I51" s="140">
        <v>1085</v>
      </c>
      <c r="J51" s="115">
        <v>56</v>
      </c>
      <c r="K51" s="116">
        <v>5.161290322580645</v>
      </c>
    </row>
    <row r="52" spans="1:11" ht="14.1" customHeight="1" x14ac:dyDescent="0.2">
      <c r="A52" s="306">
        <v>71</v>
      </c>
      <c r="B52" s="307" t="s">
        <v>276</v>
      </c>
      <c r="C52" s="308"/>
      <c r="D52" s="113">
        <v>8.7381010495484492</v>
      </c>
      <c r="E52" s="115">
        <v>2148</v>
      </c>
      <c r="F52" s="114">
        <v>1952</v>
      </c>
      <c r="G52" s="114">
        <v>2501</v>
      </c>
      <c r="H52" s="114">
        <v>1766</v>
      </c>
      <c r="I52" s="140">
        <v>2228</v>
      </c>
      <c r="J52" s="115">
        <v>-80</v>
      </c>
      <c r="K52" s="116">
        <v>-3.5906642728904847</v>
      </c>
    </row>
    <row r="53" spans="1:11" ht="14.1" customHeight="1" x14ac:dyDescent="0.2">
      <c r="A53" s="306" t="s">
        <v>277</v>
      </c>
      <c r="B53" s="307" t="s">
        <v>278</v>
      </c>
      <c r="C53" s="308"/>
      <c r="D53" s="113">
        <v>2.9411764705882355</v>
      </c>
      <c r="E53" s="115">
        <v>723</v>
      </c>
      <c r="F53" s="114">
        <v>697</v>
      </c>
      <c r="G53" s="114">
        <v>733</v>
      </c>
      <c r="H53" s="114">
        <v>546</v>
      </c>
      <c r="I53" s="140">
        <v>689</v>
      </c>
      <c r="J53" s="115">
        <v>34</v>
      </c>
      <c r="K53" s="116">
        <v>4.9346879535558781</v>
      </c>
    </row>
    <row r="54" spans="1:11" ht="14.1" customHeight="1" x14ac:dyDescent="0.2">
      <c r="A54" s="306" t="s">
        <v>279</v>
      </c>
      <c r="B54" s="307" t="s">
        <v>280</v>
      </c>
      <c r="C54" s="308"/>
      <c r="D54" s="113">
        <v>4.9711170775364089</v>
      </c>
      <c r="E54" s="115">
        <v>1222</v>
      </c>
      <c r="F54" s="114">
        <v>1094</v>
      </c>
      <c r="G54" s="114">
        <v>1575</v>
      </c>
      <c r="H54" s="114">
        <v>1077</v>
      </c>
      <c r="I54" s="140">
        <v>1334</v>
      </c>
      <c r="J54" s="115">
        <v>-112</v>
      </c>
      <c r="K54" s="116">
        <v>-8.395802098950524</v>
      </c>
    </row>
    <row r="55" spans="1:11" ht="14.1" customHeight="1" x14ac:dyDescent="0.2">
      <c r="A55" s="306">
        <v>72</v>
      </c>
      <c r="B55" s="307" t="s">
        <v>281</v>
      </c>
      <c r="C55" s="308"/>
      <c r="D55" s="113">
        <v>2.2211374176226508</v>
      </c>
      <c r="E55" s="115">
        <v>546</v>
      </c>
      <c r="F55" s="114">
        <v>437</v>
      </c>
      <c r="G55" s="114">
        <v>509</v>
      </c>
      <c r="H55" s="114">
        <v>396</v>
      </c>
      <c r="I55" s="140">
        <v>530</v>
      </c>
      <c r="J55" s="115">
        <v>16</v>
      </c>
      <c r="K55" s="116">
        <v>3.0188679245283021</v>
      </c>
    </row>
    <row r="56" spans="1:11" ht="14.1" customHeight="1" x14ac:dyDescent="0.2">
      <c r="A56" s="306" t="s">
        <v>282</v>
      </c>
      <c r="B56" s="307" t="s">
        <v>283</v>
      </c>
      <c r="C56" s="308"/>
      <c r="D56" s="113">
        <v>1.1431128467984704</v>
      </c>
      <c r="E56" s="115">
        <v>281</v>
      </c>
      <c r="F56" s="114">
        <v>173</v>
      </c>
      <c r="G56" s="114">
        <v>222</v>
      </c>
      <c r="H56" s="114">
        <v>194</v>
      </c>
      <c r="I56" s="140">
        <v>251</v>
      </c>
      <c r="J56" s="115">
        <v>30</v>
      </c>
      <c r="K56" s="116">
        <v>11.952191235059761</v>
      </c>
    </row>
    <row r="57" spans="1:11" ht="14.1" customHeight="1" x14ac:dyDescent="0.2">
      <c r="A57" s="306" t="s">
        <v>284</v>
      </c>
      <c r="B57" s="307" t="s">
        <v>285</v>
      </c>
      <c r="C57" s="308"/>
      <c r="D57" s="113">
        <v>0.71190301846879833</v>
      </c>
      <c r="E57" s="115">
        <v>175</v>
      </c>
      <c r="F57" s="114">
        <v>178</v>
      </c>
      <c r="G57" s="114">
        <v>166</v>
      </c>
      <c r="H57" s="114">
        <v>145</v>
      </c>
      <c r="I57" s="140">
        <v>193</v>
      </c>
      <c r="J57" s="115">
        <v>-18</v>
      </c>
      <c r="K57" s="116">
        <v>-9.3264248704663206</v>
      </c>
    </row>
    <row r="58" spans="1:11" ht="14.1" customHeight="1" x14ac:dyDescent="0.2">
      <c r="A58" s="306">
        <v>73</v>
      </c>
      <c r="B58" s="307" t="s">
        <v>286</v>
      </c>
      <c r="C58" s="308"/>
      <c r="D58" s="113">
        <v>2.1641851761451467</v>
      </c>
      <c r="E58" s="115">
        <v>532</v>
      </c>
      <c r="F58" s="114">
        <v>400</v>
      </c>
      <c r="G58" s="114">
        <v>511</v>
      </c>
      <c r="H58" s="114">
        <v>379</v>
      </c>
      <c r="I58" s="140">
        <v>463</v>
      </c>
      <c r="J58" s="115">
        <v>69</v>
      </c>
      <c r="K58" s="116">
        <v>14.902807775377969</v>
      </c>
    </row>
    <row r="59" spans="1:11" ht="14.1" customHeight="1" x14ac:dyDescent="0.2">
      <c r="A59" s="306" t="s">
        <v>287</v>
      </c>
      <c r="B59" s="307" t="s">
        <v>288</v>
      </c>
      <c r="C59" s="308"/>
      <c r="D59" s="113">
        <v>1.6882271580831503</v>
      </c>
      <c r="E59" s="115">
        <v>415</v>
      </c>
      <c r="F59" s="114">
        <v>261</v>
      </c>
      <c r="G59" s="114">
        <v>383</v>
      </c>
      <c r="H59" s="114">
        <v>259</v>
      </c>
      <c r="I59" s="140">
        <v>367</v>
      </c>
      <c r="J59" s="115">
        <v>48</v>
      </c>
      <c r="K59" s="116">
        <v>13.079019073569482</v>
      </c>
    </row>
    <row r="60" spans="1:11" ht="14.1" customHeight="1" x14ac:dyDescent="0.2">
      <c r="A60" s="306">
        <v>81</v>
      </c>
      <c r="B60" s="307" t="s">
        <v>289</v>
      </c>
      <c r="C60" s="308"/>
      <c r="D60" s="113">
        <v>6.748840615084208</v>
      </c>
      <c r="E60" s="115">
        <v>1659</v>
      </c>
      <c r="F60" s="114">
        <v>1324</v>
      </c>
      <c r="G60" s="114">
        <v>1859</v>
      </c>
      <c r="H60" s="114">
        <v>1235</v>
      </c>
      <c r="I60" s="140">
        <v>1572</v>
      </c>
      <c r="J60" s="115">
        <v>87</v>
      </c>
      <c r="K60" s="116">
        <v>5.5343511450381682</v>
      </c>
    </row>
    <row r="61" spans="1:11" ht="14.1" customHeight="1" x14ac:dyDescent="0.2">
      <c r="A61" s="306" t="s">
        <v>290</v>
      </c>
      <c r="B61" s="307" t="s">
        <v>291</v>
      </c>
      <c r="C61" s="308"/>
      <c r="D61" s="113">
        <v>2.2333414693678302</v>
      </c>
      <c r="E61" s="115">
        <v>549</v>
      </c>
      <c r="F61" s="114">
        <v>381</v>
      </c>
      <c r="G61" s="114">
        <v>716</v>
      </c>
      <c r="H61" s="114">
        <v>362</v>
      </c>
      <c r="I61" s="140">
        <v>538</v>
      </c>
      <c r="J61" s="115">
        <v>11</v>
      </c>
      <c r="K61" s="116">
        <v>2.0446096654275094</v>
      </c>
    </row>
    <row r="62" spans="1:11" ht="14.1" customHeight="1" x14ac:dyDescent="0.2">
      <c r="A62" s="306" t="s">
        <v>292</v>
      </c>
      <c r="B62" s="307" t="s">
        <v>293</v>
      </c>
      <c r="C62" s="308"/>
      <c r="D62" s="113">
        <v>2.1763892278903261</v>
      </c>
      <c r="E62" s="115">
        <v>535</v>
      </c>
      <c r="F62" s="114">
        <v>526</v>
      </c>
      <c r="G62" s="114">
        <v>677</v>
      </c>
      <c r="H62" s="114">
        <v>441</v>
      </c>
      <c r="I62" s="140">
        <v>465</v>
      </c>
      <c r="J62" s="115">
        <v>70</v>
      </c>
      <c r="K62" s="116">
        <v>15.053763440860216</v>
      </c>
    </row>
    <row r="63" spans="1:11" ht="14.1" customHeight="1" x14ac:dyDescent="0.2">
      <c r="A63" s="306"/>
      <c r="B63" s="307" t="s">
        <v>294</v>
      </c>
      <c r="C63" s="308"/>
      <c r="D63" s="113">
        <v>1.9201041412415589</v>
      </c>
      <c r="E63" s="115">
        <v>472</v>
      </c>
      <c r="F63" s="114">
        <v>409</v>
      </c>
      <c r="G63" s="114">
        <v>617</v>
      </c>
      <c r="H63" s="114">
        <v>383</v>
      </c>
      <c r="I63" s="140">
        <v>393</v>
      </c>
      <c r="J63" s="115">
        <v>79</v>
      </c>
      <c r="K63" s="116">
        <v>20.101781170483459</v>
      </c>
    </row>
    <row r="64" spans="1:11" ht="14.1" customHeight="1" x14ac:dyDescent="0.2">
      <c r="A64" s="306" t="s">
        <v>295</v>
      </c>
      <c r="B64" s="307" t="s">
        <v>296</v>
      </c>
      <c r="C64" s="308"/>
      <c r="D64" s="113">
        <v>0.93971198437881376</v>
      </c>
      <c r="E64" s="115">
        <v>231</v>
      </c>
      <c r="F64" s="114">
        <v>142</v>
      </c>
      <c r="G64" s="114">
        <v>166</v>
      </c>
      <c r="H64" s="114">
        <v>142</v>
      </c>
      <c r="I64" s="140">
        <v>191</v>
      </c>
      <c r="J64" s="115">
        <v>40</v>
      </c>
      <c r="K64" s="116">
        <v>20.94240837696335</v>
      </c>
    </row>
    <row r="65" spans="1:11" ht="14.1" customHeight="1" x14ac:dyDescent="0.2">
      <c r="A65" s="306" t="s">
        <v>297</v>
      </c>
      <c r="B65" s="307" t="s">
        <v>298</v>
      </c>
      <c r="C65" s="308"/>
      <c r="D65" s="113">
        <v>0.65495077699129445</v>
      </c>
      <c r="E65" s="115">
        <v>161</v>
      </c>
      <c r="F65" s="114">
        <v>108</v>
      </c>
      <c r="G65" s="114">
        <v>130</v>
      </c>
      <c r="H65" s="114">
        <v>129</v>
      </c>
      <c r="I65" s="140">
        <v>132</v>
      </c>
      <c r="J65" s="115">
        <v>29</v>
      </c>
      <c r="K65" s="116">
        <v>21.969696969696969</v>
      </c>
    </row>
    <row r="66" spans="1:11" ht="14.1" customHeight="1" x14ac:dyDescent="0.2">
      <c r="A66" s="306">
        <v>82</v>
      </c>
      <c r="B66" s="307" t="s">
        <v>299</v>
      </c>
      <c r="C66" s="308"/>
      <c r="D66" s="113">
        <v>3.0306728500528841</v>
      </c>
      <c r="E66" s="115">
        <v>745</v>
      </c>
      <c r="F66" s="114">
        <v>645</v>
      </c>
      <c r="G66" s="114">
        <v>1022</v>
      </c>
      <c r="H66" s="114">
        <v>651</v>
      </c>
      <c r="I66" s="140">
        <v>681</v>
      </c>
      <c r="J66" s="115">
        <v>64</v>
      </c>
      <c r="K66" s="116">
        <v>9.3979441997063144</v>
      </c>
    </row>
    <row r="67" spans="1:11" ht="14.1" customHeight="1" x14ac:dyDescent="0.2">
      <c r="A67" s="306" t="s">
        <v>300</v>
      </c>
      <c r="B67" s="307" t="s">
        <v>301</v>
      </c>
      <c r="C67" s="308"/>
      <c r="D67" s="113">
        <v>1.8712879342608413</v>
      </c>
      <c r="E67" s="115">
        <v>460</v>
      </c>
      <c r="F67" s="114">
        <v>414</v>
      </c>
      <c r="G67" s="114">
        <v>690</v>
      </c>
      <c r="H67" s="114">
        <v>405</v>
      </c>
      <c r="I67" s="140">
        <v>387</v>
      </c>
      <c r="J67" s="115">
        <v>73</v>
      </c>
      <c r="K67" s="116">
        <v>18.863049095607234</v>
      </c>
    </row>
    <row r="68" spans="1:11" ht="14.1" customHeight="1" x14ac:dyDescent="0.2">
      <c r="A68" s="306" t="s">
        <v>302</v>
      </c>
      <c r="B68" s="307" t="s">
        <v>303</v>
      </c>
      <c r="C68" s="308"/>
      <c r="D68" s="113">
        <v>0.78512732893987469</v>
      </c>
      <c r="E68" s="115">
        <v>193</v>
      </c>
      <c r="F68" s="114">
        <v>158</v>
      </c>
      <c r="G68" s="114">
        <v>196</v>
      </c>
      <c r="H68" s="114">
        <v>160</v>
      </c>
      <c r="I68" s="140">
        <v>172</v>
      </c>
      <c r="J68" s="115">
        <v>21</v>
      </c>
      <c r="K68" s="116">
        <v>12.209302325581396</v>
      </c>
    </row>
    <row r="69" spans="1:11" ht="14.1" customHeight="1" x14ac:dyDescent="0.2">
      <c r="A69" s="306">
        <v>83</v>
      </c>
      <c r="B69" s="307" t="s">
        <v>304</v>
      </c>
      <c r="C69" s="308"/>
      <c r="D69" s="113">
        <v>5.0972256122365955</v>
      </c>
      <c r="E69" s="115">
        <v>1253</v>
      </c>
      <c r="F69" s="114">
        <v>877</v>
      </c>
      <c r="G69" s="114">
        <v>2178</v>
      </c>
      <c r="H69" s="114">
        <v>884</v>
      </c>
      <c r="I69" s="140">
        <v>1010</v>
      </c>
      <c r="J69" s="115">
        <v>243</v>
      </c>
      <c r="K69" s="116">
        <v>24.059405940594058</v>
      </c>
    </row>
    <row r="70" spans="1:11" ht="14.1" customHeight="1" x14ac:dyDescent="0.2">
      <c r="A70" s="306" t="s">
        <v>305</v>
      </c>
      <c r="B70" s="307" t="s">
        <v>306</v>
      </c>
      <c r="C70" s="308"/>
      <c r="D70" s="113">
        <v>4.0720852656415261</v>
      </c>
      <c r="E70" s="115">
        <v>1001</v>
      </c>
      <c r="F70" s="114">
        <v>673</v>
      </c>
      <c r="G70" s="114">
        <v>1885</v>
      </c>
      <c r="H70" s="114">
        <v>655</v>
      </c>
      <c r="I70" s="140">
        <v>770</v>
      </c>
      <c r="J70" s="115">
        <v>231</v>
      </c>
      <c r="K70" s="116">
        <v>30</v>
      </c>
    </row>
    <row r="71" spans="1:11" ht="14.1" customHeight="1" x14ac:dyDescent="0.2">
      <c r="A71" s="306"/>
      <c r="B71" s="307" t="s">
        <v>307</v>
      </c>
      <c r="C71" s="308"/>
      <c r="D71" s="113">
        <v>2.5547148319908874</v>
      </c>
      <c r="E71" s="115">
        <v>628</v>
      </c>
      <c r="F71" s="114">
        <v>365</v>
      </c>
      <c r="G71" s="114">
        <v>1176</v>
      </c>
      <c r="H71" s="114">
        <v>381</v>
      </c>
      <c r="I71" s="140">
        <v>425</v>
      </c>
      <c r="J71" s="115">
        <v>203</v>
      </c>
      <c r="K71" s="116">
        <v>47.764705882352942</v>
      </c>
    </row>
    <row r="72" spans="1:11" ht="14.1" customHeight="1" x14ac:dyDescent="0.2">
      <c r="A72" s="306">
        <v>84</v>
      </c>
      <c r="B72" s="307" t="s">
        <v>308</v>
      </c>
      <c r="C72" s="308"/>
      <c r="D72" s="113">
        <v>1.7817915547961924</v>
      </c>
      <c r="E72" s="115">
        <v>438</v>
      </c>
      <c r="F72" s="114">
        <v>360</v>
      </c>
      <c r="G72" s="114">
        <v>849</v>
      </c>
      <c r="H72" s="114">
        <v>245</v>
      </c>
      <c r="I72" s="140">
        <v>396</v>
      </c>
      <c r="J72" s="115">
        <v>42</v>
      </c>
      <c r="K72" s="116">
        <v>10.606060606060606</v>
      </c>
    </row>
    <row r="73" spans="1:11" ht="14.1" customHeight="1" x14ac:dyDescent="0.2">
      <c r="A73" s="306" t="s">
        <v>309</v>
      </c>
      <c r="B73" s="307" t="s">
        <v>310</v>
      </c>
      <c r="C73" s="308"/>
      <c r="D73" s="113">
        <v>0.24814905215198113</v>
      </c>
      <c r="E73" s="115">
        <v>61</v>
      </c>
      <c r="F73" s="114">
        <v>41</v>
      </c>
      <c r="G73" s="114">
        <v>318</v>
      </c>
      <c r="H73" s="114">
        <v>26</v>
      </c>
      <c r="I73" s="140">
        <v>47</v>
      </c>
      <c r="J73" s="115">
        <v>14</v>
      </c>
      <c r="K73" s="116">
        <v>29.787234042553191</v>
      </c>
    </row>
    <row r="74" spans="1:11" ht="14.1" customHeight="1" x14ac:dyDescent="0.2">
      <c r="A74" s="306" t="s">
        <v>311</v>
      </c>
      <c r="B74" s="307" t="s">
        <v>312</v>
      </c>
      <c r="C74" s="308"/>
      <c r="D74" s="113">
        <v>0.11797250020340086</v>
      </c>
      <c r="E74" s="115">
        <v>29</v>
      </c>
      <c r="F74" s="114">
        <v>29</v>
      </c>
      <c r="G74" s="114">
        <v>143</v>
      </c>
      <c r="H74" s="114">
        <v>17</v>
      </c>
      <c r="I74" s="140">
        <v>34</v>
      </c>
      <c r="J74" s="115">
        <v>-5</v>
      </c>
      <c r="K74" s="116">
        <v>-14.705882352941176</v>
      </c>
    </row>
    <row r="75" spans="1:11" ht="14.1" customHeight="1" x14ac:dyDescent="0.2">
      <c r="A75" s="306" t="s">
        <v>313</v>
      </c>
      <c r="B75" s="307" t="s">
        <v>314</v>
      </c>
      <c r="C75" s="308"/>
      <c r="D75" s="113">
        <v>0.85021560491416481</v>
      </c>
      <c r="E75" s="115">
        <v>209</v>
      </c>
      <c r="F75" s="114">
        <v>167</v>
      </c>
      <c r="G75" s="114">
        <v>194</v>
      </c>
      <c r="H75" s="114">
        <v>108</v>
      </c>
      <c r="I75" s="140">
        <v>206</v>
      </c>
      <c r="J75" s="115">
        <v>3</v>
      </c>
      <c r="K75" s="116">
        <v>1.4563106796116505</v>
      </c>
    </row>
    <row r="76" spans="1:11" ht="14.1" customHeight="1" x14ac:dyDescent="0.2">
      <c r="A76" s="306">
        <v>91</v>
      </c>
      <c r="B76" s="307" t="s">
        <v>315</v>
      </c>
      <c r="C76" s="308"/>
      <c r="D76" s="113">
        <v>0.15051663819054592</v>
      </c>
      <c r="E76" s="115">
        <v>37</v>
      </c>
      <c r="F76" s="114">
        <v>64</v>
      </c>
      <c r="G76" s="114">
        <v>51</v>
      </c>
      <c r="H76" s="114">
        <v>57</v>
      </c>
      <c r="I76" s="140">
        <v>46</v>
      </c>
      <c r="J76" s="115">
        <v>-9</v>
      </c>
      <c r="K76" s="116">
        <v>-19.565217391304348</v>
      </c>
    </row>
    <row r="77" spans="1:11" ht="14.1" customHeight="1" x14ac:dyDescent="0.2">
      <c r="A77" s="306">
        <v>92</v>
      </c>
      <c r="B77" s="307" t="s">
        <v>316</v>
      </c>
      <c r="C77" s="308"/>
      <c r="D77" s="113">
        <v>0.98446017411113829</v>
      </c>
      <c r="E77" s="115">
        <v>242</v>
      </c>
      <c r="F77" s="114">
        <v>177</v>
      </c>
      <c r="G77" s="114">
        <v>283</v>
      </c>
      <c r="H77" s="114">
        <v>194</v>
      </c>
      <c r="I77" s="140">
        <v>195</v>
      </c>
      <c r="J77" s="115">
        <v>47</v>
      </c>
      <c r="K77" s="116">
        <v>24.102564102564102</v>
      </c>
    </row>
    <row r="78" spans="1:11" ht="14.1" customHeight="1" x14ac:dyDescent="0.2">
      <c r="A78" s="306">
        <v>93</v>
      </c>
      <c r="B78" s="307" t="s">
        <v>317</v>
      </c>
      <c r="C78" s="308"/>
      <c r="D78" s="113">
        <v>0.17899275892929786</v>
      </c>
      <c r="E78" s="115">
        <v>44</v>
      </c>
      <c r="F78" s="114">
        <v>21</v>
      </c>
      <c r="G78" s="114">
        <v>49</v>
      </c>
      <c r="H78" s="114">
        <v>30</v>
      </c>
      <c r="I78" s="140">
        <v>50</v>
      </c>
      <c r="J78" s="115">
        <v>-6</v>
      </c>
      <c r="K78" s="116">
        <v>-12</v>
      </c>
    </row>
    <row r="79" spans="1:11" ht="14.1" customHeight="1" x14ac:dyDescent="0.2">
      <c r="A79" s="306">
        <v>94</v>
      </c>
      <c r="B79" s="307" t="s">
        <v>318</v>
      </c>
      <c r="C79" s="308"/>
      <c r="D79" s="113">
        <v>0.45561793182003091</v>
      </c>
      <c r="E79" s="115">
        <v>112</v>
      </c>
      <c r="F79" s="114">
        <v>205</v>
      </c>
      <c r="G79" s="114">
        <v>103</v>
      </c>
      <c r="H79" s="114">
        <v>101</v>
      </c>
      <c r="I79" s="140">
        <v>110</v>
      </c>
      <c r="J79" s="115">
        <v>2</v>
      </c>
      <c r="K79" s="116">
        <v>1.8181818181818181</v>
      </c>
    </row>
    <row r="80" spans="1:11" ht="14.1" customHeight="1" x14ac:dyDescent="0.2">
      <c r="A80" s="306" t="s">
        <v>319</v>
      </c>
      <c r="B80" s="307" t="s">
        <v>320</v>
      </c>
      <c r="C80" s="308"/>
      <c r="D80" s="113">
        <v>0</v>
      </c>
      <c r="E80" s="115">
        <v>0</v>
      </c>
      <c r="F80" s="114">
        <v>10</v>
      </c>
      <c r="G80" s="114">
        <v>10</v>
      </c>
      <c r="H80" s="114">
        <v>3</v>
      </c>
      <c r="I80" s="140">
        <v>6</v>
      </c>
      <c r="J80" s="115">
        <v>-6</v>
      </c>
      <c r="K80" s="116">
        <v>-100</v>
      </c>
    </row>
    <row r="81" spans="1:11" ht="14.1" customHeight="1" x14ac:dyDescent="0.2">
      <c r="A81" s="310" t="s">
        <v>321</v>
      </c>
      <c r="B81" s="311" t="s">
        <v>334</v>
      </c>
      <c r="C81" s="312"/>
      <c r="D81" s="125">
        <v>0.38646163859734767</v>
      </c>
      <c r="E81" s="143">
        <v>95</v>
      </c>
      <c r="F81" s="144">
        <v>92</v>
      </c>
      <c r="G81" s="144">
        <v>332</v>
      </c>
      <c r="H81" s="144">
        <v>78</v>
      </c>
      <c r="I81" s="145">
        <v>120</v>
      </c>
      <c r="J81" s="143">
        <v>-25</v>
      </c>
      <c r="K81" s="146">
        <v>-20.833333333333332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252856</v>
      </c>
      <c r="C10" s="114">
        <v>134192</v>
      </c>
      <c r="D10" s="114">
        <v>118664</v>
      </c>
      <c r="E10" s="114">
        <v>194931</v>
      </c>
      <c r="F10" s="114">
        <v>53659</v>
      </c>
      <c r="G10" s="114">
        <v>32838</v>
      </c>
      <c r="H10" s="114">
        <v>65512</v>
      </c>
      <c r="I10" s="115">
        <v>79077</v>
      </c>
      <c r="J10" s="114">
        <v>52909</v>
      </c>
      <c r="K10" s="114">
        <v>26168</v>
      </c>
      <c r="L10" s="423">
        <v>17781</v>
      </c>
      <c r="M10" s="424">
        <v>17641</v>
      </c>
    </row>
    <row r="11" spans="1:13" ht="11.1" customHeight="1" x14ac:dyDescent="0.2">
      <c r="A11" s="422" t="s">
        <v>388</v>
      </c>
      <c r="B11" s="115">
        <v>257963</v>
      </c>
      <c r="C11" s="114">
        <v>137184</v>
      </c>
      <c r="D11" s="114">
        <v>120779</v>
      </c>
      <c r="E11" s="114">
        <v>199061</v>
      </c>
      <c r="F11" s="114">
        <v>54665</v>
      </c>
      <c r="G11" s="114">
        <v>32929</v>
      </c>
      <c r="H11" s="114">
        <v>67380</v>
      </c>
      <c r="I11" s="115">
        <v>82221</v>
      </c>
      <c r="J11" s="114">
        <v>54664</v>
      </c>
      <c r="K11" s="114">
        <v>27557</v>
      </c>
      <c r="L11" s="423">
        <v>18625</v>
      </c>
      <c r="M11" s="424">
        <v>14752</v>
      </c>
    </row>
    <row r="12" spans="1:13" ht="11.1" customHeight="1" x14ac:dyDescent="0.2">
      <c r="A12" s="422" t="s">
        <v>389</v>
      </c>
      <c r="B12" s="115">
        <v>262763</v>
      </c>
      <c r="C12" s="114">
        <v>139880</v>
      </c>
      <c r="D12" s="114">
        <v>122883</v>
      </c>
      <c r="E12" s="114">
        <v>203078</v>
      </c>
      <c r="F12" s="114">
        <v>55376</v>
      </c>
      <c r="G12" s="114">
        <v>35748</v>
      </c>
      <c r="H12" s="114">
        <v>68581</v>
      </c>
      <c r="I12" s="115">
        <v>82395</v>
      </c>
      <c r="J12" s="114">
        <v>53658</v>
      </c>
      <c r="K12" s="114">
        <v>28737</v>
      </c>
      <c r="L12" s="423">
        <v>27459</v>
      </c>
      <c r="M12" s="424">
        <v>23553</v>
      </c>
    </row>
    <row r="13" spans="1:13" s="110" customFormat="1" ht="11.1" customHeight="1" x14ac:dyDescent="0.2">
      <c r="A13" s="422" t="s">
        <v>390</v>
      </c>
      <c r="B13" s="115">
        <v>259312</v>
      </c>
      <c r="C13" s="114">
        <v>137686</v>
      </c>
      <c r="D13" s="114">
        <v>121626</v>
      </c>
      <c r="E13" s="114">
        <v>199315</v>
      </c>
      <c r="F13" s="114">
        <v>55708</v>
      </c>
      <c r="G13" s="114">
        <v>33586</v>
      </c>
      <c r="H13" s="114">
        <v>68920</v>
      </c>
      <c r="I13" s="115">
        <v>82200</v>
      </c>
      <c r="J13" s="114">
        <v>53844</v>
      </c>
      <c r="K13" s="114">
        <v>28356</v>
      </c>
      <c r="L13" s="423">
        <v>15386</v>
      </c>
      <c r="M13" s="424">
        <v>19537</v>
      </c>
    </row>
    <row r="14" spans="1:13" ht="15" customHeight="1" x14ac:dyDescent="0.2">
      <c r="A14" s="422" t="s">
        <v>391</v>
      </c>
      <c r="B14" s="115">
        <v>261199</v>
      </c>
      <c r="C14" s="114">
        <v>138763</v>
      </c>
      <c r="D14" s="114">
        <v>122436</v>
      </c>
      <c r="E14" s="114">
        <v>194782</v>
      </c>
      <c r="F14" s="114">
        <v>62769</v>
      </c>
      <c r="G14" s="114">
        <v>32880</v>
      </c>
      <c r="H14" s="114">
        <v>70347</v>
      </c>
      <c r="I14" s="115">
        <v>81284</v>
      </c>
      <c r="J14" s="114">
        <v>52880</v>
      </c>
      <c r="K14" s="114">
        <v>28404</v>
      </c>
      <c r="L14" s="423">
        <v>20270</v>
      </c>
      <c r="M14" s="424">
        <v>18667</v>
      </c>
    </row>
    <row r="15" spans="1:13" ht="11.1" customHeight="1" x14ac:dyDescent="0.2">
      <c r="A15" s="422" t="s">
        <v>388</v>
      </c>
      <c r="B15" s="115">
        <v>265943</v>
      </c>
      <c r="C15" s="114">
        <v>141412</v>
      </c>
      <c r="D15" s="114">
        <v>124531</v>
      </c>
      <c r="E15" s="114">
        <v>197132</v>
      </c>
      <c r="F15" s="114">
        <v>65239</v>
      </c>
      <c r="G15" s="114">
        <v>33077</v>
      </c>
      <c r="H15" s="114">
        <v>72377</v>
      </c>
      <c r="I15" s="115">
        <v>84691</v>
      </c>
      <c r="J15" s="114">
        <v>55032</v>
      </c>
      <c r="K15" s="114">
        <v>29659</v>
      </c>
      <c r="L15" s="423">
        <v>20791</v>
      </c>
      <c r="M15" s="424">
        <v>16518</v>
      </c>
    </row>
    <row r="16" spans="1:13" ht="11.1" customHeight="1" x14ac:dyDescent="0.2">
      <c r="A16" s="422" t="s">
        <v>389</v>
      </c>
      <c r="B16" s="115">
        <v>270732</v>
      </c>
      <c r="C16" s="114">
        <v>144189</v>
      </c>
      <c r="D16" s="114">
        <v>126543</v>
      </c>
      <c r="E16" s="114">
        <v>201365</v>
      </c>
      <c r="F16" s="114">
        <v>65938</v>
      </c>
      <c r="G16" s="114">
        <v>35782</v>
      </c>
      <c r="H16" s="114">
        <v>73677</v>
      </c>
      <c r="I16" s="115">
        <v>84792</v>
      </c>
      <c r="J16" s="114">
        <v>54003</v>
      </c>
      <c r="K16" s="114">
        <v>30789</v>
      </c>
      <c r="L16" s="423">
        <v>31074</v>
      </c>
      <c r="M16" s="424">
        <v>26878</v>
      </c>
    </row>
    <row r="17" spans="1:13" s="110" customFormat="1" ht="11.1" customHeight="1" x14ac:dyDescent="0.2">
      <c r="A17" s="422" t="s">
        <v>390</v>
      </c>
      <c r="B17" s="115">
        <v>268451</v>
      </c>
      <c r="C17" s="114">
        <v>142344</v>
      </c>
      <c r="D17" s="114">
        <v>126107</v>
      </c>
      <c r="E17" s="114">
        <v>201888</v>
      </c>
      <c r="F17" s="114">
        <v>66194</v>
      </c>
      <c r="G17" s="114">
        <v>34524</v>
      </c>
      <c r="H17" s="114">
        <v>74184</v>
      </c>
      <c r="I17" s="115">
        <v>84193</v>
      </c>
      <c r="J17" s="114">
        <v>53947</v>
      </c>
      <c r="K17" s="114">
        <v>30246</v>
      </c>
      <c r="L17" s="423">
        <v>16642</v>
      </c>
      <c r="M17" s="424">
        <v>19938</v>
      </c>
    </row>
    <row r="18" spans="1:13" ht="15" customHeight="1" x14ac:dyDescent="0.2">
      <c r="A18" s="422" t="s">
        <v>392</v>
      </c>
      <c r="B18" s="115">
        <v>270865</v>
      </c>
      <c r="C18" s="114">
        <v>143503</v>
      </c>
      <c r="D18" s="114">
        <v>127362</v>
      </c>
      <c r="E18" s="114">
        <v>202402</v>
      </c>
      <c r="F18" s="114">
        <v>67972</v>
      </c>
      <c r="G18" s="114">
        <v>34684</v>
      </c>
      <c r="H18" s="114">
        <v>75554</v>
      </c>
      <c r="I18" s="115">
        <v>83229</v>
      </c>
      <c r="J18" s="114">
        <v>53057</v>
      </c>
      <c r="K18" s="114">
        <v>30172</v>
      </c>
      <c r="L18" s="423">
        <v>23325</v>
      </c>
      <c r="M18" s="424">
        <v>21131</v>
      </c>
    </row>
    <row r="19" spans="1:13" ht="11.1" customHeight="1" x14ac:dyDescent="0.2">
      <c r="A19" s="422" t="s">
        <v>388</v>
      </c>
      <c r="B19" s="115">
        <v>274051</v>
      </c>
      <c r="C19" s="114">
        <v>145302</v>
      </c>
      <c r="D19" s="114">
        <v>128749</v>
      </c>
      <c r="E19" s="114">
        <v>203986</v>
      </c>
      <c r="F19" s="114">
        <v>69556</v>
      </c>
      <c r="G19" s="114">
        <v>34352</v>
      </c>
      <c r="H19" s="114">
        <v>77150</v>
      </c>
      <c r="I19" s="115">
        <v>87079</v>
      </c>
      <c r="J19" s="114">
        <v>55506</v>
      </c>
      <c r="K19" s="114">
        <v>31573</v>
      </c>
      <c r="L19" s="423">
        <v>19401</v>
      </c>
      <c r="M19" s="424">
        <v>16460</v>
      </c>
    </row>
    <row r="20" spans="1:13" ht="11.1" customHeight="1" x14ac:dyDescent="0.2">
      <c r="A20" s="422" t="s">
        <v>389</v>
      </c>
      <c r="B20" s="115">
        <v>278126</v>
      </c>
      <c r="C20" s="114">
        <v>147609</v>
      </c>
      <c r="D20" s="114">
        <v>130517</v>
      </c>
      <c r="E20" s="114">
        <v>207624</v>
      </c>
      <c r="F20" s="114">
        <v>69989</v>
      </c>
      <c r="G20" s="114">
        <v>37304</v>
      </c>
      <c r="H20" s="114">
        <v>78019</v>
      </c>
      <c r="I20" s="115">
        <v>87029</v>
      </c>
      <c r="J20" s="114">
        <v>54335</v>
      </c>
      <c r="K20" s="114">
        <v>32694</v>
      </c>
      <c r="L20" s="423">
        <v>28520</v>
      </c>
      <c r="M20" s="424">
        <v>25231</v>
      </c>
    </row>
    <row r="21" spans="1:13" s="110" customFormat="1" ht="11.1" customHeight="1" x14ac:dyDescent="0.2">
      <c r="A21" s="422" t="s">
        <v>390</v>
      </c>
      <c r="B21" s="115">
        <v>274586</v>
      </c>
      <c r="C21" s="114">
        <v>145120</v>
      </c>
      <c r="D21" s="114">
        <v>129466</v>
      </c>
      <c r="E21" s="114">
        <v>205023</v>
      </c>
      <c r="F21" s="114">
        <v>69423</v>
      </c>
      <c r="G21" s="114">
        <v>35691</v>
      </c>
      <c r="H21" s="114">
        <v>78184</v>
      </c>
      <c r="I21" s="115">
        <v>86976</v>
      </c>
      <c r="J21" s="114">
        <v>54628</v>
      </c>
      <c r="K21" s="114">
        <v>32348</v>
      </c>
      <c r="L21" s="423">
        <v>15759</v>
      </c>
      <c r="M21" s="424">
        <v>20380</v>
      </c>
    </row>
    <row r="22" spans="1:13" ht="15" customHeight="1" x14ac:dyDescent="0.2">
      <c r="A22" s="422" t="s">
        <v>393</v>
      </c>
      <c r="B22" s="115">
        <v>275691</v>
      </c>
      <c r="C22" s="114">
        <v>145637</v>
      </c>
      <c r="D22" s="114">
        <v>130054</v>
      </c>
      <c r="E22" s="114">
        <v>205226</v>
      </c>
      <c r="F22" s="114">
        <v>69698</v>
      </c>
      <c r="G22" s="114">
        <v>34618</v>
      </c>
      <c r="H22" s="114">
        <v>79790</v>
      </c>
      <c r="I22" s="115">
        <v>85637</v>
      </c>
      <c r="J22" s="114">
        <v>53775</v>
      </c>
      <c r="K22" s="114">
        <v>31862</v>
      </c>
      <c r="L22" s="423">
        <v>20141</v>
      </c>
      <c r="M22" s="424">
        <v>19470</v>
      </c>
    </row>
    <row r="23" spans="1:13" ht="11.1" customHeight="1" x14ac:dyDescent="0.2">
      <c r="A23" s="422" t="s">
        <v>388</v>
      </c>
      <c r="B23" s="115">
        <v>278862</v>
      </c>
      <c r="C23" s="114">
        <v>147443</v>
      </c>
      <c r="D23" s="114">
        <v>131419</v>
      </c>
      <c r="E23" s="114">
        <v>206943</v>
      </c>
      <c r="F23" s="114">
        <v>71041</v>
      </c>
      <c r="G23" s="114">
        <v>34281</v>
      </c>
      <c r="H23" s="114">
        <v>81543</v>
      </c>
      <c r="I23" s="115">
        <v>88425</v>
      </c>
      <c r="J23" s="114">
        <v>55527</v>
      </c>
      <c r="K23" s="114">
        <v>32898</v>
      </c>
      <c r="L23" s="423">
        <v>19679</v>
      </c>
      <c r="M23" s="424">
        <v>16763</v>
      </c>
    </row>
    <row r="24" spans="1:13" ht="11.1" customHeight="1" x14ac:dyDescent="0.2">
      <c r="A24" s="422" t="s">
        <v>389</v>
      </c>
      <c r="B24" s="115">
        <v>283979</v>
      </c>
      <c r="C24" s="114">
        <v>150143</v>
      </c>
      <c r="D24" s="114">
        <v>133836</v>
      </c>
      <c r="E24" s="114">
        <v>208341</v>
      </c>
      <c r="F24" s="114">
        <v>71672</v>
      </c>
      <c r="G24" s="114">
        <v>37281</v>
      </c>
      <c r="H24" s="114">
        <v>82804</v>
      </c>
      <c r="I24" s="115">
        <v>88697</v>
      </c>
      <c r="J24" s="114">
        <v>54793</v>
      </c>
      <c r="K24" s="114">
        <v>33904</v>
      </c>
      <c r="L24" s="423">
        <v>30815</v>
      </c>
      <c r="M24" s="424">
        <v>26583</v>
      </c>
    </row>
    <row r="25" spans="1:13" s="110" customFormat="1" ht="11.1" customHeight="1" x14ac:dyDescent="0.2">
      <c r="A25" s="422" t="s">
        <v>390</v>
      </c>
      <c r="B25" s="115">
        <v>279479</v>
      </c>
      <c r="C25" s="114">
        <v>147235</v>
      </c>
      <c r="D25" s="114">
        <v>132244</v>
      </c>
      <c r="E25" s="114">
        <v>203712</v>
      </c>
      <c r="F25" s="114">
        <v>71621</v>
      </c>
      <c r="G25" s="114">
        <v>35393</v>
      </c>
      <c r="H25" s="114">
        <v>82871</v>
      </c>
      <c r="I25" s="115">
        <v>88142</v>
      </c>
      <c r="J25" s="114">
        <v>55168</v>
      </c>
      <c r="K25" s="114">
        <v>32974</v>
      </c>
      <c r="L25" s="423">
        <v>16690</v>
      </c>
      <c r="M25" s="424">
        <v>21347</v>
      </c>
    </row>
    <row r="26" spans="1:13" ht="15" customHeight="1" x14ac:dyDescent="0.2">
      <c r="A26" s="422" t="s">
        <v>394</v>
      </c>
      <c r="B26" s="115">
        <v>282138</v>
      </c>
      <c r="C26" s="114">
        <v>148307</v>
      </c>
      <c r="D26" s="114">
        <v>133831</v>
      </c>
      <c r="E26" s="114">
        <v>205110</v>
      </c>
      <c r="F26" s="114">
        <v>72888</v>
      </c>
      <c r="G26" s="114">
        <v>34719</v>
      </c>
      <c r="H26" s="114">
        <v>84663</v>
      </c>
      <c r="I26" s="115">
        <v>87284</v>
      </c>
      <c r="J26" s="114">
        <v>54484</v>
      </c>
      <c r="K26" s="114">
        <v>32800</v>
      </c>
      <c r="L26" s="423">
        <v>21800</v>
      </c>
      <c r="M26" s="424">
        <v>20326</v>
      </c>
    </row>
    <row r="27" spans="1:13" ht="11.1" customHeight="1" x14ac:dyDescent="0.2">
      <c r="A27" s="422" t="s">
        <v>388</v>
      </c>
      <c r="B27" s="115">
        <v>286029</v>
      </c>
      <c r="C27" s="114">
        <v>150513</v>
      </c>
      <c r="D27" s="114">
        <v>135516</v>
      </c>
      <c r="E27" s="114">
        <v>207411</v>
      </c>
      <c r="F27" s="114">
        <v>74512</v>
      </c>
      <c r="G27" s="114">
        <v>34698</v>
      </c>
      <c r="H27" s="114">
        <v>86489</v>
      </c>
      <c r="I27" s="115">
        <v>90579</v>
      </c>
      <c r="J27" s="114">
        <v>56590</v>
      </c>
      <c r="K27" s="114">
        <v>33989</v>
      </c>
      <c r="L27" s="423">
        <v>20473</v>
      </c>
      <c r="M27" s="424">
        <v>16997</v>
      </c>
    </row>
    <row r="28" spans="1:13" ht="11.1" customHeight="1" x14ac:dyDescent="0.2">
      <c r="A28" s="422" t="s">
        <v>389</v>
      </c>
      <c r="B28" s="115">
        <v>290470</v>
      </c>
      <c r="C28" s="114">
        <v>152784</v>
      </c>
      <c r="D28" s="114">
        <v>137686</v>
      </c>
      <c r="E28" s="114">
        <v>214384</v>
      </c>
      <c r="F28" s="114">
        <v>75305</v>
      </c>
      <c r="G28" s="114">
        <v>37168</v>
      </c>
      <c r="H28" s="114">
        <v>87512</v>
      </c>
      <c r="I28" s="115">
        <v>90465</v>
      </c>
      <c r="J28" s="114">
        <v>55455</v>
      </c>
      <c r="K28" s="114">
        <v>35010</v>
      </c>
      <c r="L28" s="423">
        <v>30840</v>
      </c>
      <c r="M28" s="424">
        <v>27336</v>
      </c>
    </row>
    <row r="29" spans="1:13" s="110" customFormat="1" ht="11.1" customHeight="1" x14ac:dyDescent="0.2">
      <c r="A29" s="422" t="s">
        <v>390</v>
      </c>
      <c r="B29" s="115">
        <v>285771</v>
      </c>
      <c r="C29" s="114">
        <v>149570</v>
      </c>
      <c r="D29" s="114">
        <v>136201</v>
      </c>
      <c r="E29" s="114">
        <v>210346</v>
      </c>
      <c r="F29" s="114">
        <v>75255</v>
      </c>
      <c r="G29" s="114">
        <v>35543</v>
      </c>
      <c r="H29" s="114">
        <v>87460</v>
      </c>
      <c r="I29" s="115">
        <v>89905</v>
      </c>
      <c r="J29" s="114">
        <v>55672</v>
      </c>
      <c r="K29" s="114">
        <v>34233</v>
      </c>
      <c r="L29" s="423">
        <v>17945</v>
      </c>
      <c r="M29" s="424">
        <v>22572</v>
      </c>
    </row>
    <row r="30" spans="1:13" ht="15" customHeight="1" x14ac:dyDescent="0.2">
      <c r="A30" s="422" t="s">
        <v>395</v>
      </c>
      <c r="B30" s="115">
        <v>288610</v>
      </c>
      <c r="C30" s="114">
        <v>151121</v>
      </c>
      <c r="D30" s="114">
        <v>137489</v>
      </c>
      <c r="E30" s="114">
        <v>211787</v>
      </c>
      <c r="F30" s="114">
        <v>76711</v>
      </c>
      <c r="G30" s="114">
        <v>34653</v>
      </c>
      <c r="H30" s="114">
        <v>89055</v>
      </c>
      <c r="I30" s="115">
        <v>87643</v>
      </c>
      <c r="J30" s="114">
        <v>53871</v>
      </c>
      <c r="K30" s="114">
        <v>33772</v>
      </c>
      <c r="L30" s="423">
        <v>26900</v>
      </c>
      <c r="M30" s="424">
        <v>24236</v>
      </c>
    </row>
    <row r="31" spans="1:13" ht="11.1" customHeight="1" x14ac:dyDescent="0.2">
      <c r="A31" s="422" t="s">
        <v>388</v>
      </c>
      <c r="B31" s="115">
        <v>292112</v>
      </c>
      <c r="C31" s="114">
        <v>153216</v>
      </c>
      <c r="D31" s="114">
        <v>138896</v>
      </c>
      <c r="E31" s="114">
        <v>213697</v>
      </c>
      <c r="F31" s="114">
        <v>78360</v>
      </c>
      <c r="G31" s="114">
        <v>34433</v>
      </c>
      <c r="H31" s="114">
        <v>90686</v>
      </c>
      <c r="I31" s="115">
        <v>90766</v>
      </c>
      <c r="J31" s="114">
        <v>55636</v>
      </c>
      <c r="K31" s="114">
        <v>35130</v>
      </c>
      <c r="L31" s="423">
        <v>22606</v>
      </c>
      <c r="M31" s="424">
        <v>19193</v>
      </c>
    </row>
    <row r="32" spans="1:13" ht="11.1" customHeight="1" x14ac:dyDescent="0.2">
      <c r="A32" s="422" t="s">
        <v>389</v>
      </c>
      <c r="B32" s="115">
        <v>297383</v>
      </c>
      <c r="C32" s="114">
        <v>156327</v>
      </c>
      <c r="D32" s="114">
        <v>141056</v>
      </c>
      <c r="E32" s="114">
        <v>218113</v>
      </c>
      <c r="F32" s="114">
        <v>79240</v>
      </c>
      <c r="G32" s="114">
        <v>37296</v>
      </c>
      <c r="H32" s="114">
        <v>91902</v>
      </c>
      <c r="I32" s="115">
        <v>90056</v>
      </c>
      <c r="J32" s="114">
        <v>54088</v>
      </c>
      <c r="K32" s="114">
        <v>35968</v>
      </c>
      <c r="L32" s="423">
        <v>32823</v>
      </c>
      <c r="M32" s="424">
        <v>28600</v>
      </c>
    </row>
    <row r="33" spans="1:13" s="110" customFormat="1" ht="11.1" customHeight="1" x14ac:dyDescent="0.2">
      <c r="A33" s="422" t="s">
        <v>390</v>
      </c>
      <c r="B33" s="115">
        <v>293749</v>
      </c>
      <c r="C33" s="114">
        <v>153903</v>
      </c>
      <c r="D33" s="114">
        <v>139846</v>
      </c>
      <c r="E33" s="114">
        <v>214330</v>
      </c>
      <c r="F33" s="114">
        <v>79403</v>
      </c>
      <c r="G33" s="114">
        <v>35939</v>
      </c>
      <c r="H33" s="114">
        <v>91747</v>
      </c>
      <c r="I33" s="115">
        <v>89566</v>
      </c>
      <c r="J33" s="114">
        <v>54258</v>
      </c>
      <c r="K33" s="114">
        <v>35308</v>
      </c>
      <c r="L33" s="423">
        <v>17710</v>
      </c>
      <c r="M33" s="424">
        <v>21464</v>
      </c>
    </row>
    <row r="34" spans="1:13" ht="15" customHeight="1" x14ac:dyDescent="0.2">
      <c r="A34" s="422" t="s">
        <v>396</v>
      </c>
      <c r="B34" s="115">
        <v>295748</v>
      </c>
      <c r="C34" s="114">
        <v>154997</v>
      </c>
      <c r="D34" s="114">
        <v>140751</v>
      </c>
      <c r="E34" s="114">
        <v>215433</v>
      </c>
      <c r="F34" s="114">
        <v>80303</v>
      </c>
      <c r="G34" s="114">
        <v>34821</v>
      </c>
      <c r="H34" s="114">
        <v>93527</v>
      </c>
      <c r="I34" s="115">
        <v>88572</v>
      </c>
      <c r="J34" s="114">
        <v>53640</v>
      </c>
      <c r="K34" s="114">
        <v>34932</v>
      </c>
      <c r="L34" s="423">
        <v>23660</v>
      </c>
      <c r="M34" s="424">
        <v>21712</v>
      </c>
    </row>
    <row r="35" spans="1:13" ht="11.1" customHeight="1" x14ac:dyDescent="0.2">
      <c r="A35" s="422" t="s">
        <v>388</v>
      </c>
      <c r="B35" s="115">
        <v>298608</v>
      </c>
      <c r="C35" s="114">
        <v>156787</v>
      </c>
      <c r="D35" s="114">
        <v>141821</v>
      </c>
      <c r="E35" s="114">
        <v>216735</v>
      </c>
      <c r="F35" s="114">
        <v>81866</v>
      </c>
      <c r="G35" s="114">
        <v>34504</v>
      </c>
      <c r="H35" s="114">
        <v>95181</v>
      </c>
      <c r="I35" s="115">
        <v>91686</v>
      </c>
      <c r="J35" s="114">
        <v>55807</v>
      </c>
      <c r="K35" s="114">
        <v>35879</v>
      </c>
      <c r="L35" s="423">
        <v>21120</v>
      </c>
      <c r="M35" s="424">
        <v>18542</v>
      </c>
    </row>
    <row r="36" spans="1:13" ht="11.1" customHeight="1" x14ac:dyDescent="0.2">
      <c r="A36" s="422" t="s">
        <v>389</v>
      </c>
      <c r="B36" s="115">
        <v>303940</v>
      </c>
      <c r="C36" s="114">
        <v>159623</v>
      </c>
      <c r="D36" s="114">
        <v>144317</v>
      </c>
      <c r="E36" s="114">
        <v>220936</v>
      </c>
      <c r="F36" s="114">
        <v>83001</v>
      </c>
      <c r="G36" s="114">
        <v>37569</v>
      </c>
      <c r="H36" s="114">
        <v>96411</v>
      </c>
      <c r="I36" s="115">
        <v>91450</v>
      </c>
      <c r="J36" s="114">
        <v>54370</v>
      </c>
      <c r="K36" s="114">
        <v>37080</v>
      </c>
      <c r="L36" s="423">
        <v>31983</v>
      </c>
      <c r="M36" s="424">
        <v>27527</v>
      </c>
    </row>
    <row r="37" spans="1:13" s="110" customFormat="1" ht="11.1" customHeight="1" x14ac:dyDescent="0.2">
      <c r="A37" s="422" t="s">
        <v>390</v>
      </c>
      <c r="B37" s="115">
        <v>300361</v>
      </c>
      <c r="C37" s="114">
        <v>157378</v>
      </c>
      <c r="D37" s="114">
        <v>142983</v>
      </c>
      <c r="E37" s="114">
        <v>217463</v>
      </c>
      <c r="F37" s="114">
        <v>82898</v>
      </c>
      <c r="G37" s="114">
        <v>36331</v>
      </c>
      <c r="H37" s="114">
        <v>96289</v>
      </c>
      <c r="I37" s="115">
        <v>90761</v>
      </c>
      <c r="J37" s="114">
        <v>54433</v>
      </c>
      <c r="K37" s="114">
        <v>36328</v>
      </c>
      <c r="L37" s="423">
        <v>19395</v>
      </c>
      <c r="M37" s="424">
        <v>23260</v>
      </c>
    </row>
    <row r="38" spans="1:13" ht="15" customHeight="1" x14ac:dyDescent="0.2">
      <c r="A38" s="425" t="s">
        <v>397</v>
      </c>
      <c r="B38" s="115">
        <v>302358</v>
      </c>
      <c r="C38" s="114">
        <v>158612</v>
      </c>
      <c r="D38" s="114">
        <v>143746</v>
      </c>
      <c r="E38" s="114">
        <v>218782</v>
      </c>
      <c r="F38" s="114">
        <v>83576</v>
      </c>
      <c r="G38" s="114">
        <v>35345</v>
      </c>
      <c r="H38" s="114">
        <v>97806</v>
      </c>
      <c r="I38" s="115">
        <v>87685</v>
      </c>
      <c r="J38" s="114">
        <v>52101</v>
      </c>
      <c r="K38" s="114">
        <v>35584</v>
      </c>
      <c r="L38" s="423">
        <v>24837</v>
      </c>
      <c r="M38" s="424">
        <v>22913</v>
      </c>
    </row>
    <row r="39" spans="1:13" ht="11.1" customHeight="1" x14ac:dyDescent="0.2">
      <c r="A39" s="422" t="s">
        <v>388</v>
      </c>
      <c r="B39" s="115">
        <v>306044</v>
      </c>
      <c r="C39" s="114">
        <v>160920</v>
      </c>
      <c r="D39" s="114">
        <v>145124</v>
      </c>
      <c r="E39" s="114">
        <v>220807</v>
      </c>
      <c r="F39" s="114">
        <v>85237</v>
      </c>
      <c r="G39" s="114">
        <v>35094</v>
      </c>
      <c r="H39" s="114">
        <v>99768</v>
      </c>
      <c r="I39" s="115">
        <v>91051</v>
      </c>
      <c r="J39" s="114">
        <v>53955</v>
      </c>
      <c r="K39" s="114">
        <v>37096</v>
      </c>
      <c r="L39" s="423">
        <v>21848</v>
      </c>
      <c r="M39" s="424">
        <v>18330</v>
      </c>
    </row>
    <row r="40" spans="1:13" ht="11.1" customHeight="1" x14ac:dyDescent="0.2">
      <c r="A40" s="425" t="s">
        <v>389</v>
      </c>
      <c r="B40" s="115">
        <v>311080</v>
      </c>
      <c r="C40" s="114">
        <v>163885</v>
      </c>
      <c r="D40" s="114">
        <v>147195</v>
      </c>
      <c r="E40" s="114">
        <v>225034</v>
      </c>
      <c r="F40" s="114">
        <v>86046</v>
      </c>
      <c r="G40" s="114">
        <v>38102</v>
      </c>
      <c r="H40" s="114">
        <v>100944</v>
      </c>
      <c r="I40" s="115">
        <v>90726</v>
      </c>
      <c r="J40" s="114">
        <v>52702</v>
      </c>
      <c r="K40" s="114">
        <v>38024</v>
      </c>
      <c r="L40" s="423">
        <v>33183</v>
      </c>
      <c r="M40" s="424">
        <v>29355</v>
      </c>
    </row>
    <row r="41" spans="1:13" s="110" customFormat="1" ht="11.1" customHeight="1" x14ac:dyDescent="0.2">
      <c r="A41" s="422" t="s">
        <v>390</v>
      </c>
      <c r="B41" s="115">
        <v>307990</v>
      </c>
      <c r="C41" s="114">
        <v>161956</v>
      </c>
      <c r="D41" s="114">
        <v>146034</v>
      </c>
      <c r="E41" s="114">
        <v>222002</v>
      </c>
      <c r="F41" s="114">
        <v>85988</v>
      </c>
      <c r="G41" s="114">
        <v>36867</v>
      </c>
      <c r="H41" s="114">
        <v>101150</v>
      </c>
      <c r="I41" s="115">
        <v>90100</v>
      </c>
      <c r="J41" s="114">
        <v>52584</v>
      </c>
      <c r="K41" s="114">
        <v>37516</v>
      </c>
      <c r="L41" s="423">
        <v>19209</v>
      </c>
      <c r="M41" s="424">
        <v>22582</v>
      </c>
    </row>
    <row r="42" spans="1:13" ht="15" customHeight="1" x14ac:dyDescent="0.2">
      <c r="A42" s="422" t="s">
        <v>398</v>
      </c>
      <c r="B42" s="115">
        <v>309790</v>
      </c>
      <c r="C42" s="114">
        <v>163028</v>
      </c>
      <c r="D42" s="114">
        <v>146762</v>
      </c>
      <c r="E42" s="114">
        <v>223219</v>
      </c>
      <c r="F42" s="114">
        <v>86571</v>
      </c>
      <c r="G42" s="114">
        <v>35715</v>
      </c>
      <c r="H42" s="114">
        <v>102634</v>
      </c>
      <c r="I42" s="115">
        <v>89177</v>
      </c>
      <c r="J42" s="114">
        <v>51634</v>
      </c>
      <c r="K42" s="114">
        <v>37543</v>
      </c>
      <c r="L42" s="423">
        <v>25290</v>
      </c>
      <c r="M42" s="424">
        <v>23598</v>
      </c>
    </row>
    <row r="43" spans="1:13" ht="11.1" customHeight="1" x14ac:dyDescent="0.2">
      <c r="A43" s="422" t="s">
        <v>388</v>
      </c>
      <c r="B43" s="115">
        <v>313058</v>
      </c>
      <c r="C43" s="114">
        <v>165211</v>
      </c>
      <c r="D43" s="114">
        <v>147847</v>
      </c>
      <c r="E43" s="114">
        <v>225050</v>
      </c>
      <c r="F43" s="114">
        <v>88008</v>
      </c>
      <c r="G43" s="114">
        <v>35346</v>
      </c>
      <c r="H43" s="114">
        <v>104358</v>
      </c>
      <c r="I43" s="115">
        <v>92418</v>
      </c>
      <c r="J43" s="114">
        <v>53440</v>
      </c>
      <c r="K43" s="114">
        <v>38978</v>
      </c>
      <c r="L43" s="423">
        <v>23041</v>
      </c>
      <c r="M43" s="424">
        <v>20127</v>
      </c>
    </row>
    <row r="44" spans="1:13" ht="11.1" customHeight="1" x14ac:dyDescent="0.2">
      <c r="A44" s="422" t="s">
        <v>389</v>
      </c>
      <c r="B44" s="115">
        <v>318632</v>
      </c>
      <c r="C44" s="114">
        <v>168324</v>
      </c>
      <c r="D44" s="114">
        <v>150308</v>
      </c>
      <c r="E44" s="114">
        <v>230085</v>
      </c>
      <c r="F44" s="114">
        <v>88547</v>
      </c>
      <c r="G44" s="114">
        <v>38525</v>
      </c>
      <c r="H44" s="114">
        <v>105594</v>
      </c>
      <c r="I44" s="115">
        <v>91694</v>
      </c>
      <c r="J44" s="114">
        <v>51844</v>
      </c>
      <c r="K44" s="114">
        <v>39850</v>
      </c>
      <c r="L44" s="423">
        <v>34611</v>
      </c>
      <c r="M44" s="424">
        <v>30498</v>
      </c>
    </row>
    <row r="45" spans="1:13" s="110" customFormat="1" ht="11.1" customHeight="1" x14ac:dyDescent="0.2">
      <c r="A45" s="422" t="s">
        <v>390</v>
      </c>
      <c r="B45" s="115">
        <v>315209</v>
      </c>
      <c r="C45" s="114">
        <v>165991</v>
      </c>
      <c r="D45" s="114">
        <v>149218</v>
      </c>
      <c r="E45" s="114">
        <v>226452</v>
      </c>
      <c r="F45" s="114">
        <v>88757</v>
      </c>
      <c r="G45" s="114">
        <v>37198</v>
      </c>
      <c r="H45" s="114">
        <v>105422</v>
      </c>
      <c r="I45" s="115">
        <v>91439</v>
      </c>
      <c r="J45" s="114">
        <v>52101</v>
      </c>
      <c r="K45" s="114">
        <v>39338</v>
      </c>
      <c r="L45" s="423">
        <v>20505</v>
      </c>
      <c r="M45" s="424">
        <v>24380</v>
      </c>
    </row>
    <row r="46" spans="1:13" ht="15" customHeight="1" x14ac:dyDescent="0.2">
      <c r="A46" s="422" t="s">
        <v>399</v>
      </c>
      <c r="B46" s="115">
        <v>316828</v>
      </c>
      <c r="C46" s="114">
        <v>167051</v>
      </c>
      <c r="D46" s="114">
        <v>149777</v>
      </c>
      <c r="E46" s="114">
        <v>227231</v>
      </c>
      <c r="F46" s="114">
        <v>89597</v>
      </c>
      <c r="G46" s="114">
        <v>36127</v>
      </c>
      <c r="H46" s="114">
        <v>106548</v>
      </c>
      <c r="I46" s="115">
        <v>90578</v>
      </c>
      <c r="J46" s="114">
        <v>51488</v>
      </c>
      <c r="K46" s="114">
        <v>39090</v>
      </c>
      <c r="L46" s="423">
        <v>25270</v>
      </c>
      <c r="M46" s="424">
        <v>23878</v>
      </c>
    </row>
    <row r="47" spans="1:13" ht="11.1" customHeight="1" x14ac:dyDescent="0.2">
      <c r="A47" s="422" t="s">
        <v>388</v>
      </c>
      <c r="B47" s="115">
        <v>319546</v>
      </c>
      <c r="C47" s="114">
        <v>168739</v>
      </c>
      <c r="D47" s="114">
        <v>150807</v>
      </c>
      <c r="E47" s="114">
        <v>228617</v>
      </c>
      <c r="F47" s="114">
        <v>90929</v>
      </c>
      <c r="G47" s="114">
        <v>35717</v>
      </c>
      <c r="H47" s="114">
        <v>107986</v>
      </c>
      <c r="I47" s="115">
        <v>93500</v>
      </c>
      <c r="J47" s="114">
        <v>53085</v>
      </c>
      <c r="K47" s="114">
        <v>40415</v>
      </c>
      <c r="L47" s="423">
        <v>22669</v>
      </c>
      <c r="M47" s="424">
        <v>20204</v>
      </c>
    </row>
    <row r="48" spans="1:13" ht="11.1" customHeight="1" x14ac:dyDescent="0.2">
      <c r="A48" s="422" t="s">
        <v>389</v>
      </c>
      <c r="B48" s="115">
        <v>324251</v>
      </c>
      <c r="C48" s="114">
        <v>171197</v>
      </c>
      <c r="D48" s="114">
        <v>153054</v>
      </c>
      <c r="E48" s="114">
        <v>232025</v>
      </c>
      <c r="F48" s="114">
        <v>92226</v>
      </c>
      <c r="G48" s="114">
        <v>38434</v>
      </c>
      <c r="H48" s="114">
        <v>108923</v>
      </c>
      <c r="I48" s="115">
        <v>92413</v>
      </c>
      <c r="J48" s="114">
        <v>51183</v>
      </c>
      <c r="K48" s="114">
        <v>41230</v>
      </c>
      <c r="L48" s="423">
        <v>34244</v>
      </c>
      <c r="M48" s="424">
        <v>30401</v>
      </c>
    </row>
    <row r="49" spans="1:17" s="110" customFormat="1" ht="11.1" customHeight="1" x14ac:dyDescent="0.2">
      <c r="A49" s="422" t="s">
        <v>390</v>
      </c>
      <c r="B49" s="115">
        <v>320132</v>
      </c>
      <c r="C49" s="114">
        <v>168399</v>
      </c>
      <c r="D49" s="114">
        <v>151733</v>
      </c>
      <c r="E49" s="114">
        <v>227770</v>
      </c>
      <c r="F49" s="114">
        <v>92362</v>
      </c>
      <c r="G49" s="114">
        <v>37019</v>
      </c>
      <c r="H49" s="114">
        <v>108514</v>
      </c>
      <c r="I49" s="115">
        <v>91405</v>
      </c>
      <c r="J49" s="114">
        <v>51132</v>
      </c>
      <c r="K49" s="114">
        <v>40273</v>
      </c>
      <c r="L49" s="423">
        <v>19802</v>
      </c>
      <c r="M49" s="424">
        <v>24286</v>
      </c>
    </row>
    <row r="50" spans="1:17" ht="15" customHeight="1" x14ac:dyDescent="0.2">
      <c r="A50" s="422" t="s">
        <v>400</v>
      </c>
      <c r="B50" s="143">
        <v>320297</v>
      </c>
      <c r="C50" s="144">
        <v>168290</v>
      </c>
      <c r="D50" s="144">
        <v>152007</v>
      </c>
      <c r="E50" s="144">
        <v>227571</v>
      </c>
      <c r="F50" s="144">
        <v>92726</v>
      </c>
      <c r="G50" s="144">
        <v>35946</v>
      </c>
      <c r="H50" s="144">
        <v>109067</v>
      </c>
      <c r="I50" s="143">
        <v>87720</v>
      </c>
      <c r="J50" s="144">
        <v>48792</v>
      </c>
      <c r="K50" s="144">
        <v>38928</v>
      </c>
      <c r="L50" s="426">
        <v>24314</v>
      </c>
      <c r="M50" s="427">
        <v>24582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1.0949158533967958</v>
      </c>
      <c r="C6" s="480">
        <f>'Tabelle 3.3'!J11</f>
        <v>-3.1552915719048777</v>
      </c>
      <c r="D6" s="481">
        <f t="shared" ref="D6:E9" si="0">IF(OR(AND(B6&gt;=-50,B6&lt;=50),ISNUMBER(B6)=FALSE),B6,"")</f>
        <v>1.0949158533967958</v>
      </c>
      <c r="E6" s="481">
        <f t="shared" si="0"/>
        <v>-3.1552915719048777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1.0949158533967958</v>
      </c>
      <c r="C14" s="480">
        <f>'Tabelle 3.3'!J11</f>
        <v>-3.1552915719048777</v>
      </c>
      <c r="D14" s="481">
        <f>IF(OR(AND(B14&gt;=-50,B14&lt;=50),ISNUMBER(B14)=FALSE),B14,"")</f>
        <v>1.0949158533967958</v>
      </c>
      <c r="E14" s="481">
        <f>IF(OR(AND(C14&gt;=-50,C14&lt;=50),ISNUMBER(C14)=FALSE),C14,"")</f>
        <v>-3.1552915719048777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4.3754972155926808</v>
      </c>
      <c r="C15" s="480">
        <f>'Tabelle 3.3'!J12</f>
        <v>8.131394722670974</v>
      </c>
      <c r="D15" s="481">
        <f t="shared" ref="D15:E45" si="3">IF(OR(AND(B15&gt;=-50,B15&lt;=50),ISNUMBER(B15)=FALSE),B15,"")</f>
        <v>4.3754972155926808</v>
      </c>
      <c r="E15" s="481">
        <f t="shared" si="3"/>
        <v>8.131394722670974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4.3834640057020673</v>
      </c>
      <c r="C16" s="480">
        <f>'Tabelle 3.3'!J13</f>
        <v>-0.75901328273244784</v>
      </c>
      <c r="D16" s="481">
        <f t="shared" si="3"/>
        <v>4.3834640057020673</v>
      </c>
      <c r="E16" s="481">
        <f t="shared" si="3"/>
        <v>-0.75901328273244784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0.94073280303342544</v>
      </c>
      <c r="C17" s="480">
        <f>'Tabelle 3.3'!J14</f>
        <v>-5.15970515970516</v>
      </c>
      <c r="D17" s="481">
        <f t="shared" si="3"/>
        <v>0.94073280303342544</v>
      </c>
      <c r="E17" s="481">
        <f t="shared" si="3"/>
        <v>-5.15970515970516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1.302582609676328</v>
      </c>
      <c r="C18" s="480">
        <f>'Tabelle 3.3'!J15</f>
        <v>0.21917808219178081</v>
      </c>
      <c r="D18" s="481">
        <f t="shared" si="3"/>
        <v>1.302582609676328</v>
      </c>
      <c r="E18" s="481">
        <f t="shared" si="3"/>
        <v>0.21917808219178081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0.8504329095156169</v>
      </c>
      <c r="C19" s="480">
        <f>'Tabelle 3.3'!J16</f>
        <v>-9.4470046082949306</v>
      </c>
      <c r="D19" s="481">
        <f t="shared" si="3"/>
        <v>0.8504329095156169</v>
      </c>
      <c r="E19" s="481">
        <f t="shared" si="3"/>
        <v>-9.4470046082949306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0.94568690095846641</v>
      </c>
      <c r="C20" s="480">
        <f>'Tabelle 3.3'!J17</f>
        <v>-4.2689434364994661</v>
      </c>
      <c r="D20" s="481">
        <f t="shared" si="3"/>
        <v>0.94568690095846641</v>
      </c>
      <c r="E20" s="481">
        <f t="shared" si="3"/>
        <v>-4.2689434364994661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1.8504286136565178</v>
      </c>
      <c r="C21" s="480">
        <f>'Tabelle 3.3'!J18</f>
        <v>1.0946241790318658</v>
      </c>
      <c r="D21" s="481">
        <f t="shared" si="3"/>
        <v>1.8504286136565178</v>
      </c>
      <c r="E21" s="481">
        <f t="shared" si="3"/>
        <v>1.0946241790318658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1.022113498195558</v>
      </c>
      <c r="C22" s="480">
        <f>'Tabelle 3.3'!J19</f>
        <v>-1.1477761836441893</v>
      </c>
      <c r="D22" s="481">
        <f t="shared" si="3"/>
        <v>1.022113498195558</v>
      </c>
      <c r="E22" s="481">
        <f t="shared" si="3"/>
        <v>-1.1477761836441893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-1.3061153879422196</v>
      </c>
      <c r="C23" s="480">
        <f>'Tabelle 3.3'!J20</f>
        <v>-8.5580670303975062</v>
      </c>
      <c r="D23" s="481">
        <f t="shared" si="3"/>
        <v>-1.3061153879422196</v>
      </c>
      <c r="E23" s="481">
        <f t="shared" si="3"/>
        <v>-8.5580670303975062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-2.8506716651046546</v>
      </c>
      <c r="C24" s="480">
        <f>'Tabelle 3.3'!J21</f>
        <v>-9.9006026453784148</v>
      </c>
      <c r="D24" s="481">
        <f t="shared" si="3"/>
        <v>-2.8506716651046546</v>
      </c>
      <c r="E24" s="481">
        <f t="shared" si="3"/>
        <v>-9.9006026453784148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1.9118869492934332</v>
      </c>
      <c r="C25" s="480">
        <f>'Tabelle 3.3'!J22</f>
        <v>-3.0493273542600896</v>
      </c>
      <c r="D25" s="481">
        <f t="shared" si="3"/>
        <v>1.9118869492934332</v>
      </c>
      <c r="E25" s="481">
        <f t="shared" si="3"/>
        <v>-3.0493273542600896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-0.98039215686274506</v>
      </c>
      <c r="C26" s="480">
        <f>'Tabelle 3.3'!J23</f>
        <v>2.0491803278688523</v>
      </c>
      <c r="D26" s="481">
        <f t="shared" si="3"/>
        <v>-0.98039215686274506</v>
      </c>
      <c r="E26" s="481">
        <f t="shared" si="3"/>
        <v>2.0491803278688523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2.664056010442625</v>
      </c>
      <c r="C27" s="480">
        <f>'Tabelle 3.3'!J24</f>
        <v>-0.43079488604780436</v>
      </c>
      <c r="D27" s="481">
        <f t="shared" si="3"/>
        <v>2.664056010442625</v>
      </c>
      <c r="E27" s="481">
        <f t="shared" si="3"/>
        <v>-0.43079488604780436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5.4389209180898512E-2</v>
      </c>
      <c r="C28" s="480">
        <f>'Tabelle 3.3'!J25</f>
        <v>-2.7783976790894891</v>
      </c>
      <c r="D28" s="481">
        <f t="shared" si="3"/>
        <v>5.4389209180898512E-2</v>
      </c>
      <c r="E28" s="481">
        <f t="shared" si="3"/>
        <v>-2.7783976790894891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-15.341566962562718</v>
      </c>
      <c r="C29" s="480">
        <f>'Tabelle 3.3'!J26</f>
        <v>-3.4188034188034186</v>
      </c>
      <c r="D29" s="481">
        <f t="shared" si="3"/>
        <v>-15.341566962562718</v>
      </c>
      <c r="E29" s="481">
        <f t="shared" si="3"/>
        <v>-3.4188034188034186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3.7168141592920354</v>
      </c>
      <c r="C30" s="480">
        <f>'Tabelle 3.3'!J27</f>
        <v>1.4801915542011319</v>
      </c>
      <c r="D30" s="481">
        <f t="shared" si="3"/>
        <v>3.7168141592920354</v>
      </c>
      <c r="E30" s="481">
        <f t="shared" si="3"/>
        <v>1.4801915542011319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0.23917525773195877</v>
      </c>
      <c r="C31" s="480">
        <f>'Tabelle 3.3'!J28</f>
        <v>-5.9527559055118111</v>
      </c>
      <c r="D31" s="481">
        <f t="shared" si="3"/>
        <v>0.23917525773195877</v>
      </c>
      <c r="E31" s="481">
        <f t="shared" si="3"/>
        <v>-5.9527559055118111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4.9112359127058909</v>
      </c>
      <c r="C32" s="480">
        <f>'Tabelle 3.3'!J29</f>
        <v>-0.27588743792532644</v>
      </c>
      <c r="D32" s="481">
        <f t="shared" si="3"/>
        <v>4.9112359127058909</v>
      </c>
      <c r="E32" s="481">
        <f t="shared" si="3"/>
        <v>-0.27588743792532644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0.62235735664402114</v>
      </c>
      <c r="C33" s="480">
        <f>'Tabelle 3.3'!J30</f>
        <v>1.6140109890109891</v>
      </c>
      <c r="D33" s="481">
        <f t="shared" si="3"/>
        <v>0.62235735664402114</v>
      </c>
      <c r="E33" s="481">
        <f t="shared" si="3"/>
        <v>1.6140109890109891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2.7302477793361386</v>
      </c>
      <c r="C34" s="480">
        <f>'Tabelle 3.3'!J31</f>
        <v>-1.7994858611825193</v>
      </c>
      <c r="D34" s="481">
        <f t="shared" si="3"/>
        <v>2.7302477793361386</v>
      </c>
      <c r="E34" s="481">
        <f t="shared" si="3"/>
        <v>-1.7994858611825193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4.3754972155926808</v>
      </c>
      <c r="C37" s="480">
        <f>'Tabelle 3.3'!J34</f>
        <v>8.131394722670974</v>
      </c>
      <c r="D37" s="481">
        <f t="shared" si="3"/>
        <v>4.3754972155926808</v>
      </c>
      <c r="E37" s="481">
        <f t="shared" si="3"/>
        <v>8.131394722670974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1.1552328021032259</v>
      </c>
      <c r="C38" s="480">
        <f>'Tabelle 3.3'!J35</f>
        <v>-3.1573683834559612</v>
      </c>
      <c r="D38" s="481">
        <f t="shared" si="3"/>
        <v>1.1552328021032259</v>
      </c>
      <c r="E38" s="481">
        <f t="shared" si="3"/>
        <v>-3.1573683834559612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1.0175154399109041</v>
      </c>
      <c r="C39" s="480">
        <f>'Tabelle 3.3'!J36</f>
        <v>-3.4382151795393407</v>
      </c>
      <c r="D39" s="481">
        <f t="shared" si="3"/>
        <v>1.0175154399109041</v>
      </c>
      <c r="E39" s="481">
        <f t="shared" si="3"/>
        <v>-3.4382151795393407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1.0175154399109041</v>
      </c>
      <c r="C45" s="480">
        <f>'Tabelle 3.3'!J36</f>
        <v>-3.4382151795393407</v>
      </c>
      <c r="D45" s="481">
        <f t="shared" si="3"/>
        <v>1.0175154399109041</v>
      </c>
      <c r="E45" s="481">
        <f t="shared" si="3"/>
        <v>-3.4382151795393407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282138</v>
      </c>
      <c r="C51" s="487">
        <v>54484</v>
      </c>
      <c r="D51" s="487">
        <v>32800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286029</v>
      </c>
      <c r="C52" s="487">
        <v>56590</v>
      </c>
      <c r="D52" s="487">
        <v>33989</v>
      </c>
      <c r="E52" s="488">
        <f t="shared" ref="E52:G70" si="11">IF($A$51=37802,IF(COUNTBLANK(B$51:B$70)&gt;0,#N/A,B52/B$51*100),IF(COUNTBLANK(B$51:B$75)&gt;0,#N/A,B52/B$51*100))</f>
        <v>101.37911234927589</v>
      </c>
      <c r="F52" s="488">
        <f t="shared" si="11"/>
        <v>103.8653549665957</v>
      </c>
      <c r="G52" s="488">
        <f t="shared" si="11"/>
        <v>103.62499999999999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290470</v>
      </c>
      <c r="C53" s="487">
        <v>55455</v>
      </c>
      <c r="D53" s="487">
        <v>35010</v>
      </c>
      <c r="E53" s="488">
        <f t="shared" si="11"/>
        <v>102.95316476334276</v>
      </c>
      <c r="F53" s="488">
        <f t="shared" si="11"/>
        <v>101.78217458336391</v>
      </c>
      <c r="G53" s="488">
        <f t="shared" si="11"/>
        <v>106.73780487804878</v>
      </c>
      <c r="H53" s="489">
        <f>IF(ISERROR(L53)=TRUE,IF(MONTH(A53)=MONTH(MAX(A$51:A$75)),A53,""),"")</f>
        <v>41883</v>
      </c>
      <c r="I53" s="488">
        <f t="shared" si="12"/>
        <v>102.95316476334276</v>
      </c>
      <c r="J53" s="488">
        <f t="shared" si="10"/>
        <v>101.78217458336391</v>
      </c>
      <c r="K53" s="488">
        <f t="shared" si="10"/>
        <v>106.73780487804878</v>
      </c>
      <c r="L53" s="488" t="e">
        <f t="shared" si="13"/>
        <v>#N/A</v>
      </c>
    </row>
    <row r="54" spans="1:14" ht="15" customHeight="1" x14ac:dyDescent="0.2">
      <c r="A54" s="490" t="s">
        <v>463</v>
      </c>
      <c r="B54" s="487">
        <v>285771</v>
      </c>
      <c r="C54" s="487">
        <v>55672</v>
      </c>
      <c r="D54" s="487">
        <v>34233</v>
      </c>
      <c r="E54" s="488">
        <f t="shared" si="11"/>
        <v>101.28766773706484</v>
      </c>
      <c r="F54" s="488">
        <f t="shared" si="11"/>
        <v>102.18045664782321</v>
      </c>
      <c r="G54" s="488">
        <f t="shared" si="11"/>
        <v>104.3689024390244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288610</v>
      </c>
      <c r="C55" s="487">
        <v>53871</v>
      </c>
      <c r="D55" s="487">
        <v>33772</v>
      </c>
      <c r="E55" s="488">
        <f t="shared" si="11"/>
        <v>102.29391290786778</v>
      </c>
      <c r="F55" s="488">
        <f t="shared" si="11"/>
        <v>98.874899052932975</v>
      </c>
      <c r="G55" s="488">
        <f t="shared" si="11"/>
        <v>102.96341463414633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292112</v>
      </c>
      <c r="C56" s="487">
        <v>55636</v>
      </c>
      <c r="D56" s="487">
        <v>35130</v>
      </c>
      <c r="E56" s="488">
        <f t="shared" si="11"/>
        <v>103.53514946586422</v>
      </c>
      <c r="F56" s="488">
        <f t="shared" si="11"/>
        <v>102.11438220394979</v>
      </c>
      <c r="G56" s="488">
        <f t="shared" si="11"/>
        <v>107.10365853658537</v>
      </c>
      <c r="H56" s="489" t="str">
        <f t="shared" si="14"/>
        <v/>
      </c>
      <c r="I56" s="488" t="str">
        <f t="shared" si="12"/>
        <v/>
      </c>
      <c r="J56" s="488" t="str">
        <f t="shared" si="10"/>
        <v/>
      </c>
      <c r="K56" s="488" t="str">
        <f t="shared" si="10"/>
        <v/>
      </c>
      <c r="L56" s="488" t="e">
        <f t="shared" si="13"/>
        <v>#N/A</v>
      </c>
    </row>
    <row r="57" spans="1:14" ht="15" customHeight="1" x14ac:dyDescent="0.2">
      <c r="A57" s="490">
        <v>42248</v>
      </c>
      <c r="B57" s="487">
        <v>297383</v>
      </c>
      <c r="C57" s="487">
        <v>54088</v>
      </c>
      <c r="D57" s="487">
        <v>35968</v>
      </c>
      <c r="E57" s="488">
        <f t="shared" si="11"/>
        <v>105.40338415952478</v>
      </c>
      <c r="F57" s="488">
        <f t="shared" si="11"/>
        <v>99.273181117392255</v>
      </c>
      <c r="G57" s="488">
        <f t="shared" si="11"/>
        <v>109.65853658536587</v>
      </c>
      <c r="H57" s="489">
        <f t="shared" si="14"/>
        <v>42248</v>
      </c>
      <c r="I57" s="488">
        <f t="shared" si="12"/>
        <v>105.40338415952478</v>
      </c>
      <c r="J57" s="488">
        <f t="shared" si="10"/>
        <v>99.273181117392255</v>
      </c>
      <c r="K57" s="488">
        <f t="shared" si="10"/>
        <v>109.65853658536587</v>
      </c>
      <c r="L57" s="488" t="e">
        <f t="shared" si="13"/>
        <v>#N/A</v>
      </c>
    </row>
    <row r="58" spans="1:14" ht="15" customHeight="1" x14ac:dyDescent="0.2">
      <c r="A58" s="490" t="s">
        <v>466</v>
      </c>
      <c r="B58" s="487">
        <v>293749</v>
      </c>
      <c r="C58" s="487">
        <v>54258</v>
      </c>
      <c r="D58" s="487">
        <v>35308</v>
      </c>
      <c r="E58" s="488">
        <f t="shared" si="11"/>
        <v>104.11536198597848</v>
      </c>
      <c r="F58" s="488">
        <f t="shared" si="11"/>
        <v>99.585199324572343</v>
      </c>
      <c r="G58" s="488">
        <f t="shared" si="11"/>
        <v>107.64634146341463</v>
      </c>
      <c r="H58" s="489" t="str">
        <f t="shared" si="14"/>
        <v/>
      </c>
      <c r="I58" s="488" t="str">
        <f t="shared" si="12"/>
        <v/>
      </c>
      <c r="J58" s="488" t="str">
        <f t="shared" si="10"/>
        <v/>
      </c>
      <c r="K58" s="488" t="str">
        <f t="shared" si="10"/>
        <v/>
      </c>
      <c r="L58" s="488" t="e">
        <f t="shared" si="13"/>
        <v>#N/A</v>
      </c>
    </row>
    <row r="59" spans="1:14" ht="15" customHeight="1" x14ac:dyDescent="0.2">
      <c r="A59" s="490" t="s">
        <v>467</v>
      </c>
      <c r="B59" s="487">
        <v>295748</v>
      </c>
      <c r="C59" s="487">
        <v>53640</v>
      </c>
      <c r="D59" s="487">
        <v>34932</v>
      </c>
      <c r="E59" s="488">
        <f t="shared" si="11"/>
        <v>104.82388051237336</v>
      </c>
      <c r="F59" s="488">
        <f t="shared" si="11"/>
        <v>98.450921371411795</v>
      </c>
      <c r="G59" s="488">
        <f t="shared" si="11"/>
        <v>106.5</v>
      </c>
      <c r="H59" s="489" t="str">
        <f t="shared" si="14"/>
        <v/>
      </c>
      <c r="I59" s="488" t="str">
        <f t="shared" si="12"/>
        <v/>
      </c>
      <c r="J59" s="488" t="str">
        <f t="shared" si="10"/>
        <v/>
      </c>
      <c r="K59" s="488" t="str">
        <f t="shared" si="10"/>
        <v/>
      </c>
      <c r="L59" s="488" t="e">
        <f t="shared" si="13"/>
        <v>#N/A</v>
      </c>
    </row>
    <row r="60" spans="1:14" ht="15" customHeight="1" x14ac:dyDescent="0.2">
      <c r="A60" s="490" t="s">
        <v>468</v>
      </c>
      <c r="B60" s="487">
        <v>298608</v>
      </c>
      <c r="C60" s="487">
        <v>55807</v>
      </c>
      <c r="D60" s="487">
        <v>35879</v>
      </c>
      <c r="E60" s="488">
        <f t="shared" si="11"/>
        <v>105.83756884928653</v>
      </c>
      <c r="F60" s="488">
        <f t="shared" si="11"/>
        <v>102.42823581234859</v>
      </c>
      <c r="G60" s="488">
        <f t="shared" si="11"/>
        <v>109.38719512195121</v>
      </c>
      <c r="H60" s="489" t="str">
        <f t="shared" si="14"/>
        <v/>
      </c>
      <c r="I60" s="488" t="str">
        <f t="shared" si="12"/>
        <v/>
      </c>
      <c r="J60" s="488" t="str">
        <f t="shared" si="10"/>
        <v/>
      </c>
      <c r="K60" s="488" t="str">
        <f t="shared" si="10"/>
        <v/>
      </c>
      <c r="L60" s="488" t="e">
        <f t="shared" si="13"/>
        <v>#N/A</v>
      </c>
    </row>
    <row r="61" spans="1:14" ht="15" customHeight="1" x14ac:dyDescent="0.2">
      <c r="A61" s="490">
        <v>42614</v>
      </c>
      <c r="B61" s="487">
        <v>303940</v>
      </c>
      <c r="C61" s="487">
        <v>54370</v>
      </c>
      <c r="D61" s="487">
        <v>37080</v>
      </c>
      <c r="E61" s="488">
        <f t="shared" si="11"/>
        <v>107.7274241683148</v>
      </c>
      <c r="F61" s="488">
        <f t="shared" si="11"/>
        <v>99.790764261067466</v>
      </c>
      <c r="G61" s="488">
        <f t="shared" si="11"/>
        <v>113.04878048780486</v>
      </c>
      <c r="H61" s="489">
        <f t="shared" si="14"/>
        <v>42614</v>
      </c>
      <c r="I61" s="488">
        <f t="shared" si="12"/>
        <v>107.7274241683148</v>
      </c>
      <c r="J61" s="488">
        <f t="shared" si="10"/>
        <v>99.790764261067466</v>
      </c>
      <c r="K61" s="488">
        <f t="shared" si="10"/>
        <v>113.04878048780486</v>
      </c>
      <c r="L61" s="488" t="e">
        <f t="shared" si="13"/>
        <v>#N/A</v>
      </c>
    </row>
    <row r="62" spans="1:14" ht="15" customHeight="1" x14ac:dyDescent="0.2">
      <c r="A62" s="490" t="s">
        <v>469</v>
      </c>
      <c r="B62" s="487">
        <v>300361</v>
      </c>
      <c r="C62" s="487">
        <v>54433</v>
      </c>
      <c r="D62" s="487">
        <v>36328</v>
      </c>
      <c r="E62" s="488">
        <f t="shared" si="11"/>
        <v>106.45889600124762</v>
      </c>
      <c r="F62" s="488">
        <f t="shared" si="11"/>
        <v>99.906394537845983</v>
      </c>
      <c r="G62" s="488">
        <f t="shared" si="11"/>
        <v>110.75609756097562</v>
      </c>
      <c r="H62" s="489" t="str">
        <f t="shared" si="14"/>
        <v/>
      </c>
      <c r="I62" s="488" t="str">
        <f t="shared" si="12"/>
        <v/>
      </c>
      <c r="J62" s="488" t="str">
        <f t="shared" si="10"/>
        <v/>
      </c>
      <c r="K62" s="488" t="str">
        <f t="shared" si="10"/>
        <v/>
      </c>
      <c r="L62" s="488" t="e">
        <f t="shared" si="13"/>
        <v>#N/A</v>
      </c>
    </row>
    <row r="63" spans="1:14" ht="15" customHeight="1" x14ac:dyDescent="0.2">
      <c r="A63" s="490" t="s">
        <v>470</v>
      </c>
      <c r="B63" s="487">
        <v>302358</v>
      </c>
      <c r="C63" s="487">
        <v>52101</v>
      </c>
      <c r="D63" s="487">
        <v>35584</v>
      </c>
      <c r="E63" s="488">
        <f t="shared" si="11"/>
        <v>107.16670565467963</v>
      </c>
      <c r="F63" s="488">
        <f t="shared" si="11"/>
        <v>95.626238895822624</v>
      </c>
      <c r="G63" s="488">
        <f t="shared" si="11"/>
        <v>108.48780487804879</v>
      </c>
      <c r="H63" s="489" t="str">
        <f t="shared" si="14"/>
        <v/>
      </c>
      <c r="I63" s="488" t="str">
        <f t="shared" si="12"/>
        <v/>
      </c>
      <c r="J63" s="488" t="str">
        <f t="shared" si="10"/>
        <v/>
      </c>
      <c r="K63" s="488" t="str">
        <f t="shared" si="10"/>
        <v/>
      </c>
      <c r="L63" s="488" t="e">
        <f t="shared" si="13"/>
        <v>#N/A</v>
      </c>
    </row>
    <row r="64" spans="1:14" ht="15" customHeight="1" x14ac:dyDescent="0.2">
      <c r="A64" s="490" t="s">
        <v>471</v>
      </c>
      <c r="B64" s="487">
        <v>306044</v>
      </c>
      <c r="C64" s="487">
        <v>53955</v>
      </c>
      <c r="D64" s="487">
        <v>37096</v>
      </c>
      <c r="E64" s="488">
        <f t="shared" si="11"/>
        <v>108.47315852526069</v>
      </c>
      <c r="F64" s="488">
        <f t="shared" si="11"/>
        <v>99.029072755304313</v>
      </c>
      <c r="G64" s="488">
        <f t="shared" si="11"/>
        <v>113.09756097560975</v>
      </c>
      <c r="H64" s="489" t="str">
        <f t="shared" si="14"/>
        <v/>
      </c>
      <c r="I64" s="488" t="str">
        <f t="shared" si="12"/>
        <v/>
      </c>
      <c r="J64" s="488" t="str">
        <f t="shared" si="10"/>
        <v/>
      </c>
      <c r="K64" s="488" t="str">
        <f t="shared" si="10"/>
        <v/>
      </c>
      <c r="L64" s="488" t="e">
        <f t="shared" si="13"/>
        <v>#N/A</v>
      </c>
    </row>
    <row r="65" spans="1:12" ht="15" customHeight="1" x14ac:dyDescent="0.2">
      <c r="A65" s="490">
        <v>42979</v>
      </c>
      <c r="B65" s="487">
        <v>311080</v>
      </c>
      <c r="C65" s="487">
        <v>52702</v>
      </c>
      <c r="D65" s="487">
        <v>38024</v>
      </c>
      <c r="E65" s="488">
        <f t="shared" si="11"/>
        <v>110.25810064578327</v>
      </c>
      <c r="F65" s="488">
        <f t="shared" si="11"/>
        <v>96.729315028265177</v>
      </c>
      <c r="G65" s="488">
        <f t="shared" si="11"/>
        <v>115.92682926829268</v>
      </c>
      <c r="H65" s="489">
        <f t="shared" si="14"/>
        <v>42979</v>
      </c>
      <c r="I65" s="488">
        <f t="shared" si="12"/>
        <v>110.25810064578327</v>
      </c>
      <c r="J65" s="488">
        <f t="shared" si="10"/>
        <v>96.729315028265177</v>
      </c>
      <c r="K65" s="488">
        <f t="shared" si="10"/>
        <v>115.92682926829268</v>
      </c>
      <c r="L65" s="488" t="e">
        <f t="shared" si="13"/>
        <v>#N/A</v>
      </c>
    </row>
    <row r="66" spans="1:12" ht="15" customHeight="1" x14ac:dyDescent="0.2">
      <c r="A66" s="490" t="s">
        <v>472</v>
      </c>
      <c r="B66" s="487">
        <v>307990</v>
      </c>
      <c r="C66" s="487">
        <v>52584</v>
      </c>
      <c r="D66" s="487">
        <v>37516</v>
      </c>
      <c r="E66" s="488">
        <f t="shared" si="11"/>
        <v>109.16289191813935</v>
      </c>
      <c r="F66" s="488">
        <f t="shared" si="11"/>
        <v>96.512737684457832</v>
      </c>
      <c r="G66" s="488">
        <f t="shared" si="11"/>
        <v>114.3780487804878</v>
      </c>
      <c r="H66" s="489" t="str">
        <f t="shared" si="14"/>
        <v/>
      </c>
      <c r="I66" s="488" t="str">
        <f t="shared" si="12"/>
        <v/>
      </c>
      <c r="J66" s="488" t="str">
        <f t="shared" si="10"/>
        <v/>
      </c>
      <c r="K66" s="488" t="str">
        <f t="shared" si="10"/>
        <v/>
      </c>
      <c r="L66" s="488" t="e">
        <f t="shared" si="13"/>
        <v>#N/A</v>
      </c>
    </row>
    <row r="67" spans="1:12" ht="15" customHeight="1" x14ac:dyDescent="0.2">
      <c r="A67" s="490" t="s">
        <v>473</v>
      </c>
      <c r="B67" s="487">
        <v>309790</v>
      </c>
      <c r="C67" s="487">
        <v>51634</v>
      </c>
      <c r="D67" s="487">
        <v>37543</v>
      </c>
      <c r="E67" s="488">
        <f t="shared" si="11"/>
        <v>109.80087758472806</v>
      </c>
      <c r="F67" s="488">
        <f t="shared" si="11"/>
        <v>94.769106526686727</v>
      </c>
      <c r="G67" s="488">
        <f t="shared" si="11"/>
        <v>114.46036585365853</v>
      </c>
      <c r="H67" s="489" t="str">
        <f t="shared" si="14"/>
        <v/>
      </c>
      <c r="I67" s="488" t="str">
        <f t="shared" si="12"/>
        <v/>
      </c>
      <c r="J67" s="488" t="str">
        <f t="shared" si="12"/>
        <v/>
      </c>
      <c r="K67" s="488" t="str">
        <f t="shared" si="12"/>
        <v/>
      </c>
      <c r="L67" s="488" t="e">
        <f t="shared" si="13"/>
        <v>#N/A</v>
      </c>
    </row>
    <row r="68" spans="1:12" ht="15" customHeight="1" x14ac:dyDescent="0.2">
      <c r="A68" s="490" t="s">
        <v>474</v>
      </c>
      <c r="B68" s="487">
        <v>313058</v>
      </c>
      <c r="C68" s="487">
        <v>53440</v>
      </c>
      <c r="D68" s="487">
        <v>38978</v>
      </c>
      <c r="E68" s="488">
        <f t="shared" si="11"/>
        <v>110.95917600606795</v>
      </c>
      <c r="F68" s="488">
        <f t="shared" si="11"/>
        <v>98.08384112767051</v>
      </c>
      <c r="G68" s="488">
        <f t="shared" si="11"/>
        <v>118.83536585365853</v>
      </c>
      <c r="H68" s="489" t="str">
        <f t="shared" si="14"/>
        <v/>
      </c>
      <c r="I68" s="488" t="str">
        <f t="shared" si="12"/>
        <v/>
      </c>
      <c r="J68" s="488" t="str">
        <f t="shared" si="12"/>
        <v/>
      </c>
      <c r="K68" s="488" t="str">
        <f t="shared" si="12"/>
        <v/>
      </c>
      <c r="L68" s="488" t="e">
        <f t="shared" si="13"/>
        <v>#N/A</v>
      </c>
    </row>
    <row r="69" spans="1:12" ht="15" customHeight="1" x14ac:dyDescent="0.2">
      <c r="A69" s="490">
        <v>43344</v>
      </c>
      <c r="B69" s="487">
        <v>318632</v>
      </c>
      <c r="C69" s="487">
        <v>51844</v>
      </c>
      <c r="D69" s="487">
        <v>39850</v>
      </c>
      <c r="E69" s="488">
        <f t="shared" si="11"/>
        <v>112.93480495360426</v>
      </c>
      <c r="F69" s="488">
        <f t="shared" si="11"/>
        <v>95.154540782615086</v>
      </c>
      <c r="G69" s="488">
        <f t="shared" si="11"/>
        <v>121.49390243902438</v>
      </c>
      <c r="H69" s="489">
        <f t="shared" si="14"/>
        <v>43344</v>
      </c>
      <c r="I69" s="488">
        <f t="shared" si="12"/>
        <v>112.93480495360426</v>
      </c>
      <c r="J69" s="488">
        <f t="shared" si="12"/>
        <v>95.154540782615086</v>
      </c>
      <c r="K69" s="488">
        <f t="shared" si="12"/>
        <v>121.49390243902438</v>
      </c>
      <c r="L69" s="488" t="e">
        <f t="shared" si="13"/>
        <v>#N/A</v>
      </c>
    </row>
    <row r="70" spans="1:12" ht="15" customHeight="1" x14ac:dyDescent="0.2">
      <c r="A70" s="490" t="s">
        <v>475</v>
      </c>
      <c r="B70" s="487">
        <v>315209</v>
      </c>
      <c r="C70" s="487">
        <v>52101</v>
      </c>
      <c r="D70" s="487">
        <v>39338</v>
      </c>
      <c r="E70" s="488">
        <f t="shared" si="11"/>
        <v>111.72156887764145</v>
      </c>
      <c r="F70" s="488">
        <f t="shared" si="11"/>
        <v>95.626238895822624</v>
      </c>
      <c r="G70" s="488">
        <f t="shared" si="11"/>
        <v>119.93292682926828</v>
      </c>
      <c r="H70" s="489" t="str">
        <f t="shared" si="14"/>
        <v/>
      </c>
      <c r="I70" s="488" t="str">
        <f t="shared" si="12"/>
        <v/>
      </c>
      <c r="J70" s="488" t="str">
        <f t="shared" si="12"/>
        <v/>
      </c>
      <c r="K70" s="488" t="str">
        <f t="shared" si="12"/>
        <v/>
      </c>
      <c r="L70" s="488" t="e">
        <f t="shared" si="13"/>
        <v>#N/A</v>
      </c>
    </row>
    <row r="71" spans="1:12" ht="15" customHeight="1" x14ac:dyDescent="0.2">
      <c r="A71" s="490" t="s">
        <v>476</v>
      </c>
      <c r="B71" s="487">
        <v>316828</v>
      </c>
      <c r="C71" s="487">
        <v>51488</v>
      </c>
      <c r="D71" s="487">
        <v>39090</v>
      </c>
      <c r="E71" s="491">
        <f t="shared" ref="E71:G75" si="15">IF($A$51=37802,IF(COUNTBLANK(B$51:B$70)&gt;0,#N/A,IF(ISBLANK(B71)=FALSE,B71/B$51*100,#N/A)),IF(COUNTBLANK(B$51:B$75)&gt;0,#N/A,B71/B$51*100))</f>
        <v>112.29540154108982</v>
      </c>
      <c r="F71" s="491">
        <f t="shared" si="15"/>
        <v>94.501137948755598</v>
      </c>
      <c r="G71" s="491">
        <f t="shared" si="15"/>
        <v>119.17682926829268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319546</v>
      </c>
      <c r="C72" s="487">
        <v>53085</v>
      </c>
      <c r="D72" s="487">
        <v>40415</v>
      </c>
      <c r="E72" s="491">
        <f t="shared" si="15"/>
        <v>113.25875989763874</v>
      </c>
      <c r="F72" s="491">
        <f t="shared" si="15"/>
        <v>97.432273695029735</v>
      </c>
      <c r="G72" s="491">
        <f t="shared" si="15"/>
        <v>123.21646341463415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324251</v>
      </c>
      <c r="C73" s="487">
        <v>51183</v>
      </c>
      <c r="D73" s="487">
        <v>41230</v>
      </c>
      <c r="E73" s="491">
        <f t="shared" si="15"/>
        <v>114.92638354280528</v>
      </c>
      <c r="F73" s="491">
        <f t="shared" si="15"/>
        <v>93.941340577050141</v>
      </c>
      <c r="G73" s="491">
        <f t="shared" si="15"/>
        <v>125.70121951219512</v>
      </c>
      <c r="H73" s="492">
        <f>IF(A$51=37802,IF(ISERROR(L73)=TRUE,IF(ISBLANK(A73)=FALSE,IF(MONTH(A73)=MONTH(MAX(A$51:A$75)),A73,""),""),""),IF(ISERROR(L73)=TRUE,IF(MONTH(A73)=MONTH(MAX(A$51:A$75)),A73,""),""))</f>
        <v>43709</v>
      </c>
      <c r="I73" s="488">
        <f t="shared" si="12"/>
        <v>114.92638354280528</v>
      </c>
      <c r="J73" s="488">
        <f t="shared" si="12"/>
        <v>93.941340577050141</v>
      </c>
      <c r="K73" s="488">
        <f t="shared" si="12"/>
        <v>125.70121951219512</v>
      </c>
      <c r="L73" s="488" t="e">
        <f t="shared" si="13"/>
        <v>#N/A</v>
      </c>
    </row>
    <row r="74" spans="1:12" ht="15" customHeight="1" x14ac:dyDescent="0.2">
      <c r="A74" s="490" t="s">
        <v>478</v>
      </c>
      <c r="B74" s="487">
        <v>320132</v>
      </c>
      <c r="C74" s="487">
        <v>51132</v>
      </c>
      <c r="D74" s="487">
        <v>40273</v>
      </c>
      <c r="E74" s="491">
        <f t="shared" si="15"/>
        <v>113.4664596757615</v>
      </c>
      <c r="F74" s="491">
        <f t="shared" si="15"/>
        <v>93.847735114896111</v>
      </c>
      <c r="G74" s="491">
        <f t="shared" si="15"/>
        <v>122.78353658536585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320297</v>
      </c>
      <c r="C75" s="493">
        <v>48792</v>
      </c>
      <c r="D75" s="493">
        <v>38928</v>
      </c>
      <c r="E75" s="491">
        <f t="shared" si="15"/>
        <v>113.52494169519881</v>
      </c>
      <c r="F75" s="491">
        <f t="shared" si="15"/>
        <v>89.552896263123117</v>
      </c>
      <c r="G75" s="491">
        <f t="shared" si="15"/>
        <v>118.68292682926828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114.92638354280528</v>
      </c>
      <c r="J77" s="488">
        <f>IF(J75&lt;&gt;"",J75,IF(J74&lt;&gt;"",J74,IF(J73&lt;&gt;"",J73,IF(J72&lt;&gt;"",J72,IF(J71&lt;&gt;"",J71,IF(J70&lt;&gt;"",J70,""))))))</f>
        <v>93.941340577050141</v>
      </c>
      <c r="K77" s="488">
        <f>IF(K75&lt;&gt;"",K75,IF(K74&lt;&gt;"",K74,IF(K73&lt;&gt;"",K73,IF(K72&lt;&gt;"",K72,IF(K71&lt;&gt;"",K71,IF(K70&lt;&gt;"",K70,""))))))</f>
        <v>125.70121951219512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+14,9%</v>
      </c>
      <c r="J79" s="488" t="str">
        <f>"GeB - ausschließlich: "&amp;IF(J77&gt;100,"+","")&amp;TEXT(J77-100,"0,0")&amp;"%"</f>
        <v>GeB - ausschließlich: -6,1%</v>
      </c>
      <c r="K79" s="488" t="str">
        <f>"GeB - im Nebenjob: "&amp;IF(K77&gt;100,"+","")&amp;TEXT(K77-100,"0,0")&amp;"%"</f>
        <v>GeB - im Nebenjob: +25,7%</v>
      </c>
    </row>
    <row r="81" spans="9:9" ht="15" customHeight="1" x14ac:dyDescent="0.2">
      <c r="I81" s="488" t="str">
        <f>IF(ISERROR(HLOOKUP(1,I$78:K$79,2,FALSE)),"",HLOOKUP(1,I$78:K$79,2,FALSE))</f>
        <v>GeB - im Nebenjob: +25,7%</v>
      </c>
    </row>
    <row r="82" spans="9:9" ht="15" customHeight="1" x14ac:dyDescent="0.2">
      <c r="I82" s="488" t="str">
        <f>IF(ISERROR(HLOOKUP(2,I$78:K$79,2,FALSE)),"",HLOOKUP(2,I$78:K$79,2,FALSE))</f>
        <v>SvB: +14,9%</v>
      </c>
    </row>
    <row r="83" spans="9:9" ht="15" customHeight="1" x14ac:dyDescent="0.2">
      <c r="I83" s="488" t="str">
        <f>IF(ISERROR(HLOOKUP(3,I$78:K$79,2,FALSE)),"",HLOOKUP(3,I$78:K$79,2,FALSE))</f>
        <v>GeB - ausschließlich: -6,1%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320297</v>
      </c>
      <c r="E12" s="114">
        <v>320132</v>
      </c>
      <c r="F12" s="114">
        <v>324251</v>
      </c>
      <c r="G12" s="114">
        <v>319546</v>
      </c>
      <c r="H12" s="114">
        <v>316828</v>
      </c>
      <c r="I12" s="115">
        <v>3469</v>
      </c>
      <c r="J12" s="116">
        <v>1.0949158533967958</v>
      </c>
      <c r="N12" s="117"/>
    </row>
    <row r="13" spans="1:15" s="110" customFormat="1" ht="13.5" customHeight="1" x14ac:dyDescent="0.2">
      <c r="A13" s="118" t="s">
        <v>105</v>
      </c>
      <c r="B13" s="119" t="s">
        <v>106</v>
      </c>
      <c r="C13" s="113">
        <v>52.541859586571213</v>
      </c>
      <c r="D13" s="114">
        <v>168290</v>
      </c>
      <c r="E13" s="114">
        <v>168399</v>
      </c>
      <c r="F13" s="114">
        <v>171197</v>
      </c>
      <c r="G13" s="114">
        <v>168739</v>
      </c>
      <c r="H13" s="114">
        <v>167051</v>
      </c>
      <c r="I13" s="115">
        <v>1239</v>
      </c>
      <c r="J13" s="116">
        <v>0.74168966363565614</v>
      </c>
    </row>
    <row r="14" spans="1:15" s="110" customFormat="1" ht="13.5" customHeight="1" x14ac:dyDescent="0.2">
      <c r="A14" s="120"/>
      <c r="B14" s="119" t="s">
        <v>107</v>
      </c>
      <c r="C14" s="113">
        <v>47.458140413428787</v>
      </c>
      <c r="D14" s="114">
        <v>152007</v>
      </c>
      <c r="E14" s="114">
        <v>151733</v>
      </c>
      <c r="F14" s="114">
        <v>153054</v>
      </c>
      <c r="G14" s="114">
        <v>150807</v>
      </c>
      <c r="H14" s="114">
        <v>149777</v>
      </c>
      <c r="I14" s="115">
        <v>2230</v>
      </c>
      <c r="J14" s="116">
        <v>1.4888801351342329</v>
      </c>
    </row>
    <row r="15" spans="1:15" s="110" customFormat="1" ht="13.5" customHeight="1" x14ac:dyDescent="0.2">
      <c r="A15" s="118" t="s">
        <v>105</v>
      </c>
      <c r="B15" s="121" t="s">
        <v>108</v>
      </c>
      <c r="C15" s="113">
        <v>11.22270892328058</v>
      </c>
      <c r="D15" s="114">
        <v>35946</v>
      </c>
      <c r="E15" s="114">
        <v>37019</v>
      </c>
      <c r="F15" s="114">
        <v>38434</v>
      </c>
      <c r="G15" s="114">
        <v>35717</v>
      </c>
      <c r="H15" s="114">
        <v>36127</v>
      </c>
      <c r="I15" s="115">
        <v>-181</v>
      </c>
      <c r="J15" s="116">
        <v>-0.50101032468790652</v>
      </c>
    </row>
    <row r="16" spans="1:15" s="110" customFormat="1" ht="13.5" customHeight="1" x14ac:dyDescent="0.2">
      <c r="A16" s="118"/>
      <c r="B16" s="121" t="s">
        <v>109</v>
      </c>
      <c r="C16" s="113">
        <v>66.807993830725863</v>
      </c>
      <c r="D16" s="114">
        <v>213984</v>
      </c>
      <c r="E16" s="114">
        <v>213642</v>
      </c>
      <c r="F16" s="114">
        <v>216554</v>
      </c>
      <c r="G16" s="114">
        <v>215687</v>
      </c>
      <c r="H16" s="114">
        <v>213956</v>
      </c>
      <c r="I16" s="115">
        <v>28</v>
      </c>
      <c r="J16" s="116">
        <v>1.3086802894052982E-2</v>
      </c>
    </row>
    <row r="17" spans="1:10" s="110" customFormat="1" ht="13.5" customHeight="1" x14ac:dyDescent="0.2">
      <c r="A17" s="118"/>
      <c r="B17" s="121" t="s">
        <v>110</v>
      </c>
      <c r="C17" s="113">
        <v>20.558419217164069</v>
      </c>
      <c r="D17" s="114">
        <v>65848</v>
      </c>
      <c r="E17" s="114">
        <v>65040</v>
      </c>
      <c r="F17" s="114">
        <v>64855</v>
      </c>
      <c r="G17" s="114">
        <v>63906</v>
      </c>
      <c r="H17" s="114">
        <v>62671</v>
      </c>
      <c r="I17" s="115">
        <v>3177</v>
      </c>
      <c r="J17" s="116">
        <v>5.0693303122656408</v>
      </c>
    </row>
    <row r="18" spans="1:10" s="110" customFormat="1" ht="13.5" customHeight="1" x14ac:dyDescent="0.2">
      <c r="A18" s="120"/>
      <c r="B18" s="121" t="s">
        <v>111</v>
      </c>
      <c r="C18" s="113">
        <v>1.4108780288294926</v>
      </c>
      <c r="D18" s="114">
        <v>4519</v>
      </c>
      <c r="E18" s="114">
        <v>4431</v>
      </c>
      <c r="F18" s="114">
        <v>4408</v>
      </c>
      <c r="G18" s="114">
        <v>4236</v>
      </c>
      <c r="H18" s="114">
        <v>4074</v>
      </c>
      <c r="I18" s="115">
        <v>445</v>
      </c>
      <c r="J18" s="116">
        <v>10.92292587137948</v>
      </c>
    </row>
    <row r="19" spans="1:10" s="110" customFormat="1" ht="13.5" customHeight="1" x14ac:dyDescent="0.2">
      <c r="A19" s="120"/>
      <c r="B19" s="121" t="s">
        <v>112</v>
      </c>
      <c r="C19" s="113">
        <v>0.40025351470666287</v>
      </c>
      <c r="D19" s="114">
        <v>1282</v>
      </c>
      <c r="E19" s="114">
        <v>1155</v>
      </c>
      <c r="F19" s="114">
        <v>1155</v>
      </c>
      <c r="G19" s="114">
        <v>992</v>
      </c>
      <c r="H19" s="114">
        <v>1011</v>
      </c>
      <c r="I19" s="115">
        <v>271</v>
      </c>
      <c r="J19" s="116">
        <v>26.805143422354107</v>
      </c>
    </row>
    <row r="20" spans="1:10" s="110" customFormat="1" ht="13.5" customHeight="1" x14ac:dyDescent="0.2">
      <c r="A20" s="118" t="s">
        <v>113</v>
      </c>
      <c r="B20" s="122" t="s">
        <v>114</v>
      </c>
      <c r="C20" s="113">
        <v>71.049994224110748</v>
      </c>
      <c r="D20" s="114">
        <v>227571</v>
      </c>
      <c r="E20" s="114">
        <v>227770</v>
      </c>
      <c r="F20" s="114">
        <v>232025</v>
      </c>
      <c r="G20" s="114">
        <v>228617</v>
      </c>
      <c r="H20" s="114">
        <v>227231</v>
      </c>
      <c r="I20" s="115">
        <v>340</v>
      </c>
      <c r="J20" s="116">
        <v>0.14962747160378645</v>
      </c>
    </row>
    <row r="21" spans="1:10" s="110" customFormat="1" ht="13.5" customHeight="1" x14ac:dyDescent="0.2">
      <c r="A21" s="120"/>
      <c r="B21" s="122" t="s">
        <v>115</v>
      </c>
      <c r="C21" s="113">
        <v>28.950005775889252</v>
      </c>
      <c r="D21" s="114">
        <v>92726</v>
      </c>
      <c r="E21" s="114">
        <v>92362</v>
      </c>
      <c r="F21" s="114">
        <v>92226</v>
      </c>
      <c r="G21" s="114">
        <v>90929</v>
      </c>
      <c r="H21" s="114">
        <v>89597</v>
      </c>
      <c r="I21" s="115">
        <v>3129</v>
      </c>
      <c r="J21" s="116">
        <v>3.4923044298358206</v>
      </c>
    </row>
    <row r="22" spans="1:10" s="110" customFormat="1" ht="13.5" customHeight="1" x14ac:dyDescent="0.2">
      <c r="A22" s="118" t="s">
        <v>113</v>
      </c>
      <c r="B22" s="122" t="s">
        <v>116</v>
      </c>
      <c r="C22" s="113">
        <v>84.685776014136877</v>
      </c>
      <c r="D22" s="114">
        <v>271246</v>
      </c>
      <c r="E22" s="114">
        <v>272288</v>
      </c>
      <c r="F22" s="114">
        <v>274119</v>
      </c>
      <c r="G22" s="114">
        <v>270577</v>
      </c>
      <c r="H22" s="114">
        <v>269733</v>
      </c>
      <c r="I22" s="115">
        <v>1513</v>
      </c>
      <c r="J22" s="116">
        <v>0.56092506293260369</v>
      </c>
    </row>
    <row r="23" spans="1:10" s="110" customFormat="1" ht="13.5" customHeight="1" x14ac:dyDescent="0.2">
      <c r="A23" s="123"/>
      <c r="B23" s="124" t="s">
        <v>117</v>
      </c>
      <c r="C23" s="125">
        <v>15.291120428851972</v>
      </c>
      <c r="D23" s="114">
        <v>48977</v>
      </c>
      <c r="E23" s="114">
        <v>47772</v>
      </c>
      <c r="F23" s="114">
        <v>50055</v>
      </c>
      <c r="G23" s="114">
        <v>48891</v>
      </c>
      <c r="H23" s="114">
        <v>47015</v>
      </c>
      <c r="I23" s="115">
        <v>1962</v>
      </c>
      <c r="J23" s="116">
        <v>4.1731362331170905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87720</v>
      </c>
      <c r="E26" s="114">
        <v>91405</v>
      </c>
      <c r="F26" s="114">
        <v>92413</v>
      </c>
      <c r="G26" s="114">
        <v>93500</v>
      </c>
      <c r="H26" s="140">
        <v>90578</v>
      </c>
      <c r="I26" s="115">
        <v>-2858</v>
      </c>
      <c r="J26" s="116">
        <v>-3.1552915719048777</v>
      </c>
    </row>
    <row r="27" spans="1:10" s="110" customFormat="1" ht="13.5" customHeight="1" x14ac:dyDescent="0.2">
      <c r="A27" s="118" t="s">
        <v>105</v>
      </c>
      <c r="B27" s="119" t="s">
        <v>106</v>
      </c>
      <c r="C27" s="113">
        <v>40.858413132694942</v>
      </c>
      <c r="D27" s="115">
        <v>35841</v>
      </c>
      <c r="E27" s="114">
        <v>37035</v>
      </c>
      <c r="F27" s="114">
        <v>37453</v>
      </c>
      <c r="G27" s="114">
        <v>37838</v>
      </c>
      <c r="H27" s="140">
        <v>36556</v>
      </c>
      <c r="I27" s="115">
        <v>-715</v>
      </c>
      <c r="J27" s="116">
        <v>-1.9559032716927454</v>
      </c>
    </row>
    <row r="28" spans="1:10" s="110" customFormat="1" ht="13.5" customHeight="1" x14ac:dyDescent="0.2">
      <c r="A28" s="120"/>
      <c r="B28" s="119" t="s">
        <v>107</v>
      </c>
      <c r="C28" s="113">
        <v>59.141586867305058</v>
      </c>
      <c r="D28" s="115">
        <v>51879</v>
      </c>
      <c r="E28" s="114">
        <v>54370</v>
      </c>
      <c r="F28" s="114">
        <v>54960</v>
      </c>
      <c r="G28" s="114">
        <v>55662</v>
      </c>
      <c r="H28" s="140">
        <v>54022</v>
      </c>
      <c r="I28" s="115">
        <v>-2143</v>
      </c>
      <c r="J28" s="116">
        <v>-3.9669023731072528</v>
      </c>
    </row>
    <row r="29" spans="1:10" s="110" customFormat="1" ht="13.5" customHeight="1" x14ac:dyDescent="0.2">
      <c r="A29" s="118" t="s">
        <v>105</v>
      </c>
      <c r="B29" s="121" t="s">
        <v>108</v>
      </c>
      <c r="C29" s="113">
        <v>19.082307341541267</v>
      </c>
      <c r="D29" s="115">
        <v>16739</v>
      </c>
      <c r="E29" s="114">
        <v>18147</v>
      </c>
      <c r="F29" s="114">
        <v>18345</v>
      </c>
      <c r="G29" s="114">
        <v>19244</v>
      </c>
      <c r="H29" s="140">
        <v>17763</v>
      </c>
      <c r="I29" s="115">
        <v>-1024</v>
      </c>
      <c r="J29" s="116">
        <v>-5.7647919833361483</v>
      </c>
    </row>
    <row r="30" spans="1:10" s="110" customFormat="1" ht="13.5" customHeight="1" x14ac:dyDescent="0.2">
      <c r="A30" s="118"/>
      <c r="B30" s="121" t="s">
        <v>109</v>
      </c>
      <c r="C30" s="113">
        <v>48.105335157318741</v>
      </c>
      <c r="D30" s="115">
        <v>42198</v>
      </c>
      <c r="E30" s="114">
        <v>43914</v>
      </c>
      <c r="F30" s="114">
        <v>44513</v>
      </c>
      <c r="G30" s="114">
        <v>44820</v>
      </c>
      <c r="H30" s="140">
        <v>43999</v>
      </c>
      <c r="I30" s="115">
        <v>-1801</v>
      </c>
      <c r="J30" s="116">
        <v>-4.0932748471556168</v>
      </c>
    </row>
    <row r="31" spans="1:10" s="110" customFormat="1" ht="13.5" customHeight="1" x14ac:dyDescent="0.2">
      <c r="A31" s="118"/>
      <c r="B31" s="121" t="s">
        <v>110</v>
      </c>
      <c r="C31" s="113">
        <v>16.976744186046513</v>
      </c>
      <c r="D31" s="115">
        <v>14892</v>
      </c>
      <c r="E31" s="114">
        <v>15289</v>
      </c>
      <c r="F31" s="114">
        <v>15346</v>
      </c>
      <c r="G31" s="114">
        <v>15307</v>
      </c>
      <c r="H31" s="140">
        <v>15028</v>
      </c>
      <c r="I31" s="115">
        <v>-136</v>
      </c>
      <c r="J31" s="116">
        <v>-0.90497737556561086</v>
      </c>
    </row>
    <row r="32" spans="1:10" s="110" customFormat="1" ht="13.5" customHeight="1" x14ac:dyDescent="0.2">
      <c r="A32" s="120"/>
      <c r="B32" s="121" t="s">
        <v>111</v>
      </c>
      <c r="C32" s="113">
        <v>15.835613315093479</v>
      </c>
      <c r="D32" s="115">
        <v>13891</v>
      </c>
      <c r="E32" s="114">
        <v>14055</v>
      </c>
      <c r="F32" s="114">
        <v>14209</v>
      </c>
      <c r="G32" s="114">
        <v>14129</v>
      </c>
      <c r="H32" s="140">
        <v>13788</v>
      </c>
      <c r="I32" s="115">
        <v>103</v>
      </c>
      <c r="J32" s="116">
        <v>0.74702639976791407</v>
      </c>
    </row>
    <row r="33" spans="1:10" s="110" customFormat="1" ht="13.5" customHeight="1" x14ac:dyDescent="0.2">
      <c r="A33" s="120"/>
      <c r="B33" s="121" t="s">
        <v>112</v>
      </c>
      <c r="C33" s="113">
        <v>1.4021887824897401</v>
      </c>
      <c r="D33" s="115">
        <v>1230</v>
      </c>
      <c r="E33" s="114">
        <v>1197</v>
      </c>
      <c r="F33" s="114">
        <v>1251</v>
      </c>
      <c r="G33" s="114">
        <v>1130</v>
      </c>
      <c r="H33" s="140">
        <v>1105</v>
      </c>
      <c r="I33" s="115">
        <v>125</v>
      </c>
      <c r="J33" s="116">
        <v>11.312217194570136</v>
      </c>
    </row>
    <row r="34" spans="1:10" s="110" customFormat="1" ht="13.5" customHeight="1" x14ac:dyDescent="0.2">
      <c r="A34" s="118" t="s">
        <v>113</v>
      </c>
      <c r="B34" s="122" t="s">
        <v>116</v>
      </c>
      <c r="C34" s="113">
        <v>85.738714090287274</v>
      </c>
      <c r="D34" s="115">
        <v>75210</v>
      </c>
      <c r="E34" s="114">
        <v>78416</v>
      </c>
      <c r="F34" s="114">
        <v>79392</v>
      </c>
      <c r="G34" s="114">
        <v>80453</v>
      </c>
      <c r="H34" s="140">
        <v>78096</v>
      </c>
      <c r="I34" s="115">
        <v>-2886</v>
      </c>
      <c r="J34" s="116">
        <v>-3.6954517516902272</v>
      </c>
    </row>
    <row r="35" spans="1:10" s="110" customFormat="1" ht="13.5" customHeight="1" x14ac:dyDescent="0.2">
      <c r="A35" s="118"/>
      <c r="B35" s="119" t="s">
        <v>117</v>
      </c>
      <c r="C35" s="113">
        <v>14.150706794345645</v>
      </c>
      <c r="D35" s="115">
        <v>12413</v>
      </c>
      <c r="E35" s="114">
        <v>12894</v>
      </c>
      <c r="F35" s="114">
        <v>12929</v>
      </c>
      <c r="G35" s="114">
        <v>12944</v>
      </c>
      <c r="H35" s="140">
        <v>12388</v>
      </c>
      <c r="I35" s="115">
        <v>25</v>
      </c>
      <c r="J35" s="116">
        <v>0.20180820148530837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48792</v>
      </c>
      <c r="E37" s="114">
        <v>51132</v>
      </c>
      <c r="F37" s="114">
        <v>51183</v>
      </c>
      <c r="G37" s="114">
        <v>53085</v>
      </c>
      <c r="H37" s="140">
        <v>51488</v>
      </c>
      <c r="I37" s="115">
        <v>-2696</v>
      </c>
      <c r="J37" s="116">
        <v>-5.2361715351149787</v>
      </c>
    </row>
    <row r="38" spans="1:10" s="110" customFormat="1" ht="13.5" customHeight="1" x14ac:dyDescent="0.2">
      <c r="A38" s="118" t="s">
        <v>105</v>
      </c>
      <c r="B38" s="119" t="s">
        <v>106</v>
      </c>
      <c r="C38" s="113">
        <v>37.866863420232825</v>
      </c>
      <c r="D38" s="115">
        <v>18476</v>
      </c>
      <c r="E38" s="114">
        <v>19207</v>
      </c>
      <c r="F38" s="114">
        <v>19160</v>
      </c>
      <c r="G38" s="114">
        <v>20043</v>
      </c>
      <c r="H38" s="140">
        <v>19289</v>
      </c>
      <c r="I38" s="115">
        <v>-813</v>
      </c>
      <c r="J38" s="116">
        <v>-4.2148374721343771</v>
      </c>
    </row>
    <row r="39" spans="1:10" s="110" customFormat="1" ht="13.5" customHeight="1" x14ac:dyDescent="0.2">
      <c r="A39" s="120"/>
      <c r="B39" s="119" t="s">
        <v>107</v>
      </c>
      <c r="C39" s="113">
        <v>62.133136579767175</v>
      </c>
      <c r="D39" s="115">
        <v>30316</v>
      </c>
      <c r="E39" s="114">
        <v>31925</v>
      </c>
      <c r="F39" s="114">
        <v>32023</v>
      </c>
      <c r="G39" s="114">
        <v>33042</v>
      </c>
      <c r="H39" s="140">
        <v>32199</v>
      </c>
      <c r="I39" s="115">
        <v>-1883</v>
      </c>
      <c r="J39" s="116">
        <v>-5.8480077021025494</v>
      </c>
    </row>
    <row r="40" spans="1:10" s="110" customFormat="1" ht="13.5" customHeight="1" x14ac:dyDescent="0.2">
      <c r="A40" s="118" t="s">
        <v>105</v>
      </c>
      <c r="B40" s="121" t="s">
        <v>108</v>
      </c>
      <c r="C40" s="113">
        <v>24.40154123626824</v>
      </c>
      <c r="D40" s="115">
        <v>11906</v>
      </c>
      <c r="E40" s="114">
        <v>12825</v>
      </c>
      <c r="F40" s="114">
        <v>12660</v>
      </c>
      <c r="G40" s="114">
        <v>14074</v>
      </c>
      <c r="H40" s="140">
        <v>12779</v>
      </c>
      <c r="I40" s="115">
        <v>-873</v>
      </c>
      <c r="J40" s="116">
        <v>-6.8315204632600359</v>
      </c>
    </row>
    <row r="41" spans="1:10" s="110" customFormat="1" ht="13.5" customHeight="1" x14ac:dyDescent="0.2">
      <c r="A41" s="118"/>
      <c r="B41" s="121" t="s">
        <v>109</v>
      </c>
      <c r="C41" s="113">
        <v>31.472372520085258</v>
      </c>
      <c r="D41" s="115">
        <v>15356</v>
      </c>
      <c r="E41" s="114">
        <v>16357</v>
      </c>
      <c r="F41" s="114">
        <v>16347</v>
      </c>
      <c r="G41" s="114">
        <v>16807</v>
      </c>
      <c r="H41" s="140">
        <v>16789</v>
      </c>
      <c r="I41" s="115">
        <v>-1433</v>
      </c>
      <c r="J41" s="116">
        <v>-8.5353505271308592</v>
      </c>
    </row>
    <row r="42" spans="1:10" s="110" customFormat="1" ht="13.5" customHeight="1" x14ac:dyDescent="0.2">
      <c r="A42" s="118"/>
      <c r="B42" s="121" t="s">
        <v>110</v>
      </c>
      <c r="C42" s="113">
        <v>16.637973438268567</v>
      </c>
      <c r="D42" s="115">
        <v>8118</v>
      </c>
      <c r="E42" s="114">
        <v>8366</v>
      </c>
      <c r="F42" s="114">
        <v>8438</v>
      </c>
      <c r="G42" s="114">
        <v>8531</v>
      </c>
      <c r="H42" s="140">
        <v>8560</v>
      </c>
      <c r="I42" s="115">
        <v>-442</v>
      </c>
      <c r="J42" s="116">
        <v>-5.1635514018691593</v>
      </c>
    </row>
    <row r="43" spans="1:10" s="110" customFormat="1" ht="13.5" customHeight="1" x14ac:dyDescent="0.2">
      <c r="A43" s="120"/>
      <c r="B43" s="121" t="s">
        <v>111</v>
      </c>
      <c r="C43" s="113">
        <v>27.488112805377931</v>
      </c>
      <c r="D43" s="115">
        <v>13412</v>
      </c>
      <c r="E43" s="114">
        <v>13584</v>
      </c>
      <c r="F43" s="114">
        <v>13738</v>
      </c>
      <c r="G43" s="114">
        <v>13673</v>
      </c>
      <c r="H43" s="140">
        <v>13360</v>
      </c>
      <c r="I43" s="115">
        <v>52</v>
      </c>
      <c r="J43" s="116">
        <v>0.38922155688622756</v>
      </c>
    </row>
    <row r="44" spans="1:10" s="110" customFormat="1" ht="13.5" customHeight="1" x14ac:dyDescent="0.2">
      <c r="A44" s="120"/>
      <c r="B44" s="121" t="s">
        <v>112</v>
      </c>
      <c r="C44" s="113">
        <v>2.2319232661091983</v>
      </c>
      <c r="D44" s="115">
        <v>1089</v>
      </c>
      <c r="E44" s="114">
        <v>1081</v>
      </c>
      <c r="F44" s="114">
        <v>1130</v>
      </c>
      <c r="G44" s="114">
        <v>1035</v>
      </c>
      <c r="H44" s="140">
        <v>1003</v>
      </c>
      <c r="I44" s="115">
        <v>86</v>
      </c>
      <c r="J44" s="116">
        <v>8.5742771684945165</v>
      </c>
    </row>
    <row r="45" spans="1:10" s="110" customFormat="1" ht="13.5" customHeight="1" x14ac:dyDescent="0.2">
      <c r="A45" s="118" t="s">
        <v>113</v>
      </c>
      <c r="B45" s="122" t="s">
        <v>116</v>
      </c>
      <c r="C45" s="113">
        <v>87.674208886702743</v>
      </c>
      <c r="D45" s="115">
        <v>42778</v>
      </c>
      <c r="E45" s="114">
        <v>44758</v>
      </c>
      <c r="F45" s="114">
        <v>44923</v>
      </c>
      <c r="G45" s="114">
        <v>46602</v>
      </c>
      <c r="H45" s="140">
        <v>45138</v>
      </c>
      <c r="I45" s="115">
        <v>-2360</v>
      </c>
      <c r="J45" s="116">
        <v>-5.2284106517789892</v>
      </c>
    </row>
    <row r="46" spans="1:10" s="110" customFormat="1" ht="13.5" customHeight="1" x14ac:dyDescent="0.2">
      <c r="A46" s="118"/>
      <c r="B46" s="119" t="s">
        <v>117</v>
      </c>
      <c r="C46" s="113">
        <v>12.131087063453025</v>
      </c>
      <c r="D46" s="115">
        <v>5919</v>
      </c>
      <c r="E46" s="114">
        <v>6280</v>
      </c>
      <c r="F46" s="114">
        <v>6170</v>
      </c>
      <c r="G46" s="114">
        <v>6381</v>
      </c>
      <c r="H46" s="140">
        <v>6257</v>
      </c>
      <c r="I46" s="115">
        <v>-338</v>
      </c>
      <c r="J46" s="116">
        <v>-5.4019498162058497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38928</v>
      </c>
      <c r="E48" s="114">
        <v>40273</v>
      </c>
      <c r="F48" s="114">
        <v>41230</v>
      </c>
      <c r="G48" s="114">
        <v>40415</v>
      </c>
      <c r="H48" s="140">
        <v>39090</v>
      </c>
      <c r="I48" s="115">
        <v>-162</v>
      </c>
      <c r="J48" s="116">
        <v>-0.41442824251726784</v>
      </c>
    </row>
    <row r="49" spans="1:12" s="110" customFormat="1" ht="13.5" customHeight="1" x14ac:dyDescent="0.2">
      <c r="A49" s="118" t="s">
        <v>105</v>
      </c>
      <c r="B49" s="119" t="s">
        <v>106</v>
      </c>
      <c r="C49" s="113">
        <v>44.607994245787097</v>
      </c>
      <c r="D49" s="115">
        <v>17365</v>
      </c>
      <c r="E49" s="114">
        <v>17828</v>
      </c>
      <c r="F49" s="114">
        <v>18293</v>
      </c>
      <c r="G49" s="114">
        <v>17795</v>
      </c>
      <c r="H49" s="140">
        <v>17267</v>
      </c>
      <c r="I49" s="115">
        <v>98</v>
      </c>
      <c r="J49" s="116">
        <v>0.56755661087623788</v>
      </c>
    </row>
    <row r="50" spans="1:12" s="110" customFormat="1" ht="13.5" customHeight="1" x14ac:dyDescent="0.2">
      <c r="A50" s="120"/>
      <c r="B50" s="119" t="s">
        <v>107</v>
      </c>
      <c r="C50" s="113">
        <v>55.392005754212903</v>
      </c>
      <c r="D50" s="115">
        <v>21563</v>
      </c>
      <c r="E50" s="114">
        <v>22445</v>
      </c>
      <c r="F50" s="114">
        <v>22937</v>
      </c>
      <c r="G50" s="114">
        <v>22620</v>
      </c>
      <c r="H50" s="140">
        <v>21823</v>
      </c>
      <c r="I50" s="115">
        <v>-260</v>
      </c>
      <c r="J50" s="116">
        <v>-1.1914035650460524</v>
      </c>
    </row>
    <row r="51" spans="1:12" s="110" customFormat="1" ht="13.5" customHeight="1" x14ac:dyDescent="0.2">
      <c r="A51" s="118" t="s">
        <v>105</v>
      </c>
      <c r="B51" s="121" t="s">
        <v>108</v>
      </c>
      <c r="C51" s="113">
        <v>12.415228113440197</v>
      </c>
      <c r="D51" s="115">
        <v>4833</v>
      </c>
      <c r="E51" s="114">
        <v>5322</v>
      </c>
      <c r="F51" s="114">
        <v>5685</v>
      </c>
      <c r="G51" s="114">
        <v>5170</v>
      </c>
      <c r="H51" s="140">
        <v>4984</v>
      </c>
      <c r="I51" s="115">
        <v>-151</v>
      </c>
      <c r="J51" s="116">
        <v>-3.0296950240770464</v>
      </c>
    </row>
    <row r="52" spans="1:12" s="110" customFormat="1" ht="13.5" customHeight="1" x14ac:dyDescent="0.2">
      <c r="A52" s="118"/>
      <c r="B52" s="121" t="s">
        <v>109</v>
      </c>
      <c r="C52" s="113">
        <v>68.952938758734078</v>
      </c>
      <c r="D52" s="115">
        <v>26842</v>
      </c>
      <c r="E52" s="114">
        <v>27557</v>
      </c>
      <c r="F52" s="114">
        <v>28166</v>
      </c>
      <c r="G52" s="114">
        <v>28013</v>
      </c>
      <c r="H52" s="140">
        <v>27210</v>
      </c>
      <c r="I52" s="115">
        <v>-368</v>
      </c>
      <c r="J52" s="116">
        <v>-1.3524439544285189</v>
      </c>
    </row>
    <row r="53" spans="1:12" s="110" customFormat="1" ht="13.5" customHeight="1" x14ac:dyDescent="0.2">
      <c r="A53" s="118"/>
      <c r="B53" s="121" t="s">
        <v>110</v>
      </c>
      <c r="C53" s="113">
        <v>17.401356350184958</v>
      </c>
      <c r="D53" s="115">
        <v>6774</v>
      </c>
      <c r="E53" s="114">
        <v>6923</v>
      </c>
      <c r="F53" s="114">
        <v>6908</v>
      </c>
      <c r="G53" s="114">
        <v>6776</v>
      </c>
      <c r="H53" s="140">
        <v>6468</v>
      </c>
      <c r="I53" s="115">
        <v>306</v>
      </c>
      <c r="J53" s="116">
        <v>4.7309833024118735</v>
      </c>
    </row>
    <row r="54" spans="1:12" s="110" customFormat="1" ht="13.5" customHeight="1" x14ac:dyDescent="0.2">
      <c r="A54" s="120"/>
      <c r="B54" s="121" t="s">
        <v>111</v>
      </c>
      <c r="C54" s="113">
        <v>1.2304767776407728</v>
      </c>
      <c r="D54" s="115">
        <v>479</v>
      </c>
      <c r="E54" s="114">
        <v>471</v>
      </c>
      <c r="F54" s="114">
        <v>471</v>
      </c>
      <c r="G54" s="114">
        <v>456</v>
      </c>
      <c r="H54" s="140">
        <v>428</v>
      </c>
      <c r="I54" s="115">
        <v>51</v>
      </c>
      <c r="J54" s="116">
        <v>11.915887850467289</v>
      </c>
    </row>
    <row r="55" spans="1:12" s="110" customFormat="1" ht="13.5" customHeight="1" x14ac:dyDescent="0.2">
      <c r="A55" s="120"/>
      <c r="B55" s="121" t="s">
        <v>112</v>
      </c>
      <c r="C55" s="113">
        <v>0.36220715166461159</v>
      </c>
      <c r="D55" s="115">
        <v>141</v>
      </c>
      <c r="E55" s="114">
        <v>116</v>
      </c>
      <c r="F55" s="114">
        <v>121</v>
      </c>
      <c r="G55" s="114">
        <v>95</v>
      </c>
      <c r="H55" s="140">
        <v>102</v>
      </c>
      <c r="I55" s="115">
        <v>39</v>
      </c>
      <c r="J55" s="116">
        <v>38.235294117647058</v>
      </c>
    </row>
    <row r="56" spans="1:12" s="110" customFormat="1" ht="13.5" customHeight="1" x14ac:dyDescent="0.2">
      <c r="A56" s="118" t="s">
        <v>113</v>
      </c>
      <c r="B56" s="122" t="s">
        <v>116</v>
      </c>
      <c r="C56" s="113">
        <v>83.3127825729552</v>
      </c>
      <c r="D56" s="115">
        <v>32432</v>
      </c>
      <c r="E56" s="114">
        <v>33658</v>
      </c>
      <c r="F56" s="114">
        <v>34469</v>
      </c>
      <c r="G56" s="114">
        <v>33851</v>
      </c>
      <c r="H56" s="140">
        <v>32958</v>
      </c>
      <c r="I56" s="115">
        <v>-526</v>
      </c>
      <c r="J56" s="116">
        <v>-1.5959706292857576</v>
      </c>
    </row>
    <row r="57" spans="1:12" s="110" customFormat="1" ht="13.5" customHeight="1" x14ac:dyDescent="0.2">
      <c r="A57" s="142"/>
      <c r="B57" s="124" t="s">
        <v>117</v>
      </c>
      <c r="C57" s="125">
        <v>16.682079736950268</v>
      </c>
      <c r="D57" s="143">
        <v>6494</v>
      </c>
      <c r="E57" s="144">
        <v>6614</v>
      </c>
      <c r="F57" s="144">
        <v>6759</v>
      </c>
      <c r="G57" s="144">
        <v>6563</v>
      </c>
      <c r="H57" s="145">
        <v>6131</v>
      </c>
      <c r="I57" s="143">
        <v>363</v>
      </c>
      <c r="J57" s="146">
        <v>5.9207307127711628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320297</v>
      </c>
      <c r="E12" s="236">
        <v>320132</v>
      </c>
      <c r="F12" s="114">
        <v>324251</v>
      </c>
      <c r="G12" s="114">
        <v>319546</v>
      </c>
      <c r="H12" s="140">
        <v>316828</v>
      </c>
      <c r="I12" s="115">
        <v>3469</v>
      </c>
      <c r="J12" s="116">
        <v>1.0949158533967958</v>
      </c>
    </row>
    <row r="13" spans="1:15" s="110" customFormat="1" ht="12" customHeight="1" x14ac:dyDescent="0.2">
      <c r="A13" s="118" t="s">
        <v>105</v>
      </c>
      <c r="B13" s="119" t="s">
        <v>106</v>
      </c>
      <c r="C13" s="113">
        <v>52.541859586571213</v>
      </c>
      <c r="D13" s="115">
        <v>168290</v>
      </c>
      <c r="E13" s="114">
        <v>168399</v>
      </c>
      <c r="F13" s="114">
        <v>171197</v>
      </c>
      <c r="G13" s="114">
        <v>168739</v>
      </c>
      <c r="H13" s="140">
        <v>167051</v>
      </c>
      <c r="I13" s="115">
        <v>1239</v>
      </c>
      <c r="J13" s="116">
        <v>0.74168966363565614</v>
      </c>
    </row>
    <row r="14" spans="1:15" s="110" customFormat="1" ht="12" customHeight="1" x14ac:dyDescent="0.2">
      <c r="A14" s="118"/>
      <c r="B14" s="119" t="s">
        <v>107</v>
      </c>
      <c r="C14" s="113">
        <v>47.458140413428787</v>
      </c>
      <c r="D14" s="115">
        <v>152007</v>
      </c>
      <c r="E14" s="114">
        <v>151733</v>
      </c>
      <c r="F14" s="114">
        <v>153054</v>
      </c>
      <c r="G14" s="114">
        <v>150807</v>
      </c>
      <c r="H14" s="140">
        <v>149777</v>
      </c>
      <c r="I14" s="115">
        <v>2230</v>
      </c>
      <c r="J14" s="116">
        <v>1.4888801351342329</v>
      </c>
    </row>
    <row r="15" spans="1:15" s="110" customFormat="1" ht="12" customHeight="1" x14ac:dyDescent="0.2">
      <c r="A15" s="118" t="s">
        <v>105</v>
      </c>
      <c r="B15" s="121" t="s">
        <v>108</v>
      </c>
      <c r="C15" s="113">
        <v>11.22270892328058</v>
      </c>
      <c r="D15" s="115">
        <v>35946</v>
      </c>
      <c r="E15" s="114">
        <v>37019</v>
      </c>
      <c r="F15" s="114">
        <v>38434</v>
      </c>
      <c r="G15" s="114">
        <v>35717</v>
      </c>
      <c r="H15" s="140">
        <v>36127</v>
      </c>
      <c r="I15" s="115">
        <v>-181</v>
      </c>
      <c r="J15" s="116">
        <v>-0.50101032468790652</v>
      </c>
    </row>
    <row r="16" spans="1:15" s="110" customFormat="1" ht="12" customHeight="1" x14ac:dyDescent="0.2">
      <c r="A16" s="118"/>
      <c r="B16" s="121" t="s">
        <v>109</v>
      </c>
      <c r="C16" s="113">
        <v>66.807993830725863</v>
      </c>
      <c r="D16" s="115">
        <v>213984</v>
      </c>
      <c r="E16" s="114">
        <v>213642</v>
      </c>
      <c r="F16" s="114">
        <v>216554</v>
      </c>
      <c r="G16" s="114">
        <v>215687</v>
      </c>
      <c r="H16" s="140">
        <v>213956</v>
      </c>
      <c r="I16" s="115">
        <v>28</v>
      </c>
      <c r="J16" s="116">
        <v>1.3086802894052982E-2</v>
      </c>
    </row>
    <row r="17" spans="1:10" s="110" customFormat="1" ht="12" customHeight="1" x14ac:dyDescent="0.2">
      <c r="A17" s="118"/>
      <c r="B17" s="121" t="s">
        <v>110</v>
      </c>
      <c r="C17" s="113">
        <v>20.558419217164069</v>
      </c>
      <c r="D17" s="115">
        <v>65848</v>
      </c>
      <c r="E17" s="114">
        <v>65040</v>
      </c>
      <c r="F17" s="114">
        <v>64855</v>
      </c>
      <c r="G17" s="114">
        <v>63906</v>
      </c>
      <c r="H17" s="140">
        <v>62671</v>
      </c>
      <c r="I17" s="115">
        <v>3177</v>
      </c>
      <c r="J17" s="116">
        <v>5.0693303122656408</v>
      </c>
    </row>
    <row r="18" spans="1:10" s="110" customFormat="1" ht="12" customHeight="1" x14ac:dyDescent="0.2">
      <c r="A18" s="120"/>
      <c r="B18" s="121" t="s">
        <v>111</v>
      </c>
      <c r="C18" s="113">
        <v>1.4108780288294926</v>
      </c>
      <c r="D18" s="115">
        <v>4519</v>
      </c>
      <c r="E18" s="114">
        <v>4431</v>
      </c>
      <c r="F18" s="114">
        <v>4408</v>
      </c>
      <c r="G18" s="114">
        <v>4236</v>
      </c>
      <c r="H18" s="140">
        <v>4074</v>
      </c>
      <c r="I18" s="115">
        <v>445</v>
      </c>
      <c r="J18" s="116">
        <v>10.92292587137948</v>
      </c>
    </row>
    <row r="19" spans="1:10" s="110" customFormat="1" ht="12" customHeight="1" x14ac:dyDescent="0.2">
      <c r="A19" s="120"/>
      <c r="B19" s="121" t="s">
        <v>112</v>
      </c>
      <c r="C19" s="113">
        <v>0.40025351470666287</v>
      </c>
      <c r="D19" s="115">
        <v>1282</v>
      </c>
      <c r="E19" s="114">
        <v>1155</v>
      </c>
      <c r="F19" s="114">
        <v>1155</v>
      </c>
      <c r="G19" s="114">
        <v>992</v>
      </c>
      <c r="H19" s="140">
        <v>1011</v>
      </c>
      <c r="I19" s="115">
        <v>271</v>
      </c>
      <c r="J19" s="116">
        <v>26.805143422354107</v>
      </c>
    </row>
    <row r="20" spans="1:10" s="110" customFormat="1" ht="12" customHeight="1" x14ac:dyDescent="0.2">
      <c r="A20" s="118" t="s">
        <v>113</v>
      </c>
      <c r="B20" s="119" t="s">
        <v>181</v>
      </c>
      <c r="C20" s="113">
        <v>71.049994224110748</v>
      </c>
      <c r="D20" s="115">
        <v>227571</v>
      </c>
      <c r="E20" s="114">
        <v>227770</v>
      </c>
      <c r="F20" s="114">
        <v>232025</v>
      </c>
      <c r="G20" s="114">
        <v>228617</v>
      </c>
      <c r="H20" s="140">
        <v>227231</v>
      </c>
      <c r="I20" s="115">
        <v>340</v>
      </c>
      <c r="J20" s="116">
        <v>0.14962747160378645</v>
      </c>
    </row>
    <row r="21" spans="1:10" s="110" customFormat="1" ht="12" customHeight="1" x14ac:dyDescent="0.2">
      <c r="A21" s="118"/>
      <c r="B21" s="119" t="s">
        <v>182</v>
      </c>
      <c r="C21" s="113">
        <v>28.950005775889252</v>
      </c>
      <c r="D21" s="115">
        <v>92726</v>
      </c>
      <c r="E21" s="114">
        <v>92362</v>
      </c>
      <c r="F21" s="114">
        <v>92226</v>
      </c>
      <c r="G21" s="114">
        <v>90929</v>
      </c>
      <c r="H21" s="140">
        <v>89597</v>
      </c>
      <c r="I21" s="115">
        <v>3129</v>
      </c>
      <c r="J21" s="116">
        <v>3.4923044298358206</v>
      </c>
    </row>
    <row r="22" spans="1:10" s="110" customFormat="1" ht="12" customHeight="1" x14ac:dyDescent="0.2">
      <c r="A22" s="118" t="s">
        <v>113</v>
      </c>
      <c r="B22" s="119" t="s">
        <v>116</v>
      </c>
      <c r="C22" s="113">
        <v>84.685776014136877</v>
      </c>
      <c r="D22" s="115">
        <v>271246</v>
      </c>
      <c r="E22" s="114">
        <v>272288</v>
      </c>
      <c r="F22" s="114">
        <v>274119</v>
      </c>
      <c r="G22" s="114">
        <v>270577</v>
      </c>
      <c r="H22" s="140">
        <v>269733</v>
      </c>
      <c r="I22" s="115">
        <v>1513</v>
      </c>
      <c r="J22" s="116">
        <v>0.56092506293260369</v>
      </c>
    </row>
    <row r="23" spans="1:10" s="110" customFormat="1" ht="12" customHeight="1" x14ac:dyDescent="0.2">
      <c r="A23" s="118"/>
      <c r="B23" s="119" t="s">
        <v>117</v>
      </c>
      <c r="C23" s="113">
        <v>15.291120428851972</v>
      </c>
      <c r="D23" s="115">
        <v>48977</v>
      </c>
      <c r="E23" s="114">
        <v>47772</v>
      </c>
      <c r="F23" s="114">
        <v>50055</v>
      </c>
      <c r="G23" s="114">
        <v>48891</v>
      </c>
      <c r="H23" s="140">
        <v>47015</v>
      </c>
      <c r="I23" s="115">
        <v>1962</v>
      </c>
      <c r="J23" s="116">
        <v>4.1731362331170905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320399</v>
      </c>
      <c r="E64" s="236">
        <v>320400</v>
      </c>
      <c r="F64" s="236">
        <v>324386</v>
      </c>
      <c r="G64" s="236">
        <v>319893</v>
      </c>
      <c r="H64" s="140">
        <v>317533</v>
      </c>
      <c r="I64" s="115">
        <v>2866</v>
      </c>
      <c r="J64" s="116">
        <v>0.90258335354120678</v>
      </c>
    </row>
    <row r="65" spans="1:12" s="110" customFormat="1" ht="12" customHeight="1" x14ac:dyDescent="0.2">
      <c r="A65" s="118" t="s">
        <v>105</v>
      </c>
      <c r="B65" s="119" t="s">
        <v>106</v>
      </c>
      <c r="C65" s="113">
        <v>52.921201377033015</v>
      </c>
      <c r="D65" s="235">
        <v>169559</v>
      </c>
      <c r="E65" s="236">
        <v>169691</v>
      </c>
      <c r="F65" s="236">
        <v>172458</v>
      </c>
      <c r="G65" s="236">
        <v>169885</v>
      </c>
      <c r="H65" s="140">
        <v>168445</v>
      </c>
      <c r="I65" s="115">
        <v>1114</v>
      </c>
      <c r="J65" s="116">
        <v>0.66134346522603815</v>
      </c>
    </row>
    <row r="66" spans="1:12" s="110" customFormat="1" ht="12" customHeight="1" x14ac:dyDescent="0.2">
      <c r="A66" s="118"/>
      <c r="B66" s="119" t="s">
        <v>107</v>
      </c>
      <c r="C66" s="113">
        <v>47.078798622966985</v>
      </c>
      <c r="D66" s="235">
        <v>150840</v>
      </c>
      <c r="E66" s="236">
        <v>150709</v>
      </c>
      <c r="F66" s="236">
        <v>151928</v>
      </c>
      <c r="G66" s="236">
        <v>150008</v>
      </c>
      <c r="H66" s="140">
        <v>149088</v>
      </c>
      <c r="I66" s="115">
        <v>1752</v>
      </c>
      <c r="J66" s="116">
        <v>1.1751448808757243</v>
      </c>
    </row>
    <row r="67" spans="1:12" s="110" customFormat="1" ht="12" customHeight="1" x14ac:dyDescent="0.2">
      <c r="A67" s="118" t="s">
        <v>105</v>
      </c>
      <c r="B67" s="121" t="s">
        <v>108</v>
      </c>
      <c r="C67" s="113">
        <v>11.341795698488447</v>
      </c>
      <c r="D67" s="235">
        <v>36339</v>
      </c>
      <c r="E67" s="236">
        <v>37397</v>
      </c>
      <c r="F67" s="236">
        <v>38747</v>
      </c>
      <c r="G67" s="236">
        <v>36020</v>
      </c>
      <c r="H67" s="140">
        <v>36521</v>
      </c>
      <c r="I67" s="115">
        <v>-182</v>
      </c>
      <c r="J67" s="116">
        <v>-0.49834341885490541</v>
      </c>
    </row>
    <row r="68" spans="1:12" s="110" customFormat="1" ht="12" customHeight="1" x14ac:dyDescent="0.2">
      <c r="A68" s="118"/>
      <c r="B68" s="121" t="s">
        <v>109</v>
      </c>
      <c r="C68" s="113">
        <v>66.744278228084355</v>
      </c>
      <c r="D68" s="235">
        <v>213848</v>
      </c>
      <c r="E68" s="236">
        <v>213668</v>
      </c>
      <c r="F68" s="236">
        <v>216529</v>
      </c>
      <c r="G68" s="236">
        <v>215850</v>
      </c>
      <c r="H68" s="140">
        <v>214363</v>
      </c>
      <c r="I68" s="115">
        <v>-515</v>
      </c>
      <c r="J68" s="116">
        <v>-0.2402466843625066</v>
      </c>
    </row>
    <row r="69" spans="1:12" s="110" customFormat="1" ht="12" customHeight="1" x14ac:dyDescent="0.2">
      <c r="A69" s="118"/>
      <c r="B69" s="121" t="s">
        <v>110</v>
      </c>
      <c r="C69" s="113">
        <v>20.533147731422382</v>
      </c>
      <c r="D69" s="235">
        <v>65788</v>
      </c>
      <c r="E69" s="236">
        <v>64994</v>
      </c>
      <c r="F69" s="236">
        <v>64800</v>
      </c>
      <c r="G69" s="236">
        <v>63869</v>
      </c>
      <c r="H69" s="140">
        <v>62644</v>
      </c>
      <c r="I69" s="115">
        <v>3144</v>
      </c>
      <c r="J69" s="116">
        <v>5.0188366004725111</v>
      </c>
    </row>
    <row r="70" spans="1:12" s="110" customFormat="1" ht="12" customHeight="1" x14ac:dyDescent="0.2">
      <c r="A70" s="120"/>
      <c r="B70" s="121" t="s">
        <v>111</v>
      </c>
      <c r="C70" s="113">
        <v>1.3807783420048128</v>
      </c>
      <c r="D70" s="235">
        <v>4424</v>
      </c>
      <c r="E70" s="236">
        <v>4341</v>
      </c>
      <c r="F70" s="236">
        <v>4310</v>
      </c>
      <c r="G70" s="236">
        <v>4154</v>
      </c>
      <c r="H70" s="140">
        <v>4005</v>
      </c>
      <c r="I70" s="115">
        <v>419</v>
      </c>
      <c r="J70" s="116">
        <v>10.461922596754057</v>
      </c>
    </row>
    <row r="71" spans="1:12" s="110" customFormat="1" ht="12" customHeight="1" x14ac:dyDescent="0.2">
      <c r="A71" s="120"/>
      <c r="B71" s="121" t="s">
        <v>112</v>
      </c>
      <c r="C71" s="113">
        <v>0.4038714228196717</v>
      </c>
      <c r="D71" s="235">
        <v>1294</v>
      </c>
      <c r="E71" s="236">
        <v>1164</v>
      </c>
      <c r="F71" s="236">
        <v>1178</v>
      </c>
      <c r="G71" s="236">
        <v>1007</v>
      </c>
      <c r="H71" s="140">
        <v>1034</v>
      </c>
      <c r="I71" s="115">
        <v>260</v>
      </c>
      <c r="J71" s="116">
        <v>25.145067698259187</v>
      </c>
    </row>
    <row r="72" spans="1:12" s="110" customFormat="1" ht="12" customHeight="1" x14ac:dyDescent="0.2">
      <c r="A72" s="118" t="s">
        <v>113</v>
      </c>
      <c r="B72" s="119" t="s">
        <v>181</v>
      </c>
      <c r="C72" s="113">
        <v>71.214953854412784</v>
      </c>
      <c r="D72" s="235">
        <v>228172</v>
      </c>
      <c r="E72" s="236">
        <v>228436</v>
      </c>
      <c r="F72" s="236">
        <v>232508</v>
      </c>
      <c r="G72" s="236">
        <v>229100</v>
      </c>
      <c r="H72" s="140">
        <v>228153</v>
      </c>
      <c r="I72" s="115">
        <v>19</v>
      </c>
      <c r="J72" s="116">
        <v>8.3277449781506262E-3</v>
      </c>
    </row>
    <row r="73" spans="1:12" s="110" customFormat="1" ht="12" customHeight="1" x14ac:dyDescent="0.2">
      <c r="A73" s="118"/>
      <c r="B73" s="119" t="s">
        <v>182</v>
      </c>
      <c r="C73" s="113">
        <v>28.78504614558722</v>
      </c>
      <c r="D73" s="115">
        <v>92227</v>
      </c>
      <c r="E73" s="114">
        <v>91964</v>
      </c>
      <c r="F73" s="114">
        <v>91878</v>
      </c>
      <c r="G73" s="114">
        <v>90793</v>
      </c>
      <c r="H73" s="140">
        <v>89380</v>
      </c>
      <c r="I73" s="115">
        <v>2847</v>
      </c>
      <c r="J73" s="116">
        <v>3.185276348176326</v>
      </c>
    </row>
    <row r="74" spans="1:12" s="110" customFormat="1" ht="12" customHeight="1" x14ac:dyDescent="0.2">
      <c r="A74" s="118" t="s">
        <v>113</v>
      </c>
      <c r="B74" s="119" t="s">
        <v>116</v>
      </c>
      <c r="C74" s="113">
        <v>84.484033970143471</v>
      </c>
      <c r="D74" s="115">
        <v>270686</v>
      </c>
      <c r="E74" s="114">
        <v>271881</v>
      </c>
      <c r="F74" s="114">
        <v>273775</v>
      </c>
      <c r="G74" s="114">
        <v>270332</v>
      </c>
      <c r="H74" s="140">
        <v>269796</v>
      </c>
      <c r="I74" s="115">
        <v>890</v>
      </c>
      <c r="J74" s="116">
        <v>0.32987887144360922</v>
      </c>
    </row>
    <row r="75" spans="1:12" s="110" customFormat="1" ht="12" customHeight="1" x14ac:dyDescent="0.2">
      <c r="A75" s="142"/>
      <c r="B75" s="124" t="s">
        <v>117</v>
      </c>
      <c r="C75" s="125">
        <v>15.489124497891691</v>
      </c>
      <c r="D75" s="143">
        <v>49627</v>
      </c>
      <c r="E75" s="144">
        <v>48432</v>
      </c>
      <c r="F75" s="144">
        <v>50520</v>
      </c>
      <c r="G75" s="144">
        <v>49472</v>
      </c>
      <c r="H75" s="145">
        <v>47646</v>
      </c>
      <c r="I75" s="143">
        <v>1981</v>
      </c>
      <c r="J75" s="146">
        <v>4.1577467153591066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320297</v>
      </c>
      <c r="G11" s="114">
        <v>320132</v>
      </c>
      <c r="H11" s="114">
        <v>324251</v>
      </c>
      <c r="I11" s="114">
        <v>319546</v>
      </c>
      <c r="J11" s="140">
        <v>316828</v>
      </c>
      <c r="K11" s="114">
        <v>3469</v>
      </c>
      <c r="L11" s="116">
        <v>1.0949158533967958</v>
      </c>
    </row>
    <row r="12" spans="1:17" s="110" customFormat="1" ht="24.95" customHeight="1" x14ac:dyDescent="0.2">
      <c r="A12" s="604" t="s">
        <v>185</v>
      </c>
      <c r="B12" s="605"/>
      <c r="C12" s="605"/>
      <c r="D12" s="606"/>
      <c r="E12" s="113">
        <v>52.541859586571213</v>
      </c>
      <c r="F12" s="115">
        <v>168290</v>
      </c>
      <c r="G12" s="114">
        <v>168399</v>
      </c>
      <c r="H12" s="114">
        <v>171197</v>
      </c>
      <c r="I12" s="114">
        <v>168739</v>
      </c>
      <c r="J12" s="140">
        <v>167051</v>
      </c>
      <c r="K12" s="114">
        <v>1239</v>
      </c>
      <c r="L12" s="116">
        <v>0.74168966363565614</v>
      </c>
    </row>
    <row r="13" spans="1:17" s="110" customFormat="1" ht="15" customHeight="1" x14ac:dyDescent="0.2">
      <c r="A13" s="120"/>
      <c r="B13" s="612" t="s">
        <v>107</v>
      </c>
      <c r="C13" s="612"/>
      <c r="E13" s="113">
        <v>47.458140413428787</v>
      </c>
      <c r="F13" s="115">
        <v>152007</v>
      </c>
      <c r="G13" s="114">
        <v>151733</v>
      </c>
      <c r="H13" s="114">
        <v>153054</v>
      </c>
      <c r="I13" s="114">
        <v>150807</v>
      </c>
      <c r="J13" s="140">
        <v>149777</v>
      </c>
      <c r="K13" s="114">
        <v>2230</v>
      </c>
      <c r="L13" s="116">
        <v>1.4888801351342329</v>
      </c>
    </row>
    <row r="14" spans="1:17" s="110" customFormat="1" ht="24.95" customHeight="1" x14ac:dyDescent="0.2">
      <c r="A14" s="604" t="s">
        <v>186</v>
      </c>
      <c r="B14" s="605"/>
      <c r="C14" s="605"/>
      <c r="D14" s="606"/>
      <c r="E14" s="113">
        <v>11.22270892328058</v>
      </c>
      <c r="F14" s="115">
        <v>35946</v>
      </c>
      <c r="G14" s="114">
        <v>37019</v>
      </c>
      <c r="H14" s="114">
        <v>38434</v>
      </c>
      <c r="I14" s="114">
        <v>35717</v>
      </c>
      <c r="J14" s="140">
        <v>36127</v>
      </c>
      <c r="K14" s="114">
        <v>-181</v>
      </c>
      <c r="L14" s="116">
        <v>-0.50101032468790652</v>
      </c>
    </row>
    <row r="15" spans="1:17" s="110" customFormat="1" ht="15" customHeight="1" x14ac:dyDescent="0.2">
      <c r="A15" s="120"/>
      <c r="B15" s="119"/>
      <c r="C15" s="258" t="s">
        <v>106</v>
      </c>
      <c r="E15" s="113">
        <v>54.779391309186003</v>
      </c>
      <c r="F15" s="115">
        <v>19691</v>
      </c>
      <c r="G15" s="114">
        <v>20295</v>
      </c>
      <c r="H15" s="114">
        <v>21199</v>
      </c>
      <c r="I15" s="114">
        <v>19752</v>
      </c>
      <c r="J15" s="140">
        <v>19945</v>
      </c>
      <c r="K15" s="114">
        <v>-254</v>
      </c>
      <c r="L15" s="116">
        <v>-1.2735021308598646</v>
      </c>
    </row>
    <row r="16" spans="1:17" s="110" customFormat="1" ht="15" customHeight="1" x14ac:dyDescent="0.2">
      <c r="A16" s="120"/>
      <c r="B16" s="119"/>
      <c r="C16" s="258" t="s">
        <v>107</v>
      </c>
      <c r="E16" s="113">
        <v>45.220608690813997</v>
      </c>
      <c r="F16" s="115">
        <v>16255</v>
      </c>
      <c r="G16" s="114">
        <v>16724</v>
      </c>
      <c r="H16" s="114">
        <v>17235</v>
      </c>
      <c r="I16" s="114">
        <v>15965</v>
      </c>
      <c r="J16" s="140">
        <v>16182</v>
      </c>
      <c r="K16" s="114">
        <v>73</v>
      </c>
      <c r="L16" s="116">
        <v>0.4511185267581263</v>
      </c>
    </row>
    <row r="17" spans="1:12" s="110" customFormat="1" ht="15" customHeight="1" x14ac:dyDescent="0.2">
      <c r="A17" s="120"/>
      <c r="B17" s="121" t="s">
        <v>109</v>
      </c>
      <c r="C17" s="258"/>
      <c r="E17" s="113">
        <v>66.807993830725863</v>
      </c>
      <c r="F17" s="115">
        <v>213984</v>
      </c>
      <c r="G17" s="114">
        <v>213642</v>
      </c>
      <c r="H17" s="114">
        <v>216554</v>
      </c>
      <c r="I17" s="114">
        <v>215687</v>
      </c>
      <c r="J17" s="140">
        <v>213956</v>
      </c>
      <c r="K17" s="114">
        <v>28</v>
      </c>
      <c r="L17" s="116">
        <v>1.3086802894052982E-2</v>
      </c>
    </row>
    <row r="18" spans="1:12" s="110" customFormat="1" ht="15" customHeight="1" x14ac:dyDescent="0.2">
      <c r="A18" s="120"/>
      <c r="B18" s="119"/>
      <c r="C18" s="258" t="s">
        <v>106</v>
      </c>
      <c r="E18" s="113">
        <v>52.778712427097354</v>
      </c>
      <c r="F18" s="115">
        <v>112938</v>
      </c>
      <c r="G18" s="114">
        <v>112799</v>
      </c>
      <c r="H18" s="114">
        <v>114719</v>
      </c>
      <c r="I18" s="114">
        <v>114240</v>
      </c>
      <c r="J18" s="140">
        <v>113086</v>
      </c>
      <c r="K18" s="114">
        <v>-148</v>
      </c>
      <c r="L18" s="116">
        <v>-0.13087384822170736</v>
      </c>
    </row>
    <row r="19" spans="1:12" s="110" customFormat="1" ht="15" customHeight="1" x14ac:dyDescent="0.2">
      <c r="A19" s="120"/>
      <c r="B19" s="119"/>
      <c r="C19" s="258" t="s">
        <v>107</v>
      </c>
      <c r="E19" s="113">
        <v>47.221287572902646</v>
      </c>
      <c r="F19" s="115">
        <v>101046</v>
      </c>
      <c r="G19" s="114">
        <v>100843</v>
      </c>
      <c r="H19" s="114">
        <v>101835</v>
      </c>
      <c r="I19" s="114">
        <v>101447</v>
      </c>
      <c r="J19" s="140">
        <v>100870</v>
      </c>
      <c r="K19" s="114">
        <v>176</v>
      </c>
      <c r="L19" s="116">
        <v>0.17448200654307525</v>
      </c>
    </row>
    <row r="20" spans="1:12" s="110" customFormat="1" ht="15" customHeight="1" x14ac:dyDescent="0.2">
      <c r="A20" s="120"/>
      <c r="B20" s="121" t="s">
        <v>110</v>
      </c>
      <c r="C20" s="258"/>
      <c r="E20" s="113">
        <v>20.558419217164069</v>
      </c>
      <c r="F20" s="115">
        <v>65848</v>
      </c>
      <c r="G20" s="114">
        <v>65040</v>
      </c>
      <c r="H20" s="114">
        <v>64855</v>
      </c>
      <c r="I20" s="114">
        <v>63906</v>
      </c>
      <c r="J20" s="140">
        <v>62671</v>
      </c>
      <c r="K20" s="114">
        <v>3177</v>
      </c>
      <c r="L20" s="116">
        <v>5.0693303122656408</v>
      </c>
    </row>
    <row r="21" spans="1:12" s="110" customFormat="1" ht="15" customHeight="1" x14ac:dyDescent="0.2">
      <c r="A21" s="120"/>
      <c r="B21" s="119"/>
      <c r="C21" s="258" t="s">
        <v>106</v>
      </c>
      <c r="E21" s="113">
        <v>50.086562993560925</v>
      </c>
      <c r="F21" s="115">
        <v>32981</v>
      </c>
      <c r="G21" s="114">
        <v>32666</v>
      </c>
      <c r="H21" s="114">
        <v>32621</v>
      </c>
      <c r="I21" s="114">
        <v>32197</v>
      </c>
      <c r="J21" s="140">
        <v>31576</v>
      </c>
      <c r="K21" s="114">
        <v>1405</v>
      </c>
      <c r="L21" s="116">
        <v>4.4495819609830249</v>
      </c>
    </row>
    <row r="22" spans="1:12" s="110" customFormat="1" ht="15" customHeight="1" x14ac:dyDescent="0.2">
      <c r="A22" s="120"/>
      <c r="B22" s="119"/>
      <c r="C22" s="258" t="s">
        <v>107</v>
      </c>
      <c r="E22" s="113">
        <v>49.913437006439075</v>
      </c>
      <c r="F22" s="115">
        <v>32867</v>
      </c>
      <c r="G22" s="114">
        <v>32374</v>
      </c>
      <c r="H22" s="114">
        <v>32234</v>
      </c>
      <c r="I22" s="114">
        <v>31709</v>
      </c>
      <c r="J22" s="140">
        <v>31095</v>
      </c>
      <c r="K22" s="114">
        <v>1772</v>
      </c>
      <c r="L22" s="116">
        <v>5.6986653802862195</v>
      </c>
    </row>
    <row r="23" spans="1:12" s="110" customFormat="1" ht="15" customHeight="1" x14ac:dyDescent="0.2">
      <c r="A23" s="120"/>
      <c r="B23" s="121" t="s">
        <v>111</v>
      </c>
      <c r="C23" s="258"/>
      <c r="E23" s="113">
        <v>1.4108780288294926</v>
      </c>
      <c r="F23" s="115">
        <v>4519</v>
      </c>
      <c r="G23" s="114">
        <v>4431</v>
      </c>
      <c r="H23" s="114">
        <v>4408</v>
      </c>
      <c r="I23" s="114">
        <v>4236</v>
      </c>
      <c r="J23" s="140">
        <v>4074</v>
      </c>
      <c r="K23" s="114">
        <v>445</v>
      </c>
      <c r="L23" s="116">
        <v>10.92292587137948</v>
      </c>
    </row>
    <row r="24" spans="1:12" s="110" customFormat="1" ht="15" customHeight="1" x14ac:dyDescent="0.2">
      <c r="A24" s="120"/>
      <c r="B24" s="119"/>
      <c r="C24" s="258" t="s">
        <v>106</v>
      </c>
      <c r="E24" s="113">
        <v>59.305156007966367</v>
      </c>
      <c r="F24" s="115">
        <v>2680</v>
      </c>
      <c r="G24" s="114">
        <v>2639</v>
      </c>
      <c r="H24" s="114">
        <v>2658</v>
      </c>
      <c r="I24" s="114">
        <v>2550</v>
      </c>
      <c r="J24" s="140">
        <v>2444</v>
      </c>
      <c r="K24" s="114">
        <v>236</v>
      </c>
      <c r="L24" s="116">
        <v>9.656301145662848</v>
      </c>
    </row>
    <row r="25" spans="1:12" s="110" customFormat="1" ht="15" customHeight="1" x14ac:dyDescent="0.2">
      <c r="A25" s="120"/>
      <c r="B25" s="119"/>
      <c r="C25" s="258" t="s">
        <v>107</v>
      </c>
      <c r="E25" s="113">
        <v>40.694843992033633</v>
      </c>
      <c r="F25" s="115">
        <v>1839</v>
      </c>
      <c r="G25" s="114">
        <v>1792</v>
      </c>
      <c r="H25" s="114">
        <v>1750</v>
      </c>
      <c r="I25" s="114">
        <v>1686</v>
      </c>
      <c r="J25" s="140">
        <v>1630</v>
      </c>
      <c r="K25" s="114">
        <v>209</v>
      </c>
      <c r="L25" s="116">
        <v>12.822085889570552</v>
      </c>
    </row>
    <row r="26" spans="1:12" s="110" customFormat="1" ht="15" customHeight="1" x14ac:dyDescent="0.2">
      <c r="A26" s="120"/>
      <c r="C26" s="121" t="s">
        <v>187</v>
      </c>
      <c r="D26" s="110" t="s">
        <v>188</v>
      </c>
      <c r="E26" s="113">
        <v>0.40025351470666287</v>
      </c>
      <c r="F26" s="115">
        <v>1282</v>
      </c>
      <c r="G26" s="114">
        <v>1155</v>
      </c>
      <c r="H26" s="114">
        <v>1155</v>
      </c>
      <c r="I26" s="114">
        <v>992</v>
      </c>
      <c r="J26" s="140">
        <v>1011</v>
      </c>
      <c r="K26" s="114">
        <v>271</v>
      </c>
      <c r="L26" s="116">
        <v>26.805143422354107</v>
      </c>
    </row>
    <row r="27" spans="1:12" s="110" customFormat="1" ht="15" customHeight="1" x14ac:dyDescent="0.2">
      <c r="A27" s="120"/>
      <c r="B27" s="119"/>
      <c r="D27" s="259" t="s">
        <v>106</v>
      </c>
      <c r="E27" s="113">
        <v>52.964118564742591</v>
      </c>
      <c r="F27" s="115">
        <v>679</v>
      </c>
      <c r="G27" s="114">
        <v>595</v>
      </c>
      <c r="H27" s="114">
        <v>609</v>
      </c>
      <c r="I27" s="114">
        <v>525</v>
      </c>
      <c r="J27" s="140">
        <v>524</v>
      </c>
      <c r="K27" s="114">
        <v>155</v>
      </c>
      <c r="L27" s="116">
        <v>29.580152671755727</v>
      </c>
    </row>
    <row r="28" spans="1:12" s="110" customFormat="1" ht="15" customHeight="1" x14ac:dyDescent="0.2">
      <c r="A28" s="120"/>
      <c r="B28" s="119"/>
      <c r="D28" s="259" t="s">
        <v>107</v>
      </c>
      <c r="E28" s="113">
        <v>47.035881435257409</v>
      </c>
      <c r="F28" s="115">
        <v>603</v>
      </c>
      <c r="G28" s="114">
        <v>560</v>
      </c>
      <c r="H28" s="114">
        <v>546</v>
      </c>
      <c r="I28" s="114">
        <v>467</v>
      </c>
      <c r="J28" s="140">
        <v>487</v>
      </c>
      <c r="K28" s="114">
        <v>116</v>
      </c>
      <c r="L28" s="116">
        <v>23.819301848049282</v>
      </c>
    </row>
    <row r="29" spans="1:12" s="110" customFormat="1" ht="24.95" customHeight="1" x14ac:dyDescent="0.2">
      <c r="A29" s="604" t="s">
        <v>189</v>
      </c>
      <c r="B29" s="605"/>
      <c r="C29" s="605"/>
      <c r="D29" s="606"/>
      <c r="E29" s="113">
        <v>84.685776014136877</v>
      </c>
      <c r="F29" s="115">
        <v>271246</v>
      </c>
      <c r="G29" s="114">
        <v>272288</v>
      </c>
      <c r="H29" s="114">
        <v>274119</v>
      </c>
      <c r="I29" s="114">
        <v>270577</v>
      </c>
      <c r="J29" s="140">
        <v>269733</v>
      </c>
      <c r="K29" s="114">
        <v>1513</v>
      </c>
      <c r="L29" s="116">
        <v>0.56092506293260369</v>
      </c>
    </row>
    <row r="30" spans="1:12" s="110" customFormat="1" ht="15" customHeight="1" x14ac:dyDescent="0.2">
      <c r="A30" s="120"/>
      <c r="B30" s="119"/>
      <c r="C30" s="258" t="s">
        <v>106</v>
      </c>
      <c r="E30" s="113">
        <v>50.929783296343544</v>
      </c>
      <c r="F30" s="115">
        <v>138145</v>
      </c>
      <c r="G30" s="114">
        <v>138928</v>
      </c>
      <c r="H30" s="114">
        <v>140131</v>
      </c>
      <c r="I30" s="114">
        <v>138437</v>
      </c>
      <c r="J30" s="140">
        <v>137833</v>
      </c>
      <c r="K30" s="114">
        <v>312</v>
      </c>
      <c r="L30" s="116">
        <v>0.22636088599972432</v>
      </c>
    </row>
    <row r="31" spans="1:12" s="110" customFormat="1" ht="15" customHeight="1" x14ac:dyDescent="0.2">
      <c r="A31" s="120"/>
      <c r="B31" s="119"/>
      <c r="C31" s="258" t="s">
        <v>107</v>
      </c>
      <c r="E31" s="113">
        <v>49.070216703656456</v>
      </c>
      <c r="F31" s="115">
        <v>133101</v>
      </c>
      <c r="G31" s="114">
        <v>133360</v>
      </c>
      <c r="H31" s="114">
        <v>133988</v>
      </c>
      <c r="I31" s="114">
        <v>132140</v>
      </c>
      <c r="J31" s="140">
        <v>131900</v>
      </c>
      <c r="K31" s="114">
        <v>1201</v>
      </c>
      <c r="L31" s="116">
        <v>0.91053828658074298</v>
      </c>
    </row>
    <row r="32" spans="1:12" s="110" customFormat="1" ht="15" customHeight="1" x14ac:dyDescent="0.2">
      <c r="A32" s="120"/>
      <c r="B32" s="119" t="s">
        <v>117</v>
      </c>
      <c r="C32" s="258"/>
      <c r="E32" s="113">
        <v>15.291120428851972</v>
      </c>
      <c r="F32" s="115">
        <v>48977</v>
      </c>
      <c r="G32" s="114">
        <v>47772</v>
      </c>
      <c r="H32" s="114">
        <v>50055</v>
      </c>
      <c r="I32" s="114">
        <v>48891</v>
      </c>
      <c r="J32" s="140">
        <v>47015</v>
      </c>
      <c r="K32" s="114">
        <v>1962</v>
      </c>
      <c r="L32" s="116">
        <v>4.1731362331170905</v>
      </c>
    </row>
    <row r="33" spans="1:12" s="110" customFormat="1" ht="15" customHeight="1" x14ac:dyDescent="0.2">
      <c r="A33" s="120"/>
      <c r="B33" s="119"/>
      <c r="C33" s="258" t="s">
        <v>106</v>
      </c>
      <c r="E33" s="113">
        <v>61.445168140147416</v>
      </c>
      <c r="F33" s="115">
        <v>30094</v>
      </c>
      <c r="G33" s="114">
        <v>29422</v>
      </c>
      <c r="H33" s="114">
        <v>31014</v>
      </c>
      <c r="I33" s="114">
        <v>30248</v>
      </c>
      <c r="J33" s="140">
        <v>29160</v>
      </c>
      <c r="K33" s="114">
        <v>934</v>
      </c>
      <c r="L33" s="116">
        <v>3.2030178326474621</v>
      </c>
    </row>
    <row r="34" spans="1:12" s="110" customFormat="1" ht="15" customHeight="1" x14ac:dyDescent="0.2">
      <c r="A34" s="120"/>
      <c r="B34" s="119"/>
      <c r="C34" s="258" t="s">
        <v>107</v>
      </c>
      <c r="E34" s="113">
        <v>38.554831859852584</v>
      </c>
      <c r="F34" s="115">
        <v>18883</v>
      </c>
      <c r="G34" s="114">
        <v>18350</v>
      </c>
      <c r="H34" s="114">
        <v>19041</v>
      </c>
      <c r="I34" s="114">
        <v>18643</v>
      </c>
      <c r="J34" s="140">
        <v>17855</v>
      </c>
      <c r="K34" s="114">
        <v>1028</v>
      </c>
      <c r="L34" s="116">
        <v>5.7574908989078688</v>
      </c>
    </row>
    <row r="35" spans="1:12" s="110" customFormat="1" ht="24.95" customHeight="1" x14ac:dyDescent="0.2">
      <c r="A35" s="604" t="s">
        <v>190</v>
      </c>
      <c r="B35" s="605"/>
      <c r="C35" s="605"/>
      <c r="D35" s="606"/>
      <c r="E35" s="113">
        <v>71.049994224110748</v>
      </c>
      <c r="F35" s="115">
        <v>227571</v>
      </c>
      <c r="G35" s="114">
        <v>227770</v>
      </c>
      <c r="H35" s="114">
        <v>232025</v>
      </c>
      <c r="I35" s="114">
        <v>228617</v>
      </c>
      <c r="J35" s="140">
        <v>227231</v>
      </c>
      <c r="K35" s="114">
        <v>340</v>
      </c>
      <c r="L35" s="116">
        <v>0.14962747160378645</v>
      </c>
    </row>
    <row r="36" spans="1:12" s="110" customFormat="1" ht="15" customHeight="1" x14ac:dyDescent="0.2">
      <c r="A36" s="120"/>
      <c r="B36" s="119"/>
      <c r="C36" s="258" t="s">
        <v>106</v>
      </c>
      <c r="E36" s="113">
        <v>66.460137715262491</v>
      </c>
      <c r="F36" s="115">
        <v>151244</v>
      </c>
      <c r="G36" s="114">
        <v>151452</v>
      </c>
      <c r="H36" s="114">
        <v>154157</v>
      </c>
      <c r="I36" s="114">
        <v>152128</v>
      </c>
      <c r="J36" s="140">
        <v>150967</v>
      </c>
      <c r="K36" s="114">
        <v>277</v>
      </c>
      <c r="L36" s="116">
        <v>0.18348380771956785</v>
      </c>
    </row>
    <row r="37" spans="1:12" s="110" customFormat="1" ht="15" customHeight="1" x14ac:dyDescent="0.2">
      <c r="A37" s="120"/>
      <c r="B37" s="119"/>
      <c r="C37" s="258" t="s">
        <v>107</v>
      </c>
      <c r="E37" s="113">
        <v>33.539862284737509</v>
      </c>
      <c r="F37" s="115">
        <v>76327</v>
      </c>
      <c r="G37" s="114">
        <v>76318</v>
      </c>
      <c r="H37" s="114">
        <v>77868</v>
      </c>
      <c r="I37" s="114">
        <v>76489</v>
      </c>
      <c r="J37" s="140">
        <v>76264</v>
      </c>
      <c r="K37" s="114">
        <v>63</v>
      </c>
      <c r="L37" s="116">
        <v>8.2607783488933176E-2</v>
      </c>
    </row>
    <row r="38" spans="1:12" s="110" customFormat="1" ht="15" customHeight="1" x14ac:dyDescent="0.2">
      <c r="A38" s="120"/>
      <c r="B38" s="119" t="s">
        <v>182</v>
      </c>
      <c r="C38" s="258"/>
      <c r="E38" s="113">
        <v>28.950005775889252</v>
      </c>
      <c r="F38" s="115">
        <v>92726</v>
      </c>
      <c r="G38" s="114">
        <v>92362</v>
      </c>
      <c r="H38" s="114">
        <v>92226</v>
      </c>
      <c r="I38" s="114">
        <v>90929</v>
      </c>
      <c r="J38" s="140">
        <v>89597</v>
      </c>
      <c r="K38" s="114">
        <v>3129</v>
      </c>
      <c r="L38" s="116">
        <v>3.4923044298358206</v>
      </c>
    </row>
    <row r="39" spans="1:12" s="110" customFormat="1" ht="15" customHeight="1" x14ac:dyDescent="0.2">
      <c r="A39" s="120"/>
      <c r="B39" s="119"/>
      <c r="C39" s="258" t="s">
        <v>106</v>
      </c>
      <c r="E39" s="113">
        <v>18.383193494812673</v>
      </c>
      <c r="F39" s="115">
        <v>17046</v>
      </c>
      <c r="G39" s="114">
        <v>16947</v>
      </c>
      <c r="H39" s="114">
        <v>17040</v>
      </c>
      <c r="I39" s="114">
        <v>16611</v>
      </c>
      <c r="J39" s="140">
        <v>16084</v>
      </c>
      <c r="K39" s="114">
        <v>962</v>
      </c>
      <c r="L39" s="116">
        <v>5.9810992290475005</v>
      </c>
    </row>
    <row r="40" spans="1:12" s="110" customFormat="1" ht="15" customHeight="1" x14ac:dyDescent="0.2">
      <c r="A40" s="120"/>
      <c r="B40" s="119"/>
      <c r="C40" s="258" t="s">
        <v>107</v>
      </c>
      <c r="E40" s="113">
        <v>81.616806505187327</v>
      </c>
      <c r="F40" s="115">
        <v>75680</v>
      </c>
      <c r="G40" s="114">
        <v>75415</v>
      </c>
      <c r="H40" s="114">
        <v>75186</v>
      </c>
      <c r="I40" s="114">
        <v>74318</v>
      </c>
      <c r="J40" s="140">
        <v>73513</v>
      </c>
      <c r="K40" s="114">
        <v>2167</v>
      </c>
      <c r="L40" s="116">
        <v>2.9477779440371092</v>
      </c>
    </row>
    <row r="41" spans="1:12" s="110" customFormat="1" ht="24.75" customHeight="1" x14ac:dyDescent="0.2">
      <c r="A41" s="604" t="s">
        <v>518</v>
      </c>
      <c r="B41" s="605"/>
      <c r="C41" s="605"/>
      <c r="D41" s="606"/>
      <c r="E41" s="113">
        <v>4.9813142177416587</v>
      </c>
      <c r="F41" s="115">
        <v>15955</v>
      </c>
      <c r="G41" s="114">
        <v>17513</v>
      </c>
      <c r="H41" s="114">
        <v>17756</v>
      </c>
      <c r="I41" s="114">
        <v>15464</v>
      </c>
      <c r="J41" s="140">
        <v>15951</v>
      </c>
      <c r="K41" s="114">
        <v>4</v>
      </c>
      <c r="L41" s="116">
        <v>2.5076797692934614E-2</v>
      </c>
    </row>
    <row r="42" spans="1:12" s="110" customFormat="1" ht="15" customHeight="1" x14ac:dyDescent="0.2">
      <c r="A42" s="120"/>
      <c r="B42" s="119"/>
      <c r="C42" s="258" t="s">
        <v>106</v>
      </c>
      <c r="E42" s="113">
        <v>54.15230335318082</v>
      </c>
      <c r="F42" s="115">
        <v>8640</v>
      </c>
      <c r="G42" s="114">
        <v>9716</v>
      </c>
      <c r="H42" s="114">
        <v>9877</v>
      </c>
      <c r="I42" s="114">
        <v>8431</v>
      </c>
      <c r="J42" s="140">
        <v>8741</v>
      </c>
      <c r="K42" s="114">
        <v>-101</v>
      </c>
      <c r="L42" s="116">
        <v>-1.1554742020363802</v>
      </c>
    </row>
    <row r="43" spans="1:12" s="110" customFormat="1" ht="15" customHeight="1" x14ac:dyDescent="0.2">
      <c r="A43" s="123"/>
      <c r="B43" s="124"/>
      <c r="C43" s="260" t="s">
        <v>107</v>
      </c>
      <c r="D43" s="261"/>
      <c r="E43" s="125">
        <v>45.84769664681918</v>
      </c>
      <c r="F43" s="143">
        <v>7315</v>
      </c>
      <c r="G43" s="144">
        <v>7797</v>
      </c>
      <c r="H43" s="144">
        <v>7879</v>
      </c>
      <c r="I43" s="144">
        <v>7033</v>
      </c>
      <c r="J43" s="145">
        <v>7210</v>
      </c>
      <c r="K43" s="144">
        <v>105</v>
      </c>
      <c r="L43" s="146">
        <v>1.4563106796116505</v>
      </c>
    </row>
    <row r="44" spans="1:12" s="110" customFormat="1" ht="45.75" customHeight="1" x14ac:dyDescent="0.2">
      <c r="A44" s="604" t="s">
        <v>191</v>
      </c>
      <c r="B44" s="605"/>
      <c r="C44" s="605"/>
      <c r="D44" s="606"/>
      <c r="E44" s="113">
        <v>1.2706956356131964</v>
      </c>
      <c r="F44" s="115">
        <v>4070</v>
      </c>
      <c r="G44" s="114">
        <v>4108</v>
      </c>
      <c r="H44" s="114">
        <v>4125</v>
      </c>
      <c r="I44" s="114">
        <v>4062</v>
      </c>
      <c r="J44" s="140">
        <v>4099</v>
      </c>
      <c r="K44" s="114">
        <v>-29</v>
      </c>
      <c r="L44" s="116">
        <v>-0.7074896316174677</v>
      </c>
    </row>
    <row r="45" spans="1:12" s="110" customFormat="1" ht="15" customHeight="1" x14ac:dyDescent="0.2">
      <c r="A45" s="120"/>
      <c r="B45" s="119"/>
      <c r="C45" s="258" t="s">
        <v>106</v>
      </c>
      <c r="E45" s="113">
        <v>59.041769041769044</v>
      </c>
      <c r="F45" s="115">
        <v>2403</v>
      </c>
      <c r="G45" s="114">
        <v>2428</v>
      </c>
      <c r="H45" s="114">
        <v>2445</v>
      </c>
      <c r="I45" s="114">
        <v>2391</v>
      </c>
      <c r="J45" s="140">
        <v>2401</v>
      </c>
      <c r="K45" s="114">
        <v>2</v>
      </c>
      <c r="L45" s="116">
        <v>8.3298625572678045E-2</v>
      </c>
    </row>
    <row r="46" spans="1:12" s="110" customFormat="1" ht="15" customHeight="1" x14ac:dyDescent="0.2">
      <c r="A46" s="123"/>
      <c r="B46" s="124"/>
      <c r="C46" s="260" t="s">
        <v>107</v>
      </c>
      <c r="D46" s="261"/>
      <c r="E46" s="125">
        <v>40.958230958230956</v>
      </c>
      <c r="F46" s="143">
        <v>1667</v>
      </c>
      <c r="G46" s="144">
        <v>1680</v>
      </c>
      <c r="H46" s="144">
        <v>1680</v>
      </c>
      <c r="I46" s="144">
        <v>1671</v>
      </c>
      <c r="J46" s="145">
        <v>1698</v>
      </c>
      <c r="K46" s="144">
        <v>-31</v>
      </c>
      <c r="L46" s="146">
        <v>-1.8256772673733805</v>
      </c>
    </row>
    <row r="47" spans="1:12" s="110" customFormat="1" ht="39" customHeight="1" x14ac:dyDescent="0.2">
      <c r="A47" s="604" t="s">
        <v>519</v>
      </c>
      <c r="B47" s="607"/>
      <c r="C47" s="607"/>
      <c r="D47" s="608"/>
      <c r="E47" s="113">
        <v>0.28161362735211382</v>
      </c>
      <c r="F47" s="115">
        <v>902</v>
      </c>
      <c r="G47" s="114">
        <v>905</v>
      </c>
      <c r="H47" s="114">
        <v>845</v>
      </c>
      <c r="I47" s="114">
        <v>818</v>
      </c>
      <c r="J47" s="140">
        <v>880</v>
      </c>
      <c r="K47" s="114">
        <v>22</v>
      </c>
      <c r="L47" s="116">
        <v>2.5</v>
      </c>
    </row>
    <row r="48" spans="1:12" s="110" customFormat="1" ht="15" customHeight="1" x14ac:dyDescent="0.2">
      <c r="A48" s="120"/>
      <c r="B48" s="119"/>
      <c r="C48" s="258" t="s">
        <v>106</v>
      </c>
      <c r="E48" s="113">
        <v>40.354767184035474</v>
      </c>
      <c r="F48" s="115">
        <v>364</v>
      </c>
      <c r="G48" s="114">
        <v>376</v>
      </c>
      <c r="H48" s="114">
        <v>340</v>
      </c>
      <c r="I48" s="114">
        <v>310</v>
      </c>
      <c r="J48" s="140">
        <v>341</v>
      </c>
      <c r="K48" s="114">
        <v>23</v>
      </c>
      <c r="L48" s="116">
        <v>6.7448680351906161</v>
      </c>
    </row>
    <row r="49" spans="1:12" s="110" customFormat="1" ht="15" customHeight="1" x14ac:dyDescent="0.2">
      <c r="A49" s="123"/>
      <c r="B49" s="124"/>
      <c r="C49" s="260" t="s">
        <v>107</v>
      </c>
      <c r="D49" s="261"/>
      <c r="E49" s="125">
        <v>59.645232815964526</v>
      </c>
      <c r="F49" s="143">
        <v>538</v>
      </c>
      <c r="G49" s="144">
        <v>529</v>
      </c>
      <c r="H49" s="144">
        <v>505</v>
      </c>
      <c r="I49" s="144">
        <v>508</v>
      </c>
      <c r="J49" s="145">
        <v>539</v>
      </c>
      <c r="K49" s="144">
        <v>-1</v>
      </c>
      <c r="L49" s="146">
        <v>-0.18552875695732837</v>
      </c>
    </row>
    <row r="50" spans="1:12" s="110" customFormat="1" ht="24.95" customHeight="1" x14ac:dyDescent="0.2">
      <c r="A50" s="609" t="s">
        <v>192</v>
      </c>
      <c r="B50" s="610"/>
      <c r="C50" s="610"/>
      <c r="D50" s="611"/>
      <c r="E50" s="262">
        <v>13.425976515546509</v>
      </c>
      <c r="F50" s="263">
        <v>43003</v>
      </c>
      <c r="G50" s="264">
        <v>44420</v>
      </c>
      <c r="H50" s="264">
        <v>45448</v>
      </c>
      <c r="I50" s="264">
        <v>42289</v>
      </c>
      <c r="J50" s="265">
        <v>42474</v>
      </c>
      <c r="K50" s="263">
        <v>529</v>
      </c>
      <c r="L50" s="266">
        <v>1.2454678156048407</v>
      </c>
    </row>
    <row r="51" spans="1:12" s="110" customFormat="1" ht="15" customHeight="1" x14ac:dyDescent="0.2">
      <c r="A51" s="120"/>
      <c r="B51" s="119"/>
      <c r="C51" s="258" t="s">
        <v>106</v>
      </c>
      <c r="E51" s="113">
        <v>54.524102969560261</v>
      </c>
      <c r="F51" s="115">
        <v>23447</v>
      </c>
      <c r="G51" s="114">
        <v>24197</v>
      </c>
      <c r="H51" s="114">
        <v>24937</v>
      </c>
      <c r="I51" s="114">
        <v>23238</v>
      </c>
      <c r="J51" s="140">
        <v>23180</v>
      </c>
      <c r="K51" s="114">
        <v>267</v>
      </c>
      <c r="L51" s="116">
        <v>1.1518550474547022</v>
      </c>
    </row>
    <row r="52" spans="1:12" s="110" customFormat="1" ht="15" customHeight="1" x14ac:dyDescent="0.2">
      <c r="A52" s="120"/>
      <c r="B52" s="119"/>
      <c r="C52" s="258" t="s">
        <v>107</v>
      </c>
      <c r="E52" s="113">
        <v>45.475897030439739</v>
      </c>
      <c r="F52" s="115">
        <v>19556</v>
      </c>
      <c r="G52" s="114">
        <v>20223</v>
      </c>
      <c r="H52" s="114">
        <v>20511</v>
      </c>
      <c r="I52" s="114">
        <v>19051</v>
      </c>
      <c r="J52" s="140">
        <v>19294</v>
      </c>
      <c r="K52" s="114">
        <v>262</v>
      </c>
      <c r="L52" s="116">
        <v>1.3579351093604228</v>
      </c>
    </row>
    <row r="53" spans="1:12" s="110" customFormat="1" ht="15" customHeight="1" x14ac:dyDescent="0.2">
      <c r="A53" s="120"/>
      <c r="B53" s="119"/>
      <c r="C53" s="258" t="s">
        <v>187</v>
      </c>
      <c r="D53" s="110" t="s">
        <v>193</v>
      </c>
      <c r="E53" s="113">
        <v>25.991209915587284</v>
      </c>
      <c r="F53" s="115">
        <v>11177</v>
      </c>
      <c r="G53" s="114">
        <v>12816</v>
      </c>
      <c r="H53" s="114">
        <v>12977</v>
      </c>
      <c r="I53" s="114">
        <v>10002</v>
      </c>
      <c r="J53" s="140">
        <v>11015</v>
      </c>
      <c r="K53" s="114">
        <v>162</v>
      </c>
      <c r="L53" s="116">
        <v>1.4707217430776214</v>
      </c>
    </row>
    <row r="54" spans="1:12" s="110" customFormat="1" ht="15" customHeight="1" x14ac:dyDescent="0.2">
      <c r="A54" s="120"/>
      <c r="B54" s="119"/>
      <c r="D54" s="267" t="s">
        <v>194</v>
      </c>
      <c r="E54" s="113">
        <v>55.310011631028004</v>
      </c>
      <c r="F54" s="115">
        <v>6182</v>
      </c>
      <c r="G54" s="114">
        <v>7140</v>
      </c>
      <c r="H54" s="114">
        <v>7325</v>
      </c>
      <c r="I54" s="114">
        <v>5639</v>
      </c>
      <c r="J54" s="140">
        <v>6151</v>
      </c>
      <c r="K54" s="114">
        <v>31</v>
      </c>
      <c r="L54" s="116">
        <v>0.50398309218013326</v>
      </c>
    </row>
    <row r="55" spans="1:12" s="110" customFormat="1" ht="15" customHeight="1" x14ac:dyDescent="0.2">
      <c r="A55" s="120"/>
      <c r="B55" s="119"/>
      <c r="D55" s="267" t="s">
        <v>195</v>
      </c>
      <c r="E55" s="113">
        <v>44.689988368971996</v>
      </c>
      <c r="F55" s="115">
        <v>4995</v>
      </c>
      <c r="G55" s="114">
        <v>5676</v>
      </c>
      <c r="H55" s="114">
        <v>5652</v>
      </c>
      <c r="I55" s="114">
        <v>4363</v>
      </c>
      <c r="J55" s="140">
        <v>4864</v>
      </c>
      <c r="K55" s="114">
        <v>131</v>
      </c>
      <c r="L55" s="116">
        <v>2.6932565789473686</v>
      </c>
    </row>
    <row r="56" spans="1:12" s="110" customFormat="1" ht="15" customHeight="1" x14ac:dyDescent="0.2">
      <c r="A56" s="120"/>
      <c r="B56" s="119" t="s">
        <v>196</v>
      </c>
      <c r="C56" s="258"/>
      <c r="E56" s="113">
        <v>62.499180448146561</v>
      </c>
      <c r="F56" s="115">
        <v>200183</v>
      </c>
      <c r="G56" s="114">
        <v>199421</v>
      </c>
      <c r="H56" s="114">
        <v>201285</v>
      </c>
      <c r="I56" s="114">
        <v>200852</v>
      </c>
      <c r="J56" s="140">
        <v>199741</v>
      </c>
      <c r="K56" s="114">
        <v>442</v>
      </c>
      <c r="L56" s="116">
        <v>0.22128656610310352</v>
      </c>
    </row>
    <row r="57" spans="1:12" s="110" customFormat="1" ht="15" customHeight="1" x14ac:dyDescent="0.2">
      <c r="A57" s="120"/>
      <c r="B57" s="119"/>
      <c r="C57" s="258" t="s">
        <v>106</v>
      </c>
      <c r="E57" s="113">
        <v>50.385896904332533</v>
      </c>
      <c r="F57" s="115">
        <v>100864</v>
      </c>
      <c r="G57" s="114">
        <v>100707</v>
      </c>
      <c r="H57" s="114">
        <v>101884</v>
      </c>
      <c r="I57" s="114">
        <v>101753</v>
      </c>
      <c r="J57" s="140">
        <v>101155</v>
      </c>
      <c r="K57" s="114">
        <v>-291</v>
      </c>
      <c r="L57" s="116">
        <v>-0.2876773268745984</v>
      </c>
    </row>
    <row r="58" spans="1:12" s="110" customFormat="1" ht="15" customHeight="1" x14ac:dyDescent="0.2">
      <c r="A58" s="120"/>
      <c r="B58" s="119"/>
      <c r="C58" s="258" t="s">
        <v>107</v>
      </c>
      <c r="E58" s="113">
        <v>49.614103095667467</v>
      </c>
      <c r="F58" s="115">
        <v>99319</v>
      </c>
      <c r="G58" s="114">
        <v>98714</v>
      </c>
      <c r="H58" s="114">
        <v>99401</v>
      </c>
      <c r="I58" s="114">
        <v>99099</v>
      </c>
      <c r="J58" s="140">
        <v>98586</v>
      </c>
      <c r="K58" s="114">
        <v>733</v>
      </c>
      <c r="L58" s="116">
        <v>0.74351327774734755</v>
      </c>
    </row>
    <row r="59" spans="1:12" s="110" customFormat="1" ht="15" customHeight="1" x14ac:dyDescent="0.2">
      <c r="A59" s="120"/>
      <c r="B59" s="119"/>
      <c r="C59" s="258" t="s">
        <v>105</v>
      </c>
      <c r="D59" s="110" t="s">
        <v>197</v>
      </c>
      <c r="E59" s="113">
        <v>91.009726100617939</v>
      </c>
      <c r="F59" s="115">
        <v>182186</v>
      </c>
      <c r="G59" s="114">
        <v>181499</v>
      </c>
      <c r="H59" s="114">
        <v>183395</v>
      </c>
      <c r="I59" s="114">
        <v>183202</v>
      </c>
      <c r="J59" s="140">
        <v>182262</v>
      </c>
      <c r="K59" s="114">
        <v>-76</v>
      </c>
      <c r="L59" s="116">
        <v>-4.1698214658019775E-2</v>
      </c>
    </row>
    <row r="60" spans="1:12" s="110" customFormat="1" ht="15" customHeight="1" x14ac:dyDescent="0.2">
      <c r="A60" s="120"/>
      <c r="B60" s="119"/>
      <c r="C60" s="258"/>
      <c r="D60" s="267" t="s">
        <v>198</v>
      </c>
      <c r="E60" s="113">
        <v>48.0278396803267</v>
      </c>
      <c r="F60" s="115">
        <v>87500</v>
      </c>
      <c r="G60" s="114">
        <v>87365</v>
      </c>
      <c r="H60" s="114">
        <v>88544</v>
      </c>
      <c r="I60" s="114">
        <v>88553</v>
      </c>
      <c r="J60" s="140">
        <v>88083</v>
      </c>
      <c r="K60" s="114">
        <v>-583</v>
      </c>
      <c r="L60" s="116">
        <v>-0.66187573084477136</v>
      </c>
    </row>
    <row r="61" spans="1:12" s="110" customFormat="1" ht="15" customHeight="1" x14ac:dyDescent="0.2">
      <c r="A61" s="120"/>
      <c r="B61" s="119"/>
      <c r="C61" s="258"/>
      <c r="D61" s="267" t="s">
        <v>199</v>
      </c>
      <c r="E61" s="113">
        <v>51.9721603196733</v>
      </c>
      <c r="F61" s="115">
        <v>94686</v>
      </c>
      <c r="G61" s="114">
        <v>94134</v>
      </c>
      <c r="H61" s="114">
        <v>94851</v>
      </c>
      <c r="I61" s="114">
        <v>94649</v>
      </c>
      <c r="J61" s="140">
        <v>94179</v>
      </c>
      <c r="K61" s="114">
        <v>507</v>
      </c>
      <c r="L61" s="116">
        <v>0.53833657184722705</v>
      </c>
    </row>
    <row r="62" spans="1:12" s="110" customFormat="1" ht="15" customHeight="1" x14ac:dyDescent="0.2">
      <c r="A62" s="120"/>
      <c r="B62" s="119"/>
      <c r="C62" s="258"/>
      <c r="D62" s="258" t="s">
        <v>200</v>
      </c>
      <c r="E62" s="113">
        <v>8.9902738993820659</v>
      </c>
      <c r="F62" s="115">
        <v>17997</v>
      </c>
      <c r="G62" s="114">
        <v>17922</v>
      </c>
      <c r="H62" s="114">
        <v>17890</v>
      </c>
      <c r="I62" s="114">
        <v>17650</v>
      </c>
      <c r="J62" s="140">
        <v>17479</v>
      </c>
      <c r="K62" s="114">
        <v>518</v>
      </c>
      <c r="L62" s="116">
        <v>2.9635562675210254</v>
      </c>
    </row>
    <row r="63" spans="1:12" s="110" customFormat="1" ht="15" customHeight="1" x14ac:dyDescent="0.2">
      <c r="A63" s="120"/>
      <c r="B63" s="119"/>
      <c r="C63" s="258"/>
      <c r="D63" s="267" t="s">
        <v>198</v>
      </c>
      <c r="E63" s="113">
        <v>74.256820581207975</v>
      </c>
      <c r="F63" s="115">
        <v>13364</v>
      </c>
      <c r="G63" s="114">
        <v>13342</v>
      </c>
      <c r="H63" s="114">
        <v>13340</v>
      </c>
      <c r="I63" s="114">
        <v>13200</v>
      </c>
      <c r="J63" s="140">
        <v>13072</v>
      </c>
      <c r="K63" s="114">
        <v>292</v>
      </c>
      <c r="L63" s="116">
        <v>2.2337821297429619</v>
      </c>
    </row>
    <row r="64" spans="1:12" s="110" customFormat="1" ht="15" customHeight="1" x14ac:dyDescent="0.2">
      <c r="A64" s="120"/>
      <c r="B64" s="119"/>
      <c r="C64" s="258"/>
      <c r="D64" s="267" t="s">
        <v>199</v>
      </c>
      <c r="E64" s="113">
        <v>25.743179418792021</v>
      </c>
      <c r="F64" s="115">
        <v>4633</v>
      </c>
      <c r="G64" s="114">
        <v>4580</v>
      </c>
      <c r="H64" s="114">
        <v>4550</v>
      </c>
      <c r="I64" s="114">
        <v>4450</v>
      </c>
      <c r="J64" s="140">
        <v>4407</v>
      </c>
      <c r="K64" s="114">
        <v>226</v>
      </c>
      <c r="L64" s="116">
        <v>5.1282051282051286</v>
      </c>
    </row>
    <row r="65" spans="1:12" s="110" customFormat="1" ht="15" customHeight="1" x14ac:dyDescent="0.2">
      <c r="A65" s="120"/>
      <c r="B65" s="119" t="s">
        <v>201</v>
      </c>
      <c r="C65" s="258"/>
      <c r="E65" s="113">
        <v>17.382616758820721</v>
      </c>
      <c r="F65" s="115">
        <v>55676</v>
      </c>
      <c r="G65" s="114">
        <v>55155</v>
      </c>
      <c r="H65" s="114">
        <v>54605</v>
      </c>
      <c r="I65" s="114">
        <v>54004</v>
      </c>
      <c r="J65" s="140">
        <v>52741</v>
      </c>
      <c r="K65" s="114">
        <v>2935</v>
      </c>
      <c r="L65" s="116">
        <v>5.5649305094708099</v>
      </c>
    </row>
    <row r="66" spans="1:12" s="110" customFormat="1" ht="15" customHeight="1" x14ac:dyDescent="0.2">
      <c r="A66" s="120"/>
      <c r="B66" s="119"/>
      <c r="C66" s="258" t="s">
        <v>106</v>
      </c>
      <c r="E66" s="113">
        <v>57.360442560528774</v>
      </c>
      <c r="F66" s="115">
        <v>31936</v>
      </c>
      <c r="G66" s="114">
        <v>31711</v>
      </c>
      <c r="H66" s="114">
        <v>31401</v>
      </c>
      <c r="I66" s="114">
        <v>31175</v>
      </c>
      <c r="J66" s="140">
        <v>30535</v>
      </c>
      <c r="K66" s="114">
        <v>1401</v>
      </c>
      <c r="L66" s="116">
        <v>4.588177501228099</v>
      </c>
    </row>
    <row r="67" spans="1:12" s="110" customFormat="1" ht="15" customHeight="1" x14ac:dyDescent="0.2">
      <c r="A67" s="120"/>
      <c r="B67" s="119"/>
      <c r="C67" s="258" t="s">
        <v>107</v>
      </c>
      <c r="E67" s="113">
        <v>42.639557439471226</v>
      </c>
      <c r="F67" s="115">
        <v>23740</v>
      </c>
      <c r="G67" s="114">
        <v>23444</v>
      </c>
      <c r="H67" s="114">
        <v>23204</v>
      </c>
      <c r="I67" s="114">
        <v>22829</v>
      </c>
      <c r="J67" s="140">
        <v>22206</v>
      </c>
      <c r="K67" s="114">
        <v>1534</v>
      </c>
      <c r="L67" s="116">
        <v>6.908042871296046</v>
      </c>
    </row>
    <row r="68" spans="1:12" s="110" customFormat="1" ht="15" customHeight="1" x14ac:dyDescent="0.2">
      <c r="A68" s="120"/>
      <c r="B68" s="119"/>
      <c r="C68" s="258" t="s">
        <v>105</v>
      </c>
      <c r="D68" s="110" t="s">
        <v>202</v>
      </c>
      <c r="E68" s="113">
        <v>23.338601911056827</v>
      </c>
      <c r="F68" s="115">
        <v>12994</v>
      </c>
      <c r="G68" s="114">
        <v>12650</v>
      </c>
      <c r="H68" s="114">
        <v>12434</v>
      </c>
      <c r="I68" s="114">
        <v>12146</v>
      </c>
      <c r="J68" s="140">
        <v>11473</v>
      </c>
      <c r="K68" s="114">
        <v>1521</v>
      </c>
      <c r="L68" s="116">
        <v>13.257212586071647</v>
      </c>
    </row>
    <row r="69" spans="1:12" s="110" customFormat="1" ht="15" customHeight="1" x14ac:dyDescent="0.2">
      <c r="A69" s="120"/>
      <c r="B69" s="119"/>
      <c r="C69" s="258"/>
      <c r="D69" s="267" t="s">
        <v>198</v>
      </c>
      <c r="E69" s="113">
        <v>54.579036478374633</v>
      </c>
      <c r="F69" s="115">
        <v>7092</v>
      </c>
      <c r="G69" s="114">
        <v>6901</v>
      </c>
      <c r="H69" s="114">
        <v>6766</v>
      </c>
      <c r="I69" s="114">
        <v>6652</v>
      </c>
      <c r="J69" s="140">
        <v>6299</v>
      </c>
      <c r="K69" s="114">
        <v>793</v>
      </c>
      <c r="L69" s="116">
        <v>12.589299888871249</v>
      </c>
    </row>
    <row r="70" spans="1:12" s="110" customFormat="1" ht="15" customHeight="1" x14ac:dyDescent="0.2">
      <c r="A70" s="120"/>
      <c r="B70" s="119"/>
      <c r="C70" s="258"/>
      <c r="D70" s="267" t="s">
        <v>199</v>
      </c>
      <c r="E70" s="113">
        <v>45.420963521625367</v>
      </c>
      <c r="F70" s="115">
        <v>5902</v>
      </c>
      <c r="G70" s="114">
        <v>5749</v>
      </c>
      <c r="H70" s="114">
        <v>5668</v>
      </c>
      <c r="I70" s="114">
        <v>5494</v>
      </c>
      <c r="J70" s="140">
        <v>5174</v>
      </c>
      <c r="K70" s="114">
        <v>728</v>
      </c>
      <c r="L70" s="116">
        <v>14.07035175879397</v>
      </c>
    </row>
    <row r="71" spans="1:12" s="110" customFormat="1" ht="15" customHeight="1" x14ac:dyDescent="0.2">
      <c r="A71" s="120"/>
      <c r="B71" s="119"/>
      <c r="C71" s="258"/>
      <c r="D71" s="110" t="s">
        <v>203</v>
      </c>
      <c r="E71" s="113">
        <v>69.888282204181337</v>
      </c>
      <c r="F71" s="115">
        <v>38911</v>
      </c>
      <c r="G71" s="114">
        <v>38758</v>
      </c>
      <c r="H71" s="114">
        <v>38461</v>
      </c>
      <c r="I71" s="114">
        <v>38189</v>
      </c>
      <c r="J71" s="140">
        <v>37679</v>
      </c>
      <c r="K71" s="114">
        <v>1232</v>
      </c>
      <c r="L71" s="116">
        <v>3.2697258419809443</v>
      </c>
    </row>
    <row r="72" spans="1:12" s="110" customFormat="1" ht="15" customHeight="1" x14ac:dyDescent="0.2">
      <c r="A72" s="120"/>
      <c r="B72" s="119"/>
      <c r="C72" s="258"/>
      <c r="D72" s="267" t="s">
        <v>198</v>
      </c>
      <c r="E72" s="113">
        <v>58.268869985351188</v>
      </c>
      <c r="F72" s="115">
        <v>22673</v>
      </c>
      <c r="G72" s="114">
        <v>22631</v>
      </c>
      <c r="H72" s="114">
        <v>22481</v>
      </c>
      <c r="I72" s="114">
        <v>22393</v>
      </c>
      <c r="J72" s="140">
        <v>22151</v>
      </c>
      <c r="K72" s="114">
        <v>522</v>
      </c>
      <c r="L72" s="116">
        <v>2.3565527515687781</v>
      </c>
    </row>
    <row r="73" spans="1:12" s="110" customFormat="1" ht="15" customHeight="1" x14ac:dyDescent="0.2">
      <c r="A73" s="120"/>
      <c r="B73" s="119"/>
      <c r="C73" s="258"/>
      <c r="D73" s="267" t="s">
        <v>199</v>
      </c>
      <c r="E73" s="113">
        <v>41.731130014648812</v>
      </c>
      <c r="F73" s="115">
        <v>16238</v>
      </c>
      <c r="G73" s="114">
        <v>16127</v>
      </c>
      <c r="H73" s="114">
        <v>15980</v>
      </c>
      <c r="I73" s="114">
        <v>15796</v>
      </c>
      <c r="J73" s="140">
        <v>15528</v>
      </c>
      <c r="K73" s="114">
        <v>710</v>
      </c>
      <c r="L73" s="116">
        <v>4.5723853683668212</v>
      </c>
    </row>
    <row r="74" spans="1:12" s="110" customFormat="1" ht="15" customHeight="1" x14ac:dyDescent="0.2">
      <c r="A74" s="120"/>
      <c r="B74" s="119"/>
      <c r="C74" s="258"/>
      <c r="D74" s="110" t="s">
        <v>204</v>
      </c>
      <c r="E74" s="113">
        <v>6.773115884761836</v>
      </c>
      <c r="F74" s="115">
        <v>3771</v>
      </c>
      <c r="G74" s="114">
        <v>3747</v>
      </c>
      <c r="H74" s="114">
        <v>3710</v>
      </c>
      <c r="I74" s="114">
        <v>3669</v>
      </c>
      <c r="J74" s="140">
        <v>3589</v>
      </c>
      <c r="K74" s="114">
        <v>182</v>
      </c>
      <c r="L74" s="116">
        <v>5.0710504318751743</v>
      </c>
    </row>
    <row r="75" spans="1:12" s="110" customFormat="1" ht="15" customHeight="1" x14ac:dyDescent="0.2">
      <c r="A75" s="120"/>
      <c r="B75" s="119"/>
      <c r="C75" s="258"/>
      <c r="D75" s="267" t="s">
        <v>198</v>
      </c>
      <c r="E75" s="113">
        <v>57.570936091222485</v>
      </c>
      <c r="F75" s="115">
        <v>2171</v>
      </c>
      <c r="G75" s="114">
        <v>2179</v>
      </c>
      <c r="H75" s="114">
        <v>2154</v>
      </c>
      <c r="I75" s="114">
        <v>2130</v>
      </c>
      <c r="J75" s="140">
        <v>2085</v>
      </c>
      <c r="K75" s="114">
        <v>86</v>
      </c>
      <c r="L75" s="116">
        <v>4.1247002398081536</v>
      </c>
    </row>
    <row r="76" spans="1:12" s="110" customFormat="1" ht="15" customHeight="1" x14ac:dyDescent="0.2">
      <c r="A76" s="120"/>
      <c r="B76" s="119"/>
      <c r="C76" s="258"/>
      <c r="D76" s="267" t="s">
        <v>199</v>
      </c>
      <c r="E76" s="113">
        <v>42.429063908777515</v>
      </c>
      <c r="F76" s="115">
        <v>1600</v>
      </c>
      <c r="G76" s="114">
        <v>1568</v>
      </c>
      <c r="H76" s="114">
        <v>1556</v>
      </c>
      <c r="I76" s="114">
        <v>1539</v>
      </c>
      <c r="J76" s="140">
        <v>1504</v>
      </c>
      <c r="K76" s="114">
        <v>96</v>
      </c>
      <c r="L76" s="116">
        <v>6.3829787234042552</v>
      </c>
    </row>
    <row r="77" spans="1:12" s="110" customFormat="1" ht="15" customHeight="1" x14ac:dyDescent="0.2">
      <c r="A77" s="534"/>
      <c r="B77" s="119" t="s">
        <v>205</v>
      </c>
      <c r="C77" s="268"/>
      <c r="D77" s="182"/>
      <c r="E77" s="113">
        <v>6.692226277486208</v>
      </c>
      <c r="F77" s="115">
        <v>21435</v>
      </c>
      <c r="G77" s="114">
        <v>21136</v>
      </c>
      <c r="H77" s="114">
        <v>22913</v>
      </c>
      <c r="I77" s="114">
        <v>22401</v>
      </c>
      <c r="J77" s="140">
        <v>21872</v>
      </c>
      <c r="K77" s="114">
        <v>-437</v>
      </c>
      <c r="L77" s="116">
        <v>-1.9979882955376738</v>
      </c>
    </row>
    <row r="78" spans="1:12" s="110" customFormat="1" ht="15" customHeight="1" x14ac:dyDescent="0.2">
      <c r="A78" s="120"/>
      <c r="B78" s="119"/>
      <c r="C78" s="268" t="s">
        <v>106</v>
      </c>
      <c r="D78" s="182"/>
      <c r="E78" s="113">
        <v>56.183811523209705</v>
      </c>
      <c r="F78" s="115">
        <v>12043</v>
      </c>
      <c r="G78" s="114">
        <v>11784</v>
      </c>
      <c r="H78" s="114">
        <v>12975</v>
      </c>
      <c r="I78" s="114">
        <v>12573</v>
      </c>
      <c r="J78" s="140">
        <v>12181</v>
      </c>
      <c r="K78" s="114">
        <v>-138</v>
      </c>
      <c r="L78" s="116">
        <v>-1.1329119119940891</v>
      </c>
    </row>
    <row r="79" spans="1:12" s="110" customFormat="1" ht="15" customHeight="1" x14ac:dyDescent="0.2">
      <c r="A79" s="123"/>
      <c r="B79" s="124"/>
      <c r="C79" s="260" t="s">
        <v>107</v>
      </c>
      <c r="D79" s="261"/>
      <c r="E79" s="125">
        <v>43.816188476790295</v>
      </c>
      <c r="F79" s="143">
        <v>9392</v>
      </c>
      <c r="G79" s="144">
        <v>9352</v>
      </c>
      <c r="H79" s="144">
        <v>9938</v>
      </c>
      <c r="I79" s="144">
        <v>9828</v>
      </c>
      <c r="J79" s="145">
        <v>9691</v>
      </c>
      <c r="K79" s="144">
        <v>-299</v>
      </c>
      <c r="L79" s="146">
        <v>-3.0853369105355486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320297</v>
      </c>
      <c r="E11" s="114">
        <v>320132</v>
      </c>
      <c r="F11" s="114">
        <v>324251</v>
      </c>
      <c r="G11" s="114">
        <v>319546</v>
      </c>
      <c r="H11" s="140">
        <v>316828</v>
      </c>
      <c r="I11" s="115">
        <v>3469</v>
      </c>
      <c r="J11" s="116">
        <v>1.0949158533967958</v>
      </c>
    </row>
    <row r="12" spans="1:15" s="110" customFormat="1" ht="24.95" customHeight="1" x14ac:dyDescent="0.2">
      <c r="A12" s="193" t="s">
        <v>132</v>
      </c>
      <c r="B12" s="194" t="s">
        <v>133</v>
      </c>
      <c r="C12" s="113">
        <v>0.81923964320614928</v>
      </c>
      <c r="D12" s="115">
        <v>2624</v>
      </c>
      <c r="E12" s="114">
        <v>2210</v>
      </c>
      <c r="F12" s="114">
        <v>3241</v>
      </c>
      <c r="G12" s="114">
        <v>2788</v>
      </c>
      <c r="H12" s="140">
        <v>2514</v>
      </c>
      <c r="I12" s="115">
        <v>110</v>
      </c>
      <c r="J12" s="116">
        <v>4.3754972155926808</v>
      </c>
    </row>
    <row r="13" spans="1:15" s="110" customFormat="1" ht="24.95" customHeight="1" x14ac:dyDescent="0.2">
      <c r="A13" s="193" t="s">
        <v>134</v>
      </c>
      <c r="B13" s="199" t="s">
        <v>214</v>
      </c>
      <c r="C13" s="113">
        <v>0.91446376331966894</v>
      </c>
      <c r="D13" s="115">
        <v>2929</v>
      </c>
      <c r="E13" s="114">
        <v>2905</v>
      </c>
      <c r="F13" s="114">
        <v>2905</v>
      </c>
      <c r="G13" s="114">
        <v>2836</v>
      </c>
      <c r="H13" s="140">
        <v>2806</v>
      </c>
      <c r="I13" s="115">
        <v>123</v>
      </c>
      <c r="J13" s="116">
        <v>4.3834640057020673</v>
      </c>
    </row>
    <row r="14" spans="1:15" s="287" customFormat="1" ht="24" customHeight="1" x14ac:dyDescent="0.2">
      <c r="A14" s="193" t="s">
        <v>215</v>
      </c>
      <c r="B14" s="199" t="s">
        <v>137</v>
      </c>
      <c r="C14" s="113">
        <v>30.585675170232626</v>
      </c>
      <c r="D14" s="115">
        <v>97965</v>
      </c>
      <c r="E14" s="114">
        <v>98231</v>
      </c>
      <c r="F14" s="114">
        <v>98809</v>
      </c>
      <c r="G14" s="114">
        <v>97313</v>
      </c>
      <c r="H14" s="140">
        <v>97052</v>
      </c>
      <c r="I14" s="115">
        <v>913</v>
      </c>
      <c r="J14" s="116">
        <v>0.94073280303342544</v>
      </c>
      <c r="K14" s="110"/>
      <c r="L14" s="110"/>
      <c r="M14" s="110"/>
      <c r="N14" s="110"/>
      <c r="O14" s="110"/>
    </row>
    <row r="15" spans="1:15" s="110" customFormat="1" ht="24.75" customHeight="1" x14ac:dyDescent="0.2">
      <c r="A15" s="193" t="s">
        <v>216</v>
      </c>
      <c r="B15" s="199" t="s">
        <v>217</v>
      </c>
      <c r="C15" s="113">
        <v>5.608856779801247</v>
      </c>
      <c r="D15" s="115">
        <v>17965</v>
      </c>
      <c r="E15" s="114">
        <v>17842</v>
      </c>
      <c r="F15" s="114">
        <v>17823</v>
      </c>
      <c r="G15" s="114">
        <v>17627</v>
      </c>
      <c r="H15" s="140">
        <v>17734</v>
      </c>
      <c r="I15" s="115">
        <v>231</v>
      </c>
      <c r="J15" s="116">
        <v>1.302582609676328</v>
      </c>
    </row>
    <row r="16" spans="1:15" s="287" customFormat="1" ht="24.95" customHeight="1" x14ac:dyDescent="0.2">
      <c r="A16" s="193" t="s">
        <v>218</v>
      </c>
      <c r="B16" s="199" t="s">
        <v>141</v>
      </c>
      <c r="C16" s="113">
        <v>22.510669784606161</v>
      </c>
      <c r="D16" s="115">
        <v>72101</v>
      </c>
      <c r="E16" s="114">
        <v>72478</v>
      </c>
      <c r="F16" s="114">
        <v>73018</v>
      </c>
      <c r="G16" s="114">
        <v>71832</v>
      </c>
      <c r="H16" s="140">
        <v>71493</v>
      </c>
      <c r="I16" s="115">
        <v>608</v>
      </c>
      <c r="J16" s="116">
        <v>0.8504329095156169</v>
      </c>
      <c r="K16" s="110"/>
      <c r="L16" s="110"/>
      <c r="M16" s="110"/>
      <c r="N16" s="110"/>
      <c r="O16" s="110"/>
    </row>
    <row r="17" spans="1:15" s="110" customFormat="1" ht="24.95" customHeight="1" x14ac:dyDescent="0.2">
      <c r="A17" s="193" t="s">
        <v>219</v>
      </c>
      <c r="B17" s="199" t="s">
        <v>220</v>
      </c>
      <c r="C17" s="113">
        <v>2.4661486058252184</v>
      </c>
      <c r="D17" s="115">
        <v>7899</v>
      </c>
      <c r="E17" s="114">
        <v>7911</v>
      </c>
      <c r="F17" s="114">
        <v>7968</v>
      </c>
      <c r="G17" s="114">
        <v>7854</v>
      </c>
      <c r="H17" s="140">
        <v>7825</v>
      </c>
      <c r="I17" s="115">
        <v>74</v>
      </c>
      <c r="J17" s="116">
        <v>0.94568690095846641</v>
      </c>
    </row>
    <row r="18" spans="1:15" s="287" customFormat="1" ht="24.95" customHeight="1" x14ac:dyDescent="0.2">
      <c r="A18" s="201" t="s">
        <v>144</v>
      </c>
      <c r="B18" s="202" t="s">
        <v>145</v>
      </c>
      <c r="C18" s="113">
        <v>5.3787578403793983</v>
      </c>
      <c r="D18" s="115">
        <v>17228</v>
      </c>
      <c r="E18" s="114">
        <v>17081</v>
      </c>
      <c r="F18" s="114">
        <v>17348</v>
      </c>
      <c r="G18" s="114">
        <v>17055</v>
      </c>
      <c r="H18" s="140">
        <v>16915</v>
      </c>
      <c r="I18" s="115">
        <v>313</v>
      </c>
      <c r="J18" s="116">
        <v>1.8504286136565178</v>
      </c>
      <c r="K18" s="110"/>
      <c r="L18" s="110"/>
      <c r="M18" s="110"/>
      <c r="N18" s="110"/>
      <c r="O18" s="110"/>
    </row>
    <row r="19" spans="1:15" s="110" customFormat="1" ht="24.95" customHeight="1" x14ac:dyDescent="0.2">
      <c r="A19" s="193" t="s">
        <v>146</v>
      </c>
      <c r="B19" s="199" t="s">
        <v>147</v>
      </c>
      <c r="C19" s="113">
        <v>13.021976478081282</v>
      </c>
      <c r="D19" s="115">
        <v>41709</v>
      </c>
      <c r="E19" s="114">
        <v>41935</v>
      </c>
      <c r="F19" s="114">
        <v>42030</v>
      </c>
      <c r="G19" s="114">
        <v>41214</v>
      </c>
      <c r="H19" s="140">
        <v>41287</v>
      </c>
      <c r="I19" s="115">
        <v>422</v>
      </c>
      <c r="J19" s="116">
        <v>1.022113498195558</v>
      </c>
    </row>
    <row r="20" spans="1:15" s="287" customFormat="1" ht="24.95" customHeight="1" x14ac:dyDescent="0.2">
      <c r="A20" s="193" t="s">
        <v>148</v>
      </c>
      <c r="B20" s="199" t="s">
        <v>149</v>
      </c>
      <c r="C20" s="113">
        <v>3.5623187229352755</v>
      </c>
      <c r="D20" s="115">
        <v>11410</v>
      </c>
      <c r="E20" s="114">
        <v>11658</v>
      </c>
      <c r="F20" s="114">
        <v>11737</v>
      </c>
      <c r="G20" s="114">
        <v>11601</v>
      </c>
      <c r="H20" s="140">
        <v>11561</v>
      </c>
      <c r="I20" s="115">
        <v>-151</v>
      </c>
      <c r="J20" s="116">
        <v>-1.3061153879422196</v>
      </c>
      <c r="K20" s="110"/>
      <c r="L20" s="110"/>
      <c r="M20" s="110"/>
      <c r="N20" s="110"/>
      <c r="O20" s="110"/>
    </row>
    <row r="21" spans="1:15" s="110" customFormat="1" ht="24.95" customHeight="1" x14ac:dyDescent="0.2">
      <c r="A21" s="201" t="s">
        <v>150</v>
      </c>
      <c r="B21" s="202" t="s">
        <v>151</v>
      </c>
      <c r="C21" s="113">
        <v>3.8835830494821995</v>
      </c>
      <c r="D21" s="115">
        <v>12439</v>
      </c>
      <c r="E21" s="114">
        <v>12356</v>
      </c>
      <c r="F21" s="114">
        <v>14073</v>
      </c>
      <c r="G21" s="114">
        <v>14240</v>
      </c>
      <c r="H21" s="140">
        <v>12804</v>
      </c>
      <c r="I21" s="115">
        <v>-365</v>
      </c>
      <c r="J21" s="116">
        <v>-2.8506716651046546</v>
      </c>
    </row>
    <row r="22" spans="1:15" s="110" customFormat="1" ht="24.95" customHeight="1" x14ac:dyDescent="0.2">
      <c r="A22" s="201" t="s">
        <v>152</v>
      </c>
      <c r="B22" s="199" t="s">
        <v>153</v>
      </c>
      <c r="C22" s="113">
        <v>2.6793881928335264</v>
      </c>
      <c r="D22" s="115">
        <v>8582</v>
      </c>
      <c r="E22" s="114">
        <v>8487</v>
      </c>
      <c r="F22" s="114">
        <v>8401</v>
      </c>
      <c r="G22" s="114">
        <v>8628</v>
      </c>
      <c r="H22" s="140">
        <v>8421</v>
      </c>
      <c r="I22" s="115">
        <v>161</v>
      </c>
      <c r="J22" s="116">
        <v>1.9118869492934332</v>
      </c>
    </row>
    <row r="23" spans="1:15" s="110" customFormat="1" ht="24.95" customHeight="1" x14ac:dyDescent="0.2">
      <c r="A23" s="193" t="s">
        <v>154</v>
      </c>
      <c r="B23" s="199" t="s">
        <v>155</v>
      </c>
      <c r="C23" s="113">
        <v>1.8604607598572576</v>
      </c>
      <c r="D23" s="115">
        <v>5959</v>
      </c>
      <c r="E23" s="114">
        <v>6022</v>
      </c>
      <c r="F23" s="114">
        <v>6053</v>
      </c>
      <c r="G23" s="114">
        <v>5936</v>
      </c>
      <c r="H23" s="140">
        <v>6018</v>
      </c>
      <c r="I23" s="115">
        <v>-59</v>
      </c>
      <c r="J23" s="116">
        <v>-0.98039215686274506</v>
      </c>
    </row>
    <row r="24" spans="1:15" s="110" customFormat="1" ht="24.95" customHeight="1" x14ac:dyDescent="0.2">
      <c r="A24" s="193" t="s">
        <v>156</v>
      </c>
      <c r="B24" s="199" t="s">
        <v>221</v>
      </c>
      <c r="C24" s="113">
        <v>5.4021736076204272</v>
      </c>
      <c r="D24" s="115">
        <v>17303</v>
      </c>
      <c r="E24" s="114">
        <v>17131</v>
      </c>
      <c r="F24" s="114">
        <v>17136</v>
      </c>
      <c r="G24" s="114">
        <v>16961</v>
      </c>
      <c r="H24" s="140">
        <v>16854</v>
      </c>
      <c r="I24" s="115">
        <v>449</v>
      </c>
      <c r="J24" s="116">
        <v>2.664056010442625</v>
      </c>
    </row>
    <row r="25" spans="1:15" s="110" customFormat="1" ht="24.95" customHeight="1" x14ac:dyDescent="0.2">
      <c r="A25" s="193" t="s">
        <v>222</v>
      </c>
      <c r="B25" s="204" t="s">
        <v>159</v>
      </c>
      <c r="C25" s="113">
        <v>2.8717096944398479</v>
      </c>
      <c r="D25" s="115">
        <v>9198</v>
      </c>
      <c r="E25" s="114">
        <v>9180</v>
      </c>
      <c r="F25" s="114">
        <v>9475</v>
      </c>
      <c r="G25" s="114">
        <v>9323</v>
      </c>
      <c r="H25" s="140">
        <v>9193</v>
      </c>
      <c r="I25" s="115">
        <v>5</v>
      </c>
      <c r="J25" s="116">
        <v>5.4389209180898512E-2</v>
      </c>
    </row>
    <row r="26" spans="1:15" s="110" customFormat="1" ht="24.95" customHeight="1" x14ac:dyDescent="0.2">
      <c r="A26" s="201">
        <v>782.78300000000002</v>
      </c>
      <c r="B26" s="203" t="s">
        <v>160</v>
      </c>
      <c r="C26" s="113">
        <v>1.3696662784852809</v>
      </c>
      <c r="D26" s="115">
        <v>4387</v>
      </c>
      <c r="E26" s="114">
        <v>4454</v>
      </c>
      <c r="F26" s="114">
        <v>4955</v>
      </c>
      <c r="G26" s="114">
        <v>5133</v>
      </c>
      <c r="H26" s="140">
        <v>5182</v>
      </c>
      <c r="I26" s="115">
        <v>-795</v>
      </c>
      <c r="J26" s="116">
        <v>-15.341566962562718</v>
      </c>
    </row>
    <row r="27" spans="1:15" s="110" customFormat="1" ht="24.95" customHeight="1" x14ac:dyDescent="0.2">
      <c r="A27" s="193" t="s">
        <v>161</v>
      </c>
      <c r="B27" s="199" t="s">
        <v>223</v>
      </c>
      <c r="C27" s="113">
        <v>5.122745451877476</v>
      </c>
      <c r="D27" s="115">
        <v>16408</v>
      </c>
      <c r="E27" s="114">
        <v>16310</v>
      </c>
      <c r="F27" s="114">
        <v>16221</v>
      </c>
      <c r="G27" s="114">
        <v>15870</v>
      </c>
      <c r="H27" s="140">
        <v>15820</v>
      </c>
      <c r="I27" s="115">
        <v>588</v>
      </c>
      <c r="J27" s="116">
        <v>3.7168141592920354</v>
      </c>
    </row>
    <row r="28" spans="1:15" s="110" customFormat="1" ht="24.95" customHeight="1" x14ac:dyDescent="0.2">
      <c r="A28" s="193" t="s">
        <v>163</v>
      </c>
      <c r="B28" s="199" t="s">
        <v>164</v>
      </c>
      <c r="C28" s="113">
        <v>3.7946031339662873</v>
      </c>
      <c r="D28" s="115">
        <v>12154</v>
      </c>
      <c r="E28" s="114">
        <v>12376</v>
      </c>
      <c r="F28" s="114">
        <v>12240</v>
      </c>
      <c r="G28" s="114">
        <v>12166</v>
      </c>
      <c r="H28" s="140">
        <v>12125</v>
      </c>
      <c r="I28" s="115">
        <v>29</v>
      </c>
      <c r="J28" s="116">
        <v>0.23917525773195877</v>
      </c>
    </row>
    <row r="29" spans="1:15" s="110" customFormat="1" ht="24.95" customHeight="1" x14ac:dyDescent="0.2">
      <c r="A29" s="193">
        <v>86</v>
      </c>
      <c r="B29" s="199" t="s">
        <v>165</v>
      </c>
      <c r="C29" s="113">
        <v>8.6900595384908375</v>
      </c>
      <c r="D29" s="115">
        <v>27834</v>
      </c>
      <c r="E29" s="114">
        <v>27921</v>
      </c>
      <c r="F29" s="114">
        <v>27690</v>
      </c>
      <c r="G29" s="114">
        <v>26998</v>
      </c>
      <c r="H29" s="140">
        <v>26531</v>
      </c>
      <c r="I29" s="115">
        <v>1303</v>
      </c>
      <c r="J29" s="116">
        <v>4.9112359127058909</v>
      </c>
    </row>
    <row r="30" spans="1:15" s="110" customFormat="1" ht="24.95" customHeight="1" x14ac:dyDescent="0.2">
      <c r="A30" s="193">
        <v>87.88</v>
      </c>
      <c r="B30" s="204" t="s">
        <v>166</v>
      </c>
      <c r="C30" s="113">
        <v>6.6126126688667082</v>
      </c>
      <c r="D30" s="115">
        <v>21180</v>
      </c>
      <c r="E30" s="114">
        <v>20970</v>
      </c>
      <c r="F30" s="114">
        <v>20837</v>
      </c>
      <c r="G30" s="114">
        <v>20602</v>
      </c>
      <c r="H30" s="140">
        <v>21049</v>
      </c>
      <c r="I30" s="115">
        <v>131</v>
      </c>
      <c r="J30" s="116">
        <v>0.62235735664402114</v>
      </c>
    </row>
    <row r="31" spans="1:15" s="110" customFormat="1" ht="24.95" customHeight="1" x14ac:dyDescent="0.2">
      <c r="A31" s="193" t="s">
        <v>167</v>
      </c>
      <c r="B31" s="199" t="s">
        <v>168</v>
      </c>
      <c r="C31" s="113">
        <v>3.4302537956958696</v>
      </c>
      <c r="D31" s="115">
        <v>10987</v>
      </c>
      <c r="E31" s="114">
        <v>10905</v>
      </c>
      <c r="F31" s="114">
        <v>11100</v>
      </c>
      <c r="G31" s="114">
        <v>10882</v>
      </c>
      <c r="H31" s="140">
        <v>10695</v>
      </c>
      <c r="I31" s="115">
        <v>292</v>
      </c>
      <c r="J31" s="116">
        <v>2.7302477793361386</v>
      </c>
    </row>
    <row r="32" spans="1:15" s="110" customFormat="1" ht="24.95" customHeight="1" x14ac:dyDescent="0.2">
      <c r="A32" s="193"/>
      <c r="B32" s="288" t="s">
        <v>224</v>
      </c>
      <c r="C32" s="113" t="s">
        <v>514</v>
      </c>
      <c r="D32" s="115" t="s">
        <v>514</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0.81923964320614928</v>
      </c>
      <c r="D34" s="115">
        <v>2624</v>
      </c>
      <c r="E34" s="114">
        <v>2210</v>
      </c>
      <c r="F34" s="114">
        <v>3241</v>
      </c>
      <c r="G34" s="114">
        <v>2788</v>
      </c>
      <c r="H34" s="140">
        <v>2514</v>
      </c>
      <c r="I34" s="115">
        <v>110</v>
      </c>
      <c r="J34" s="116">
        <v>4.3754972155926808</v>
      </c>
    </row>
    <row r="35" spans="1:10" s="110" customFormat="1" ht="24.95" customHeight="1" x14ac:dyDescent="0.2">
      <c r="A35" s="292" t="s">
        <v>171</v>
      </c>
      <c r="B35" s="293" t="s">
        <v>172</v>
      </c>
      <c r="C35" s="113">
        <v>36.878896773931693</v>
      </c>
      <c r="D35" s="115">
        <v>118122</v>
      </c>
      <c r="E35" s="114">
        <v>118217</v>
      </c>
      <c r="F35" s="114">
        <v>119062</v>
      </c>
      <c r="G35" s="114">
        <v>117204</v>
      </c>
      <c r="H35" s="140">
        <v>116773</v>
      </c>
      <c r="I35" s="115">
        <v>1349</v>
      </c>
      <c r="J35" s="116">
        <v>1.1552328021032259</v>
      </c>
    </row>
    <row r="36" spans="1:10" s="110" customFormat="1" ht="24.95" customHeight="1" x14ac:dyDescent="0.2">
      <c r="A36" s="294" t="s">
        <v>173</v>
      </c>
      <c r="B36" s="295" t="s">
        <v>174</v>
      </c>
      <c r="C36" s="125">
        <v>62.301551372632275</v>
      </c>
      <c r="D36" s="143">
        <v>199550</v>
      </c>
      <c r="E36" s="144">
        <v>199705</v>
      </c>
      <c r="F36" s="144">
        <v>201948</v>
      </c>
      <c r="G36" s="144">
        <v>199554</v>
      </c>
      <c r="H36" s="145">
        <v>197540</v>
      </c>
      <c r="I36" s="143">
        <v>2010</v>
      </c>
      <c r="J36" s="146">
        <v>1.0175154399109041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2020-09-28T08:32:56Z</dcterms:created>
  <dcterms:modified xsi:type="dcterms:W3CDTF">2020-09-28T10:34:08Z</dcterms:modified>
</cp:coreProperties>
</file>