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K57" i="15"/>
  <c r="L57" i="15" s="1"/>
  <c r="C38" i="24"/>
  <c r="C37" i="24"/>
  <c r="C35" i="24"/>
  <c r="C34" i="24"/>
  <c r="C33" i="24"/>
  <c r="C32" i="24"/>
  <c r="G32" i="24" s="1"/>
  <c r="C31" i="24"/>
  <c r="C30" i="24"/>
  <c r="C29" i="24"/>
  <c r="C28" i="24"/>
  <c r="C27" i="24"/>
  <c r="C26" i="24"/>
  <c r="G26" i="24" s="1"/>
  <c r="C25" i="24"/>
  <c r="C24" i="24"/>
  <c r="C23" i="24"/>
  <c r="C22" i="24"/>
  <c r="G22" i="24" s="1"/>
  <c r="C21" i="24"/>
  <c r="C20" i="24"/>
  <c r="G20" i="24" s="1"/>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3" i="24" l="1"/>
  <c r="D23" i="24"/>
  <c r="J23" i="24"/>
  <c r="H23" i="24"/>
  <c r="K23" i="24"/>
  <c r="K34" i="24"/>
  <c r="J34" i="24"/>
  <c r="H34" i="24"/>
  <c r="F34" i="24"/>
  <c r="D34" i="24"/>
  <c r="F31" i="24"/>
  <c r="D31" i="24"/>
  <c r="J31" i="24"/>
  <c r="H31" i="24"/>
  <c r="K31" i="24"/>
  <c r="K18" i="24"/>
  <c r="J18" i="24"/>
  <c r="H18" i="24"/>
  <c r="F18" i="24"/>
  <c r="D18" i="24"/>
  <c r="F15" i="24"/>
  <c r="D15" i="24"/>
  <c r="J15" i="24"/>
  <c r="H15" i="24"/>
  <c r="K15" i="24"/>
  <c r="K26" i="24"/>
  <c r="J26" i="24"/>
  <c r="H26" i="24"/>
  <c r="F26" i="24"/>
  <c r="D26" i="24"/>
  <c r="K16" i="24"/>
  <c r="J16" i="24"/>
  <c r="H16" i="24"/>
  <c r="F16" i="24"/>
  <c r="D16" i="24"/>
  <c r="I8" i="24"/>
  <c r="M8" i="24"/>
  <c r="E8" i="24"/>
  <c r="L8" i="24"/>
  <c r="G8" i="24"/>
  <c r="G17" i="24"/>
  <c r="M17" i="24"/>
  <c r="E17" i="24"/>
  <c r="L17" i="24"/>
  <c r="I17" i="24"/>
  <c r="G23" i="24"/>
  <c r="M23" i="24"/>
  <c r="E23" i="24"/>
  <c r="L23" i="24"/>
  <c r="I23" i="24"/>
  <c r="G29" i="24"/>
  <c r="M29" i="24"/>
  <c r="E29" i="24"/>
  <c r="L29" i="24"/>
  <c r="I29" i="24"/>
  <c r="G35" i="24"/>
  <c r="M35" i="24"/>
  <c r="E35" i="24"/>
  <c r="L35" i="24"/>
  <c r="I35" i="24"/>
  <c r="D9" i="24"/>
  <c r="J9" i="24"/>
  <c r="H9" i="24"/>
  <c r="K9" i="24"/>
  <c r="F9" i="24"/>
  <c r="F29" i="24"/>
  <c r="D29" i="24"/>
  <c r="J29" i="24"/>
  <c r="H29" i="24"/>
  <c r="K29" i="24"/>
  <c r="F35" i="24"/>
  <c r="D35" i="24"/>
  <c r="J35" i="24"/>
  <c r="H35" i="24"/>
  <c r="K35" i="24"/>
  <c r="B45" i="24"/>
  <c r="B39" i="24"/>
  <c r="G9" i="24"/>
  <c r="M9" i="24"/>
  <c r="E9" i="24"/>
  <c r="L9" i="24"/>
  <c r="I9" i="24"/>
  <c r="K8" i="24"/>
  <c r="H8" i="24"/>
  <c r="F8" i="24"/>
  <c r="D8" i="24"/>
  <c r="J8" i="24"/>
  <c r="B14" i="24"/>
  <c r="B6" i="24"/>
  <c r="F17" i="24"/>
  <c r="D17" i="24"/>
  <c r="J17" i="24"/>
  <c r="H17" i="24"/>
  <c r="K17" i="24"/>
  <c r="K20" i="24"/>
  <c r="J20" i="24"/>
  <c r="H20" i="24"/>
  <c r="F20" i="24"/>
  <c r="D20" i="24"/>
  <c r="K32" i="24"/>
  <c r="J32" i="24"/>
  <c r="H32" i="24"/>
  <c r="F32" i="24"/>
  <c r="D32" i="24"/>
  <c r="G33" i="24"/>
  <c r="M33" i="24"/>
  <c r="E33" i="24"/>
  <c r="L33" i="24"/>
  <c r="I33" i="24"/>
  <c r="G15" i="24"/>
  <c r="M15" i="24"/>
  <c r="E15" i="24"/>
  <c r="L15" i="24"/>
  <c r="I15" i="24"/>
  <c r="G21" i="24"/>
  <c r="M21" i="24"/>
  <c r="E21" i="24"/>
  <c r="L21" i="24"/>
  <c r="I21" i="24"/>
  <c r="G27" i="24"/>
  <c r="M27" i="24"/>
  <c r="E27" i="24"/>
  <c r="L27" i="24"/>
  <c r="I27" i="24"/>
  <c r="F21" i="24"/>
  <c r="D21" i="24"/>
  <c r="J21" i="24"/>
  <c r="H21" i="24"/>
  <c r="K21" i="24"/>
  <c r="F27" i="24"/>
  <c r="D27" i="24"/>
  <c r="J27" i="24"/>
  <c r="H27" i="24"/>
  <c r="K27" i="24"/>
  <c r="K30" i="24"/>
  <c r="J30" i="24"/>
  <c r="H30" i="24"/>
  <c r="F30" i="24"/>
  <c r="D30" i="24"/>
  <c r="F33" i="24"/>
  <c r="D33" i="24"/>
  <c r="J33" i="24"/>
  <c r="H33" i="24"/>
  <c r="K33" i="24"/>
  <c r="D7" i="24"/>
  <c r="J7" i="24"/>
  <c r="H7" i="24"/>
  <c r="K7" i="24"/>
  <c r="F7" i="24"/>
  <c r="K24" i="24"/>
  <c r="J24" i="24"/>
  <c r="H24" i="24"/>
  <c r="F24" i="24"/>
  <c r="D24" i="24"/>
  <c r="G25" i="24"/>
  <c r="M25" i="24"/>
  <c r="E25" i="24"/>
  <c r="L25" i="24"/>
  <c r="I25" i="24"/>
  <c r="G31" i="24"/>
  <c r="M31" i="24"/>
  <c r="E31" i="24"/>
  <c r="L31" i="24"/>
  <c r="I31" i="24"/>
  <c r="M38" i="24"/>
  <c r="E38" i="24"/>
  <c r="L38" i="24"/>
  <c r="G38" i="24"/>
  <c r="I38" i="24"/>
  <c r="D38" i="24"/>
  <c r="K38" i="24"/>
  <c r="J38" i="24"/>
  <c r="H38" i="24"/>
  <c r="F38" i="24"/>
  <c r="G7" i="24"/>
  <c r="M7" i="24"/>
  <c r="E7" i="24"/>
  <c r="L7" i="24"/>
  <c r="I7" i="24"/>
  <c r="G19" i="24"/>
  <c r="M19" i="24"/>
  <c r="E19" i="24"/>
  <c r="L19" i="24"/>
  <c r="I19" i="24"/>
  <c r="F19" i="24"/>
  <c r="D19" i="24"/>
  <c r="J19" i="24"/>
  <c r="H19" i="24"/>
  <c r="K19" i="24"/>
  <c r="K22" i="24"/>
  <c r="J22" i="24"/>
  <c r="H22" i="24"/>
  <c r="F22" i="24"/>
  <c r="D22" i="24"/>
  <c r="F25" i="24"/>
  <c r="D25" i="24"/>
  <c r="J25" i="24"/>
  <c r="H25" i="24"/>
  <c r="K25" i="24"/>
  <c r="K28" i="24"/>
  <c r="J28" i="24"/>
  <c r="H28" i="24"/>
  <c r="F28" i="24"/>
  <c r="D28" i="24"/>
  <c r="I20" i="24"/>
  <c r="M20" i="24"/>
  <c r="E20" i="24"/>
  <c r="L20" i="24"/>
  <c r="I28" i="24"/>
  <c r="M28" i="24"/>
  <c r="E28" i="24"/>
  <c r="L28" i="24"/>
  <c r="I37" i="24"/>
  <c r="G37" i="24"/>
  <c r="L37" i="24"/>
  <c r="E37" i="24"/>
  <c r="I18" i="24"/>
  <c r="M18" i="24"/>
  <c r="E18" i="24"/>
  <c r="L18" i="24"/>
  <c r="I26" i="24"/>
  <c r="M26" i="24"/>
  <c r="E26" i="24"/>
  <c r="L26" i="24"/>
  <c r="I34" i="24"/>
  <c r="M34" i="24"/>
  <c r="E34" i="24"/>
  <c r="L34" i="24"/>
  <c r="M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8" i="24"/>
  <c r="H37" i="24"/>
  <c r="F37" i="24"/>
  <c r="D37" i="24"/>
  <c r="K37" i="24"/>
  <c r="J37" i="24"/>
  <c r="I16" i="24"/>
  <c r="M16" i="24"/>
  <c r="E16" i="24"/>
  <c r="L16" i="24"/>
  <c r="I24" i="24"/>
  <c r="M24" i="24"/>
  <c r="E24" i="24"/>
  <c r="L24" i="24"/>
  <c r="I32" i="24"/>
  <c r="M32" i="24"/>
  <c r="E32" i="24"/>
  <c r="L32" i="24"/>
  <c r="G18" i="24"/>
  <c r="G34" i="24"/>
  <c r="G24" i="24"/>
  <c r="C14" i="24"/>
  <c r="C6" i="24"/>
  <c r="I22" i="24"/>
  <c r="M22" i="24"/>
  <c r="E22" i="24"/>
  <c r="L22" i="24"/>
  <c r="I30" i="24"/>
  <c r="M30" i="24"/>
  <c r="E30" i="24"/>
  <c r="L30" i="24"/>
  <c r="C45" i="24"/>
  <c r="C39" i="24"/>
  <c r="G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F44" i="24"/>
  <c r="G40" i="24"/>
  <c r="G42" i="24"/>
  <c r="G44" i="24"/>
  <c r="L43" i="24"/>
  <c r="H44" i="24"/>
  <c r="L40" i="24"/>
  <c r="L42" i="24"/>
  <c r="E40" i="24"/>
  <c r="E42" i="24"/>
  <c r="E44" i="24"/>
  <c r="I39" i="24" l="1"/>
  <c r="G39" i="24"/>
  <c r="L39" i="24"/>
  <c r="M39" i="24"/>
  <c r="E39" i="24"/>
  <c r="K77" i="24"/>
  <c r="I6" i="24"/>
  <c r="M6" i="24"/>
  <c r="E6" i="24"/>
  <c r="L6" i="24"/>
  <c r="G6" i="24"/>
  <c r="K14" i="24"/>
  <c r="H14" i="24"/>
  <c r="F14" i="24"/>
  <c r="D14" i="24"/>
  <c r="J14" i="24"/>
  <c r="I78" i="24"/>
  <c r="I79" i="24"/>
  <c r="I14" i="24"/>
  <c r="M14" i="24"/>
  <c r="E14" i="24"/>
  <c r="L14" i="24"/>
  <c r="G14" i="24"/>
  <c r="H39" i="24"/>
  <c r="F39" i="24"/>
  <c r="D39" i="24"/>
  <c r="K39" i="24"/>
  <c r="J39" i="24"/>
  <c r="H45" i="24"/>
  <c r="F45" i="24"/>
  <c r="D45" i="24"/>
  <c r="K45" i="24"/>
  <c r="J45" i="24"/>
  <c r="J79" i="24"/>
  <c r="J78" i="24"/>
  <c r="I45" i="24"/>
  <c r="G45" i="24"/>
  <c r="M45" i="24"/>
  <c r="E45" i="24"/>
  <c r="L45" i="24"/>
  <c r="K6" i="24"/>
  <c r="H6" i="24"/>
  <c r="F6" i="24"/>
  <c r="D6" i="24"/>
  <c r="J6" i="24"/>
  <c r="K79" i="24" l="1"/>
  <c r="K78" i="24"/>
  <c r="I81" i="24" s="1"/>
  <c r="I83" i="24"/>
  <c r="I82" i="24"/>
</calcChain>
</file>

<file path=xl/sharedStrings.xml><?xml version="1.0" encoding="utf-8"?>
<sst xmlns="http://schemas.openxmlformats.org/spreadsheetml/2006/main" count="1665" uniqueCount="521">
  <si>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</si>
  <si>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</si>
  <si>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</si>
  <si>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</si>
  <si>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</si>
  <si>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</si>
  <si>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</si>
  <si>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</si>
  <si>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</si>
  <si>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</si>
  <si>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</si>
  <si>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</si>
  <si>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</si>
  <si>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Lörrach (637)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</si>
  <si>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</si>
  <si>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</si>
  <si>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</si>
  <si>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</si>
  <si>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</si>
  <si>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</si>
  <si>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</si>
  <si>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</si>
  <si>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</si>
  <si>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</si>
  <si>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</si>
  <si>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</si>
  <si>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</si>
  <si>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</si>
  <si>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</si>
  <si>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</si>
  <si>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</si>
  <si>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</si>
  <si>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</si>
  <si>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</si>
  <si>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</si>
  <si>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</si>
  <si>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</si>
  <si>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</si>
  <si>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</si>
  <si>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</si>
  <si>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</si>
  <si>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</si>
  <si>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</si>
  <si>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</si>
  <si>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</si>
  <si>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</si>
  <si>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</si>
  <si>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</si>
  <si>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</si>
  <si>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</si>
  <si>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</si>
  <si>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</si>
  <si>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</si>
  <si>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</si>
  <si>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</si>
  <si>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</si>
  <si>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</si>
  <si>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</si>
  <si>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</si>
  <si>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</si>
  <si>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</si>
  <si>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</si>
  <si>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</si>
  <si>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</si>
  <si>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</si>
  <si>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</si>
  <si>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</si>
  <si>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</si>
  <si>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</si>
  <si>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</si>
  <si>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</si>
  <si>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</si>
  <si>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</si>
  <si>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</si>
  <si>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</si>
  <si>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</si>
  <si>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</si>
  <si>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</si>
  <si>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</si>
  <si>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</si>
  <si>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</si>
  <si>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</si>
  <si>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</si>
  <si>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</si>
  <si>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</si>
  <si>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</si>
  <si>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</si>
  <si>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</si>
  <si>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</si>
  <si>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</si>
  <si>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</si>
  <si>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</si>
  <si>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Lörrach (637);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</si>
  <si>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</si>
  <si>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</si>
  <si>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</si>
  <si>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</si>
  <si>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</si>
  <si>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</si>
  <si>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</si>
  <si>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</si>
  <si>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</si>
  <si>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</si>
  <si>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</si>
  <si>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</si>
  <si>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</si>
  <si>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</si>
  <si>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</si>
  <si>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</si>
  <si>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</si>
  <si>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</si>
  <si>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</si>
  <si>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</si>
  <si>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</si>
  <si>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</si>
  <si>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</si>
  <si>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</si>
  <si>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</si>
  <si>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</si>
  <si>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</si>
  <si>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</si>
  <si>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</si>
  <si>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</si>
  <si>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</si>
  <si>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</si>
  <si>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</si>
  <si>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</si>
  <si>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</si>
  <si>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</si>
  <si>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</si>
  <si>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</si>
  <si>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</si>
  <si>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</si>
  <si>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</si>
  <si>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</si>
  <si>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</si>
  <si>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</si>
  <si>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</si>
  <si>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</si>
  <si>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</si>
  <si>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</si>
  <si>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</si>
  <si>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</si>
  <si>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</si>
  <si>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</si>
  <si>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</si>
  <si>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</si>
  <si>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</si>
  <si>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</si>
  <si>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</si>
  <si>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</si>
  <si>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</si>
  <si>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</si>
  <si>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</si>
  <si>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</si>
  <si>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</si>
  <si>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</si>
  <si>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</si>
  <si>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</si>
  <si>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</si>
  <si>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</si>
  <si>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</si>
  <si>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</si>
  <si>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</si>
  <si>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</si>
  <si>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</si>
  <si>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</si>
  <si>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</si>
  <si>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</si>
  <si>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</si>
  <si>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</si>
  <si>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</si>
  <si>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</si>
  <si>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</si>
  <si>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</si>
  <si>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</si>
  <si>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</si>
  <si>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</si>
  <si>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</si>
  <si>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</si>
  <si>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</si>
  <si>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</si>
  <si>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</si>
  <si>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Lörrach (637)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</si>
  <si>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</si>
  <si>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</si>
  <si>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</si>
  <si>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</si>
  <si>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</si>
  <si>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</si>
  <si>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</si>
  <si>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</si>
  <si>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</si>
  <si>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</si>
  <si>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</si>
  <si>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</si>
  <si>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</si>
  <si>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</si>
  <si>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</si>
  <si>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</si>
  <si>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</si>
  <si>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</si>
  <si>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</si>
  <si>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</si>
  <si>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</si>
  <si>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</si>
  <si>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</si>
  <si>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</si>
  <si>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</si>
  <si>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</si>
  <si>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</si>
  <si>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</si>
  <si>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</si>
  <si>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</si>
  <si>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</si>
  <si>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</si>
  <si>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</si>
  <si>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</si>
  <si>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</si>
  <si>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</si>
  <si>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</si>
  <si>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</si>
  <si>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</si>
  <si>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</si>
  <si>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</si>
  <si>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</si>
  <si>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</si>
  <si>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</si>
  <si>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</si>
  <si>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</si>
  <si>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</si>
  <si>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</si>
  <si>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</si>
  <si>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</si>
  <si>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</si>
  <si>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</si>
  <si>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</si>
  <si>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</si>
  <si>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</si>
  <si>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</si>
  <si>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</si>
  <si>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</si>
  <si>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</si>
  <si>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</si>
  <si>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</si>
  <si>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</si>
  <si>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</si>
  <si>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</si>
  <si>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</si>
  <si>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</si>
  <si>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</si>
  <si>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</si>
  <si>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</si>
  <si>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</si>
  <si>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</si>
  <si>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</si>
  <si>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</si>
  <si>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</si>
  <si>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</si>
  <si>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</si>
  <si>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</si>
  <si>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</si>
  <si>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</si>
  <si>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</si>
  <si>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</si>
  <si>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</si>
  <si>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</si>
  <si>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</si>
  <si>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</si>
  <si>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</si>
  <si>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</si>
  <si>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</si>
  <si>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</si>
  <si>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</si>
  <si>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</si>
  <si>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</si>
  <si>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</si>
  <si>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</si>
  <si>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</si>
  <si>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</si>
  <si>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</si>
  <si>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</si>
  <si>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</si>
  <si>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</si>
  <si>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</si>
  <si>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</si>
  <si>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</si>
  <si>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</si>
  <si>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</si>
  <si>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</si>
  <si>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</si>
  <si>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</si>
  <si>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</si>
  <si>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</si>
  <si>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</si>
  <si>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</si>
  <si>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</si>
  <si>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</si>
  <si>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</si>
  <si>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</si>
  <si>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</si>
  <si>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</si>
  <si>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</si>
  <si>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</si>
  <si>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</si>
  <si>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</si>
  <si>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</si>
  <si>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</si>
  <si>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</si>
  <si>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</si>
  <si>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</si>
  <si>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</si>
  <si>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</si>
  <si>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</si>
  <si>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</si>
  <si>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</si>
  <si>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</si>
  <si>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</si>
  <si>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</si>
  <si>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</si>
  <si>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</si>
  <si>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</si>
  <si>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</si>
  <si>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</si>
  <si>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</si>
  <si>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</si>
  <si>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</si>
  <si>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Lörrach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</si>
  <si>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</si>
  <si>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</si>
  <si>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</si>
  <si>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</si>
  <si>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</si>
  <si>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</si>
  <si>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</si>
  <si>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</si>
  <si>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</si>
  <si>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</si>
  <si>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</si>
  <si>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</si>
  <si>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</si>
  <si>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</si>
  <si>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</si>
  <si>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</si>
  <si>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</si>
  <si>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</si>
  <si>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</si>
  <si>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</si>
  <si>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</si>
  <si>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</si>
  <si>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</si>
  <si>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</si>
  <si>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</si>
  <si>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</si>
  <si>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</si>
  <si>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</si>
  <si>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</si>
  <si>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</si>
  <si>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</si>
  <si>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</si>
  <si>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</si>
  <si>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</si>
  <si>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</si>
  <si>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</si>
  <si>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</si>
  <si>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</si>
  <si>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</si>
  <si>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</si>
  <si>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</si>
  <si>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</si>
  <si>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</si>
  <si>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</si>
  <si>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</si>
  <si>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</si>
  <si>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Lörrach (637);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</si>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</sst>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{94B77B2C-F84D-4E0A-8527-B41BD2E0EBD2}</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4C2B-4345-85AA-5104476D25F1}"/>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{4E8B468B-693C-4309-B6FB-8FD32EF78F3F}</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4C2B-4345-85AA-5104476D25F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{6A729F2D-BD41-44FF-B4F6-082CB687E91B}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C2B-4345-85AA-5104476D25F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{F94B344E-0B22-44DD-99C2-CF083263C8F6}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C2B-4345-85AA-5104476D25F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-0.14733941845131537</c:v>
                </c:pt>
                <c:pt idx="1">
                  <c:v>0.77822269034374059</c:v>
                </c:pt>
                <c:pt idx="2">
                  <c:v>1.1186464311118853</c:v>
                </c:pt>
                <c:pt idx="3">
                  <c:v>1.0875687030768</c:v>
                </c:pt>
              </c:numCache>
            </c:numRef>
          </c:val>
          <c:extLst>
            <c:ext xmlns:c16="http://schemas.microsoft.com/office/drawing/2014/chart" uri="{C3380CC4-5D6E-409C-BE32-E72D297353CC}">
              <c16:uniqueId val="{00000004-4C2B-4345-85AA-5104476D25F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{A4C7483E-6FFF-451E-A8B8-08CBDDEE0AF1}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C2B-4345-85AA-5104476D25F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{BA1C2334-1B8C-4456-8D36-5F5D82ECED46}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C2B-4345-85AA-5104476D25F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{62535CC8-E336-443D-ACF0-9CB58D7C7564}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C2B-4345-85AA-5104476D25F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{4E558487-45D0-488A-A81F-E904C604E8B1}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C2B-4345-85AA-5104476D25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C2B-4345-85AA-5104476D25F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C2B-4345-85AA-5104476D25F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{0EB93AD9-6F3B-4079-88F4-E495616A6D9B}</c15:txfldGUID>
                      <c15:f>Daten_Diagramme!$E$6</c15:f>
                      <c15:dlblFieldTableCache>
                        <c:ptCount val="1"/>
                        <c:pt idx="0">
                          <c:v>-5.3</c:v>
                        </c:pt>
                      </c15:dlblFieldTableCache>
                    </c15:dlblFTEntry>
                  </c15:dlblFieldTable>
                  <c15:showDataLabelsRange val="0"/>
                </c:ext>
                <c:ext xmlns:c16="http://schemas.microsoft.com/office/drawing/2014/chart" uri="{C3380CC4-5D6E-409C-BE32-E72D297353CC}">
                  <c16:uniqueId val="{00000000-0CD3-4CD5-83DC-F243EFAFB74A}"/>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{CA4CF7F2-296F-461E-8EAC-0527220CD1FC}</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0CD3-4CD5-83DC-F243EFAFB74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{517B8F63-9AA1-425A-B319-CD6EDE659C73}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CD3-4CD5-83DC-F243EFAFB74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{F0E5A7D6-FC2B-4B43-924D-76D80BB5F992}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CD3-4CD5-83DC-F243EFAFB7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-5.28433899731706</c:v>
                </c:pt>
                <c:pt idx="1">
                  <c:v>-2.6975865719528453</c:v>
                </c:pt>
                <c:pt idx="2">
                  <c:v>-2.7637010795899166</c:v>
                </c:pt>
                <c:pt idx="3">
                  <c:v>-2.8655893304673015</c:v>
                </c:pt>
              </c:numCache>
            </c:numRef>
          </c:val>
          <c:extLst>
            <c:ext xmlns:c16="http://schemas.microsoft.com/office/drawing/2014/chart" uri="{C3380CC4-5D6E-409C-BE32-E72D297353CC}">
              <c16:uniqueId val="{00000004-0CD3-4CD5-83DC-F243EFAFB74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{5DC1E0D8-002E-4DCD-A7AC-AB1BDAE0B754}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CD3-4CD5-83DC-F243EFAFB74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{97A32FB4-7355-41FA-B685-F779A2604BA9}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CD3-4CD5-83DC-F243EFAFB74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{EF575CBA-46C0-47D3-BA1D-A192AE74292A}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CD3-4CD5-83DC-F243EFAFB74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{1FC539DA-B436-4E24-A96D-C7486756030D}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CD3-4CD5-83DC-F243EFAFB7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CD3-4CD5-83DC-F243EFAFB74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CD3-4CD5-83DC-F243EFAFB74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{8289A306-2123-4413-948A-8461FE0F3CCB}</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AA6B-42AB-83D1-48B7FA2EDA20}"/>
                </c:ext>
              </c:extLst>
            </c:dLbl>
            <c:dLbl>
              <c:idx val="1"/>
              <c:tx>
                <c:strRef>
                  <c:f>Daten_Diagramme!$D$15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{E37F951B-963A-4F3D-8110-51AB513B422F}</c15:txfldGUID>
                      <c15:f>Daten_Diagramme!$D$15</c15:f>
                      <c15:dlblFieldTableCache>
                        <c:ptCount val="1"/>
                        <c:pt idx="0">
                          <c:v>4.7</c:v>
                        </c:pt>
                      </c15:dlblFieldTableCache>
                    </c15:dlblFTEntry>
                  </c15:dlblFieldTable>
                  <c15:showDataLabelsRange val="0"/>
                </c:ext>
                <c:ext xmlns:c16="http://schemas.microsoft.com/office/drawing/2014/chart" uri="{C3380CC4-5D6E-409C-BE32-E72D297353CC}">
                  <c16:uniqueId val="{00000001-AA6B-42AB-83D1-48B7FA2EDA20}"/>
                </c:ext>
              </c:extLst>
            </c:dLbl>
            <c:dLbl>
              <c:idx val="2"/>
              <c:tx>
                <c:strRef>
                  <c:f>Daten_Diagramme!$D$16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{FC5D8A43-5FF2-42F1-A3B1-FDE077675B13}</c15:txfldGUID>
                      <c15:f>Daten_Diagramme!$D$16</c15:f>
                      <c15:dlblFieldTableCache>
                        <c:ptCount val="1"/>
                        <c:pt idx="0">
                          <c:v>4.5</c:v>
                        </c:pt>
                      </c15:dlblFieldTableCache>
                    </c15:dlblFTEntry>
                  </c15:dlblFieldTable>
                  <c15:showDataLabelsRange val="0"/>
                </c:ext>
                <c:ext xmlns:c16="http://schemas.microsoft.com/office/drawing/2014/chart" uri="{C3380CC4-5D6E-409C-BE32-E72D297353CC}">
                  <c16:uniqueId val="{00000002-AA6B-42AB-83D1-48B7FA2EDA20}"/>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{E6F3D2E5-7EA0-41D7-B11F-35586D605181}</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AA6B-42AB-83D1-48B7FA2EDA20}"/>
                </c:ext>
              </c:extLst>
            </c:dLbl>
            <c:dLbl>
              <c:idx val="4"/>
              <c:tx>
                <c:strRef>
                  <c:f>Daten_Diagramme!$D$18</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{98089477-EA4F-4A6F-A6FB-2A9F91001E46}</c15:txfldGUID>
                      <c15:f>Daten_Diagramme!$D$18</c15:f>
                      <c15:dlblFieldTableCache>
                        <c:ptCount val="1"/>
                        <c:pt idx="0">
                          <c:v>-5.2</c:v>
                        </c:pt>
                      </c15:dlblFieldTableCache>
                    </c15:dlblFTEntry>
                  </c15:dlblFieldTable>
                  <c15:showDataLabelsRange val="0"/>
                </c:ext>
                <c:ext xmlns:c16="http://schemas.microsoft.com/office/drawing/2014/chart" uri="{C3380CC4-5D6E-409C-BE32-E72D297353CC}">
                  <c16:uniqueId val="{00000004-AA6B-42AB-83D1-48B7FA2EDA20}"/>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{7FD652C7-F932-42E3-9091-87D5A899DFD5}</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AA6B-42AB-83D1-48B7FA2EDA20}"/>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{D01B5BCC-E2C1-41E1-A258-046B75DFE898}</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AA6B-42AB-83D1-48B7FA2EDA20}"/>
                </c:ext>
              </c:extLst>
            </c:dLbl>
            <c:dLbl>
              <c:idx val="7"/>
              <c:tx>
                <c:strRef>
                  <c:f>Daten_Diagramme!$D$21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{AD31F952-16FB-45E9-B81B-8A6966D22992}</c15:txfldGUID>
                      <c15:f>Daten_Diagramme!$D$21</c15:f>
                      <c15:dlblFieldTableCache>
                        <c:ptCount val="1"/>
                        <c:pt idx="0">
                          <c:v>-1.3</c:v>
                        </c:pt>
                      </c15:dlblFieldTableCache>
                    </c15:dlblFTEntry>
                  </c15:dlblFieldTable>
                  <c15:showDataLabelsRange val="0"/>
                </c:ext>
                <c:ext xmlns:c16="http://schemas.microsoft.com/office/drawing/2014/chart" uri="{C3380CC4-5D6E-409C-BE32-E72D297353CC}">
                  <c16:uniqueId val="{00000007-AA6B-42AB-83D1-48B7FA2EDA20}"/>
                </c:ext>
              </c:extLst>
            </c:dLbl>
            <c:dLbl>
              <c:idx val="8"/>
              <c:tx>
                <c:strRef>
                  <c:f>Daten_Diagramme!$D$22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{47E9CA90-AD17-4DF4-AE1D-8E106C216238}</c15:txfldGUID>
                      <c15:f>Daten_Diagramme!$D$22</c15:f>
                      <c15:dlblFieldTableCache>
                        <c:ptCount val="1"/>
                        <c:pt idx="0">
                          <c:v>0.0</c:v>
                        </c:pt>
                      </c15:dlblFieldTableCache>
                    </c15:dlblFTEntry>
                  </c15:dlblFieldTable>
                  <c15:showDataLabelsRange val="0"/>
                </c:ext>
                <c:ext xmlns:c16="http://schemas.microsoft.com/office/drawing/2014/chart" uri="{C3380CC4-5D6E-409C-BE32-E72D297353CC}">
                  <c16:uniqueId val="{00000008-AA6B-42AB-83D1-48B7FA2EDA20}"/>
                </c:ext>
              </c:extLst>
            </c:dLbl>
            <c:dLbl>
              <c:idx val="9"/>
              <c:tx>
                <c:strRef>
                  <c:f>Daten_Diagramme!$D$23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{7693A280-6B38-4B72-BD66-726708D3D6B3}</c15:txfldGUID>
                      <c15:f>Daten_Diagramme!$D$23</c15:f>
                      <c15:dlblFieldTableCache>
                        <c:ptCount val="1"/>
                        <c:pt idx="0">
                          <c:v>3.4</c:v>
                        </c:pt>
                      </c15:dlblFieldTableCache>
                    </c15:dlblFTEntry>
                  </c15:dlblFieldTable>
                  <c15:showDataLabelsRange val="0"/>
                </c:ext>
                <c:ext xmlns:c16="http://schemas.microsoft.com/office/drawing/2014/chart" uri="{C3380CC4-5D6E-409C-BE32-E72D297353CC}">
                  <c16:uniqueId val="{00000009-AA6B-42AB-83D1-48B7FA2EDA20}"/>
                </c:ext>
              </c:extLst>
            </c:dLbl>
            <c:dLbl>
              <c:idx val="10"/>
              <c:tx>
                <c:strRef>
                  <c:f>Daten_Diagramme!$D$24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{F893DBCE-3623-4E58-B2A5-030D6AE6C4D6}</c15:txfldGUID>
                      <c15:f>Daten_Diagramme!$D$24</c15:f>
                      <c15:dlblFieldTableCache>
                        <c:ptCount val="1"/>
                        <c:pt idx="0">
                          <c:v>-4.5</c:v>
                        </c:pt>
                      </c15:dlblFieldTableCache>
                    </c15:dlblFTEntry>
                  </c15:dlblFieldTable>
                  <c15:showDataLabelsRange val="0"/>
                </c:ext>
                <c:ext xmlns:c16="http://schemas.microsoft.com/office/drawing/2014/chart" uri="{C3380CC4-5D6E-409C-BE32-E72D297353CC}">
                  <c16:uniqueId val="{0000000A-AA6B-42AB-83D1-48B7FA2EDA20}"/>
                </c:ext>
              </c:extLst>
            </c:dLbl>
            <c:dLbl>
              <c:idx val="11"/>
              <c:tx>
                <c:strRef>
                  <c:f>Daten_Diagramme!$D$25</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{CADA0527-2728-4A25-ABBA-F16F12958A66}</c15:txfldGUID>
                      <c15:f>Daten_Diagramme!$D$25</c15:f>
                      <c15:dlblFieldTableCache>
                        <c:ptCount val="1"/>
                        <c:pt idx="0">
                          <c:v>-11.2</c:v>
                        </c:pt>
                      </c15:dlblFieldTableCache>
                    </c15:dlblFTEntry>
                  </c15:dlblFieldTable>
                  <c15:showDataLabelsRange val="0"/>
                </c:ext>
                <c:ext xmlns:c16="http://schemas.microsoft.com/office/drawing/2014/chart" uri="{C3380CC4-5D6E-409C-BE32-E72D297353CC}">
                  <c16:uniqueId val="{0000000B-AA6B-42AB-83D1-48B7FA2EDA20}"/>
                </c:ext>
              </c:extLst>
            </c:dLbl>
            <c:dLbl>
              <c:idx val="12"/>
              <c:tx>
                <c:strRef>
                  <c:f>Daten_Diagramme!$D$26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{1AB6613A-4156-429A-AC69-BBAA61A2F232}</c15:txfldGUID>
                      <c15:f>Daten_Diagramme!$D$26</c15:f>
                      <c15:dlblFieldTableCache>
                        <c:ptCount val="1"/>
                        <c:pt idx="0">
                          <c:v>0.6</c:v>
                        </c:pt>
                      </c15:dlblFieldTableCache>
                    </c15:dlblFTEntry>
                  </c15:dlblFieldTable>
                  <c15:showDataLabelsRange val="0"/>
                </c:ext>
                <c:ext xmlns:c16="http://schemas.microsoft.com/office/drawing/2014/chart" uri="{C3380CC4-5D6E-409C-BE32-E72D297353CC}">
                  <c16:uniqueId val="{0000000C-AA6B-42AB-83D1-48B7FA2EDA20}"/>
                </c:ext>
              </c:extLst>
            </c:dLbl>
            <c:dLbl>
              <c:idx val="13"/>
              <c:tx>
                <c:strRef>
                  <c:f>Daten_Diagramme!$D$27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{72F99BFB-48DC-41D7-9333-66D3C7745A0A}</c15:txfldGUID>
                      <c15:f>Daten_Diagramme!$D$27</c15:f>
                      <c15:dlblFieldTableCache>
                        <c:ptCount val="1"/>
                        <c:pt idx="0">
                          <c:v>2.2</c:v>
                        </c:pt>
                      </c15:dlblFieldTableCache>
                    </c15:dlblFTEntry>
                  </c15:dlblFieldTable>
                  <c15:showDataLabelsRange val="0"/>
                </c:ext>
                <c:ext xmlns:c16="http://schemas.microsoft.com/office/drawing/2014/chart" uri="{C3380CC4-5D6E-409C-BE32-E72D297353CC}">
                  <c16:uniqueId val="{0000000D-AA6B-42AB-83D1-48B7FA2EDA20}"/>
                </c:ext>
              </c:extLst>
            </c:dLbl>
            <c:dLbl>
              <c:idx val="14"/>
              <c:tx>
                <c:strRef>
                  <c:f>Daten_Diagramme!$D$28</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{BF919DF6-3D7D-44BE-9AB3-5DE11DEC6FAE}</c15:txfldGUID>
                      <c15:f>Daten_Diagramme!$D$28</c15:f>
                      <c15:dlblFieldTableCache>
                        <c:ptCount val="1"/>
                        <c:pt idx="0">
                          <c:v>14.3</c:v>
                        </c:pt>
                      </c15:dlblFieldTableCache>
                    </c15:dlblFTEntry>
                  </c15:dlblFieldTable>
                  <c15:showDataLabelsRange val="0"/>
                </c:ext>
                <c:ext xmlns:c16="http://schemas.microsoft.com/office/drawing/2014/chart" uri="{C3380CC4-5D6E-409C-BE32-E72D297353CC}">
                  <c16:uniqueId val="{0000000E-AA6B-42AB-83D1-48B7FA2EDA20}"/>
                </c:ext>
              </c:extLst>
            </c:dLbl>
            <c:dLbl>
              <c:idx val="15"/>
              <c:tx>
                <c:strRef>
                  <c:f>Daten_Diagramme!$D$29</c:f>
                  <c:strCache>
                    <c:ptCount val="1"/>
                    <c:pt idx="0">
                      <c:v>-32.3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{76ADCF08-E5FC-49A3-B3B3-780E9F8A6838}</c15:txfldGUID>
                      <c15:f>Daten_Diagramme!$D$29</c15:f>
                      <c15:dlblFieldTableCache>
                        <c:ptCount val="1"/>
                        <c:pt idx="0">
                          <c:v>-32.3</c:v>
                        </c:pt>
                      </c15:dlblFieldTableCache>
                    </c15:dlblFTEntry>
                  </c15:dlblFieldTable>
                  <c15:showDataLabelsRange val="0"/>
                </c:ext>
                <c:ext xmlns:c16="http://schemas.microsoft.com/office/drawing/2014/chart" uri="{C3380CC4-5D6E-409C-BE32-E72D297353CC}">
                  <c16:uniqueId val="{0000000F-AA6B-42AB-83D1-48B7FA2EDA20}"/>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{A06A74DE-B0D4-4F40-935E-4C2A5B4E9010}</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AA6B-42AB-83D1-48B7FA2EDA20}"/>
                </c:ext>
              </c:extLst>
            </c:dLbl>
            <c:dLbl>
              <c:idx val="17"/>
              <c:tx>
                <c:strRef>
                  <c:f>Daten_Diagramme!$D$31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{305BD3F7-6717-4342-BF0D-A360C24B3361}</c15:txfldGUID>
                      <c15:f>Daten_Diagramme!$D$31</c15:f>
                      <c15:dlblFieldTableCache>
                        <c:ptCount val="1"/>
                        <c:pt idx="0">
                          <c:v>2.9</c:v>
                        </c:pt>
                      </c15:dlblFieldTableCache>
                    </c15:dlblFTEntry>
                  </c15:dlblFieldTable>
                  <c15:showDataLabelsRange val="0"/>
                </c:ext>
                <c:ext xmlns:c16="http://schemas.microsoft.com/office/drawing/2014/chart" uri="{C3380CC4-5D6E-409C-BE32-E72D297353CC}">
                  <c16:uniqueId val="{00000011-AA6B-42AB-83D1-48B7FA2EDA20}"/>
                </c:ext>
              </c:extLst>
            </c:dLbl>
            <c:dLbl>
              <c:idx val="18"/>
              <c:tx>
                <c:strRef>
                  <c:f>Daten_Diagramme!$D$32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{6B866BE9-F030-4A28-9B59-3A177204F973}</c15:txfldGUID>
                      <c15:f>Daten_Diagramme!$D$32</c15:f>
                      <c15:dlblFieldTableCache>
                        <c:ptCount val="1"/>
                        <c:pt idx="0">
                          <c:v>4.7</c:v>
                        </c:pt>
                      </c15:dlblFieldTableCache>
                    </c15:dlblFTEntry>
                  </c15:dlblFieldTable>
                  <c15:showDataLabelsRange val="0"/>
                </c:ext>
                <c:ext xmlns:c16="http://schemas.microsoft.com/office/drawing/2014/chart" uri="{C3380CC4-5D6E-409C-BE32-E72D297353CC}">
                  <c16:uniqueId val="{00000012-AA6B-42AB-83D1-48B7FA2EDA20}"/>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{8F1E4362-D1E6-4400-BE15-C3E5EBE73C17}</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AA6B-42AB-83D1-48B7FA2EDA20}"/>
                </c:ext>
              </c:extLst>
            </c:dLbl>
            <c:dLbl>
              <c:idx val="20"/>
              <c:tx>
                <c:strRef>
                  <c:f>Daten_Diagramme!$D$34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{3066E9E2-A701-49F9-B2C0-85AD4C1303C6}</c15:txfldGUID>
                      <c15:f>Daten_Diagramme!$D$34</c15:f>
                      <c15:dlblFieldTableCache>
                        <c:ptCount val="1"/>
                        <c:pt idx="0">
                          <c:v>1.9</c:v>
                        </c:pt>
                      </c15:dlblFieldTableCache>
                    </c15:dlblFTEntry>
                  </c15:dlblFieldTable>
                  <c15:showDataLabelsRange val="0"/>
                </c:ext>
                <c:ext xmlns:c16="http://schemas.microsoft.com/office/drawing/2014/chart" uri="{C3380CC4-5D6E-409C-BE32-E72D297353CC}">
                  <c16:uniqueId val="{00000014-AA6B-42AB-83D1-48B7FA2EDA2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{3125491C-0E6F-48C7-BE24-3B38BBC73FE1}</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AA6B-42AB-83D1-48B7FA2EDA2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{A6A33231-D9EB-488C-BE3B-6B82AC502335}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A6B-42AB-83D1-48B7FA2EDA20}"/>
                </c:ext>
              </c:extLst>
            </c:dLbl>
            <c:dLbl>
              <c:idx val="23"/>
              <c:tx>
                <c:strRef>
                  <c:f>Daten_Diagramme!$D$37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{7E58E1C1-45B7-4CFF-BBFF-91080E32066E}</c15:txfldGUID>
                      <c15:f>Daten_Diagramme!$D$37</c15:f>
                      <c15:dlblFieldTableCache>
                        <c:ptCount val="1"/>
                        <c:pt idx="0">
                          <c:v>4.7</c:v>
                        </c:pt>
                      </c15:dlblFieldTableCache>
                    </c15:dlblFTEntry>
                  </c15:dlblFieldTable>
                  <c15:showDataLabelsRange val="0"/>
                </c:ext>
                <c:ext xmlns:c16="http://schemas.microsoft.com/office/drawing/2014/chart" uri="{C3380CC4-5D6E-409C-BE32-E72D297353CC}">
                  <c16:uniqueId val="{00000017-AA6B-42AB-83D1-48B7FA2EDA20}"/>
                </c:ext>
              </c:extLst>
            </c:dLbl>
            <c:dLbl>
              <c:idx val="24"/>
              <c:layout>
                <c:manualLayout>
                  <c:x val="4.7769028871392123E-3"/>
                  <c:y val="-4.6876052205785108E-5"/>
                </c:manualLayout>
              </c:layout>
              <c:tx>
                <c:strRef>
                  <c:f>Daten_Diagramme!$D$38</c:f>
                  <c:strCache>
                    <c:ptCount val="1"/>
                    <c:pt idx="0">
                      <c:v>-1.7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{657EF0E1-DDDA-434B-9EDF-0E402402A48A}</c15:txfldGUID>
                      <c15:f>Daten_Diagramme!$D$38</c15:f>
                      <c15:dlblFieldTableCache>
                        <c:ptCount val="1"/>
                        <c:pt idx="0">
                          <c:v>-1.7</c:v>
                        </c:pt>
                      </c15:dlblFieldTableCache>
                    </c15:dlblFTEntry>
                  </c15:dlblFieldTable>
                  <c15:showDataLabelsRange val="0"/>
                </c:ext>
                <c:ext xmlns:c16="http://schemas.microsoft.com/office/drawing/2014/chart" uri="{C3380CC4-5D6E-409C-BE32-E72D297353CC}">
                  <c16:uniqueId val="{00000018-AA6B-42AB-83D1-48B7FA2EDA20}"/>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{C75A9407-DBD2-47B7-BC97-888903791805}</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AA6B-42AB-83D1-48B7FA2EDA2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{3F134C19-F909-4654-9B3C-BEE4BA311308}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A6B-42AB-83D1-48B7FA2EDA2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{A63AE7A6-1FD6-451B-A058-5DEAD1F60558}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A6B-42AB-83D1-48B7FA2EDA2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{5ADC0761-670D-4DA0-BF56-5EA5F3863238}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A6B-42AB-83D1-48B7FA2EDA2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{8D7F14F0-28BA-4F78-9224-BCC159D5E9CA}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A6B-42AB-83D1-48B7FA2EDA2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{CC4A6A25-A1EE-473F-B3BC-CFA7747AB505}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A6B-42AB-83D1-48B7FA2EDA20}"/>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{DA6BCDEA-087A-4CEB-A358-610C16F8B793}</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AA6B-42AB-83D1-48B7FA2EDA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-0.14733941845131537</c:v>
                </c:pt>
                <c:pt idx="1">
                  <c:v>4.6604527296937412</c:v>
                </c:pt>
                <c:pt idx="2">
                  <c:v>4.5158286778398509</c:v>
                </c:pt>
                <c:pt idx="3">
                  <c:v>-2.0980080284783762</c:v>
                </c:pt>
                <c:pt idx="4">
                  <c:v>-5.1794871794871797</c:v>
                </c:pt>
                <c:pt idx="5">
                  <c:v>-0.96706081081081086</c:v>
                </c:pt>
                <c:pt idx="6">
                  <c:v>-1.5698333063602525</c:v>
                </c:pt>
                <c:pt idx="7">
                  <c:v>-1.3170575008030838</c:v>
                </c:pt>
                <c:pt idx="8">
                  <c:v>4.6554934823091247E-2</c:v>
                </c:pt>
                <c:pt idx="9">
                  <c:v>3.3540648600621945</c:v>
                </c:pt>
                <c:pt idx="10">
                  <c:v>-4.5040650406504064</c:v>
                </c:pt>
                <c:pt idx="11">
                  <c:v>-11.226611226611226</c:v>
                </c:pt>
                <c:pt idx="12">
                  <c:v>0.64354665713264214</c:v>
                </c:pt>
                <c:pt idx="13">
                  <c:v>2.1798365122615806</c:v>
                </c:pt>
                <c:pt idx="14">
                  <c:v>14.328269288054811</c:v>
                </c:pt>
                <c:pt idx="15">
                  <c:v>-32.289156626506021</c:v>
                </c:pt>
                <c:pt idx="16">
                  <c:v>1.6615960683360635</c:v>
                </c:pt>
                <c:pt idx="17">
                  <c:v>2.9483282674772036</c:v>
                </c:pt>
                <c:pt idx="18">
                  <c:v>4.7264820325017167</c:v>
                </c:pt>
                <c:pt idx="19">
                  <c:v>2.2355794579774333</c:v>
                </c:pt>
                <c:pt idx="20">
                  <c:v>1.9441674975074776</c:v>
                </c:pt>
                <c:pt idx="21">
                  <c:v>0</c:v>
                </c:pt>
                <c:pt idx="23">
                  <c:v>4.6604527296937412</c:v>
                </c:pt>
                <c:pt idx="24">
                  <c:v>-1.6772350086112415</c:v>
                </c:pt>
                <c:pt idx="25">
                  <c:v>0.74142061912197676</c:v>
                </c:pt>
              </c:numCache>
            </c:numRef>
          </c:val>
          <c:extLst>
            <c:ext xmlns:c16="http://schemas.microsoft.com/office/drawing/2014/chart" uri="{C3380CC4-5D6E-409C-BE32-E72D297353CC}">
              <c16:uniqueId val="{00000020-AA6B-42AB-83D1-48B7FA2EDA2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{21E138D2-60EF-4AE2-8A2B-631BD7E7BEF5}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A6B-42AB-83D1-48B7FA2EDA2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{565DC527-2DAE-4209-A1B8-0B30F143C342}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A6B-42AB-83D1-48B7FA2EDA2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{C5F61305-8970-4ACD-8E3D-27E3D3D0A26D}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A6B-42AB-83D1-48B7FA2EDA2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{F67768C6-B0B4-4CD0-8390-EB57858E9E48}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A6B-42AB-83D1-48B7FA2EDA2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{9BDF98EA-8646-4E98-A6B8-A7B19DCD03DB}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A6B-42AB-83D1-48B7FA2EDA2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{60642119-A104-4770-8ACB-AF48BD09ADA6}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A6B-42AB-83D1-48B7FA2EDA2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{EB36C045-8377-494A-BA32-3C5A28E0D9B3}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A6B-42AB-83D1-48B7FA2EDA2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{D7323D64-4E63-4ADE-A507-2B50D122F875}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A6B-42AB-83D1-48B7FA2EDA2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{5633F380-CAE1-4B66-A56A-EE47B5D8927F}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A6B-42AB-83D1-48B7FA2EDA2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{F0A9E717-2E54-4E69-8B99-B3A92854616B}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A6B-42AB-83D1-48B7FA2EDA2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{8CAAAC04-C4E9-4364-9404-C651AE1E0205}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A6B-42AB-83D1-48B7FA2EDA2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{E46B3F27-A54C-46AC-8AF7-DD08114C7D53}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A6B-42AB-83D1-48B7FA2EDA2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{86942103-7D57-442E-9F9D-E0717530B9DB}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A6B-42AB-83D1-48B7FA2EDA2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{202C34EC-B084-48F0-A175-1A70F403586D}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A6B-42AB-83D1-48B7FA2EDA2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{B7312040-4765-4E3E-8F0C-085D06D3959C}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A6B-42AB-83D1-48B7FA2EDA2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{F9C84926-8F96-4E39-B11B-F62AA28317CD}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A6B-42AB-83D1-48B7FA2EDA2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{010E3049-FDF2-463A-B84E-62EC24BD126F}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A6B-42AB-83D1-48B7FA2EDA2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{62FD44A2-E4F1-47DB-B4EF-F049F1B3D5DD}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A6B-42AB-83D1-48B7FA2EDA2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{C84FA0A9-3FD4-4D1F-BFB5-2097755E4CE3}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A6B-42AB-83D1-48B7FA2EDA2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{3027FA55-7E61-45BE-906C-E04F247C7ED4}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A6B-42AB-83D1-48B7FA2EDA2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{8E89CC59-946A-4E42-A350-C74B2142ECA1}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A6B-42AB-83D1-48B7FA2EDA2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{1D9AC754-44AB-451C-86D2-9306E8E57087}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A6B-42AB-83D1-48B7FA2EDA2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{1DC7AF6C-D6A9-4278-A19E-3EDF31954264}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A6B-42AB-83D1-48B7FA2EDA2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{5B31BB23-55CB-41E1-9227-251177674EB7}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A6B-42AB-83D1-48B7FA2EDA2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{7721EA0B-303A-4624-9AAD-5B4B121D04FD}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A6B-42AB-83D1-48B7FA2EDA2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{23AD50E2-5707-4DEB-A2A9-D962B2AB0E31}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A6B-42AB-83D1-48B7FA2EDA2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{A9F28C38-EC56-4B6F-8FC5-68E57E622EFE}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A6B-42AB-83D1-48B7FA2EDA2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{AE4A22E3-1351-4AA6-921D-1C16D709AE8F}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A6B-42AB-83D1-48B7FA2EDA2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{E7880FD9-E6B4-40DE-BFE9-1E2F02B13E81}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A6B-42AB-83D1-48B7FA2EDA2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{5FB93C1F-0412-4516-8615-35FC3A7C518D}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A6B-42AB-83D1-48B7FA2EDA2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{3D3B52C2-B80F-4BE3-82FB-A7C3C430275D}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A6B-42AB-83D1-48B7FA2EDA2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{15A52E7F-F956-4F6A-92BC-976B326B7E4A}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A6B-42AB-83D1-48B7FA2EDA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A6B-42AB-83D1-48B7FA2EDA2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A6B-42AB-83D1-48B7FA2EDA2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{C93C9414-D987-46CD-A598-070EAA66E00D}</c15:txfldGUID>
                      <c15:f>Daten_Diagramme!$E$14</c15:f>
                      <c15:dlblFieldTableCache>
                        <c:ptCount val="1"/>
                        <c:pt idx="0">
                          <c:v>-5.3</c:v>
                        </c:pt>
                      </c15:dlblFieldTableCache>
                    </c15:dlblFTEntry>
                  </c15:dlblFieldTable>
                  <c15:showDataLabelsRange val="0"/>
                </c:ext>
                <c:ext xmlns:c16="http://schemas.microsoft.com/office/drawing/2014/chart" uri="{C3380CC4-5D6E-409C-BE32-E72D297353CC}">
                  <c16:uniqueId val="{00000000-0524-496E-ACBA-C4082B8BFC85}"/>
                </c:ext>
              </c:extLst>
            </c:dLbl>
            <c:dLbl>
              <c:idx val="1"/>
              <c:tx>
                <c:strRef>
                  <c:f>Daten_Diagramme!$E$15</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{FCCEE9B9-45DA-4DBA-BD48-CC80D3588373}</c15:txfldGUID>
                      <c15:f>Daten_Diagramme!$E$15</c15:f>
                      <c15:dlblFieldTableCache>
                        <c:ptCount val="1"/>
                        <c:pt idx="0">
                          <c:v>8.4</c:v>
                        </c:pt>
                      </c15:dlblFieldTableCache>
                    </c15:dlblFTEntry>
                  </c15:dlblFieldTable>
                  <c15:showDataLabelsRange val="0"/>
                </c:ext>
                <c:ext xmlns:c16="http://schemas.microsoft.com/office/drawing/2014/chart" uri="{C3380CC4-5D6E-409C-BE32-E72D297353CC}">
                  <c16:uniqueId val="{00000001-0524-496E-ACBA-C4082B8BFC85}"/>
                </c:ext>
              </c:extLst>
            </c:dLbl>
            <c:dLbl>
              <c:idx val="2"/>
              <c:tx>
                <c:strRef>
                  <c:f>Daten_Diagramme!$E$16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{B3833A18-C417-4200-8024-C8D138D5091F}</c15:txfldGUID>
                      <c15:f>Daten_Diagramme!$E$16</c15:f>
                      <c15:dlblFieldTableCache>
                        <c:ptCount val="1"/>
                        <c:pt idx="0">
                          <c:v>2.0</c:v>
                        </c:pt>
                      </c15:dlblFieldTableCache>
                    </c15:dlblFTEntry>
                  </c15:dlblFieldTable>
                  <c15:showDataLabelsRange val="0"/>
                </c:ext>
                <c:ext xmlns:c16="http://schemas.microsoft.com/office/drawing/2014/chart" uri="{C3380CC4-5D6E-409C-BE32-E72D297353CC}">
                  <c16:uniqueId val="{00000002-0524-496E-ACBA-C4082B8BFC85}"/>
                </c:ext>
              </c:extLst>
            </c:dLbl>
            <c:dLbl>
              <c:idx val="3"/>
              <c:tx>
                <c:strRef>
                  <c:f>Daten_Diagramme!$E$17</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{DC95A5EB-0757-4541-82C6-946B4EDE6288}</c15:txfldGUID>
                      <c15:f>Daten_Diagramme!$E$17</c15:f>
                      <c15:dlblFieldTableCache>
                        <c:ptCount val="1"/>
                        <c:pt idx="0">
                          <c:v>-8.8</c:v>
                        </c:pt>
                      </c15:dlblFieldTableCache>
                    </c15:dlblFTEntry>
                  </c15:dlblFieldTable>
                  <c15:showDataLabelsRange val="0"/>
                </c:ext>
                <c:ext xmlns:c16="http://schemas.microsoft.com/office/drawing/2014/chart" uri="{C3380CC4-5D6E-409C-BE32-E72D297353CC}">
                  <c16:uniqueId val="{00000003-0524-496E-ACBA-C4082B8BFC85}"/>
                </c:ext>
              </c:extLst>
            </c:dLbl>
            <c:dLbl>
              <c:idx val="4"/>
              <c:tx>
                <c:strRef>
                  <c:f>Daten_Diagramme!$E$18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{6473B9C5-552D-48A0-8406-37909F82F556}</c15:txfldGUID>
                      <c15:f>Daten_Diagramme!$E$18</c15:f>
                      <c15:dlblFieldTableCache>
                        <c:ptCount val="1"/>
                        <c:pt idx="0">
                          <c:v>-8.1</c:v>
                        </c:pt>
                      </c15:dlblFieldTableCache>
                    </c15:dlblFTEntry>
                  </c15:dlblFieldTable>
                  <c15:showDataLabelsRange val="0"/>
                </c:ext>
                <c:ext xmlns:c16="http://schemas.microsoft.com/office/drawing/2014/chart" uri="{C3380CC4-5D6E-409C-BE32-E72D297353CC}">
                  <c16:uniqueId val="{00000004-0524-496E-ACBA-C4082B8BFC85}"/>
                </c:ext>
              </c:extLst>
            </c:dLbl>
            <c:dLbl>
              <c:idx val="5"/>
              <c:tx>
                <c:strRef>
                  <c:f>Daten_Diagramme!$E$19</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{79063563-FD6A-413D-86C9-63653384E3C2}</c15:txfldGUID>
                      <c15:f>Daten_Diagramme!$E$19</c15:f>
                      <c15:dlblFieldTableCache>
                        <c:ptCount val="1"/>
                        <c:pt idx="0">
                          <c:v>-8.9</c:v>
                        </c:pt>
                      </c15:dlblFieldTableCache>
                    </c15:dlblFTEntry>
                  </c15:dlblFieldTable>
                  <c15:showDataLabelsRange val="0"/>
                </c:ext>
                <c:ext xmlns:c16="http://schemas.microsoft.com/office/drawing/2014/chart" uri="{C3380CC4-5D6E-409C-BE32-E72D297353CC}">
                  <c16:uniqueId val="{00000005-0524-496E-ACBA-C4082B8BFC85}"/>
                </c:ext>
              </c:extLst>
            </c:dLbl>
            <c:dLbl>
              <c:idx val="6"/>
              <c:tx>
                <c:strRef>
                  <c:f>Daten_Diagramme!$E$20</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{CAF8747C-8EBA-4A19-AC44-C2070A286FB8}</c15:txfldGUID>
                      <c15:f>Daten_Diagramme!$E$20</c15:f>
                      <c15:dlblFieldTableCache>
                        <c:ptCount val="1"/>
                        <c:pt idx="0">
                          <c:v>-10.4</c:v>
                        </c:pt>
                      </c15:dlblFieldTableCache>
                    </c15:dlblFTEntry>
                  </c15:dlblFieldTable>
                  <c15:showDataLabelsRange val="0"/>
                </c:ext>
                <c:ext xmlns:c16="http://schemas.microsoft.com/office/drawing/2014/chart" uri="{C3380CC4-5D6E-409C-BE32-E72D297353CC}">
                  <c16:uniqueId val="{00000006-0524-496E-ACBA-C4082B8BFC85}"/>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{30721B1D-6B03-456C-83AD-6746018DC3DB}</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0524-496E-ACBA-C4082B8BFC85}"/>
                </c:ext>
              </c:extLst>
            </c:dLbl>
            <c:dLbl>
              <c:idx val="8"/>
              <c:tx>
                <c:strRef>
                  <c:f>Daten_Diagramme!$E$22</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{C6CF040A-F70B-47D2-A138-8DCF547EC97A}</c15:txfldGUID>
                      <c15:f>Daten_Diagramme!$E$22</c15:f>
                      <c15:dlblFieldTableCache>
                        <c:ptCount val="1"/>
                        <c:pt idx="0">
                          <c:v>-5.6</c:v>
                        </c:pt>
                      </c15:dlblFieldTableCache>
                    </c15:dlblFTEntry>
                  </c15:dlblFieldTable>
                  <c15:showDataLabelsRange val="0"/>
                </c:ext>
                <c:ext xmlns:c16="http://schemas.microsoft.com/office/drawing/2014/chart" uri="{C3380CC4-5D6E-409C-BE32-E72D297353CC}">
                  <c16:uniqueId val="{00000008-0524-496E-ACBA-C4082B8BFC85}"/>
                </c:ext>
              </c:extLst>
            </c:dLbl>
            <c:dLbl>
              <c:idx val="9"/>
              <c:tx>
                <c:strRef>
                  <c:f>Daten_Diagramme!$E$23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{C80A7157-4FB4-41B7-9370-63F31E35F6B4}</c15:txfldGUID>
                      <c15:f>Daten_Diagramme!$E$23</c15:f>
                      <c15:dlblFieldTableCache>
                        <c:ptCount val="1"/>
                        <c:pt idx="0">
                          <c:v>1.2</c:v>
                        </c:pt>
                      </c15:dlblFieldTableCache>
                    </c15:dlblFTEntry>
                  </c15:dlblFieldTable>
                  <c15:showDataLabelsRange val="0"/>
                </c:ext>
                <c:ext xmlns:c16="http://schemas.microsoft.com/office/drawing/2014/chart" uri="{C3380CC4-5D6E-409C-BE32-E72D297353CC}">
                  <c16:uniqueId val="{00000009-0524-496E-ACBA-C4082B8BFC85}"/>
                </c:ext>
              </c:extLst>
            </c:dLbl>
            <c:dLbl>
              <c:idx val="10"/>
              <c:tx>
                <c:strRef>
                  <c:f>Daten_Diagramme!$E$24</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{F8C2990E-7CAC-43FA-B471-DCB655582BBA}</c15:txfldGUID>
                      <c15:f>Daten_Diagramme!$E$24</c15:f>
                      <c15:dlblFieldTableCache>
                        <c:ptCount val="1"/>
                        <c:pt idx="0">
                          <c:v>-10.7</c:v>
                        </c:pt>
                      </c15:dlblFieldTableCache>
                    </c15:dlblFTEntry>
                  </c15:dlblFieldTable>
                  <c15:showDataLabelsRange val="0"/>
                </c:ext>
                <c:ext xmlns:c16="http://schemas.microsoft.com/office/drawing/2014/chart" uri="{C3380CC4-5D6E-409C-BE32-E72D297353CC}">
                  <c16:uniqueId val="{0000000A-0524-496E-ACBA-C4082B8BFC85}"/>
                </c:ext>
              </c:extLst>
            </c:dLbl>
            <c:dLbl>
              <c:idx val="11"/>
              <c:tx>
                <c:strRef>
                  <c:f>Daten_Diagramme!$E$25</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{236428DF-6FF4-4F1F-94F2-2EFC265D8BD2}</c15:txfldGUID>
                      <c15:f>Daten_Diagramme!$E$25</c15:f>
                      <c15:dlblFieldTableCache>
                        <c:ptCount val="1"/>
                        <c:pt idx="0">
                          <c:v>-11.3</c:v>
                        </c:pt>
                      </c15:dlblFieldTableCache>
                    </c15:dlblFTEntry>
                  </c15:dlblFieldTable>
                  <c15:showDataLabelsRange val="0"/>
                </c:ext>
                <c:ext xmlns:c16="http://schemas.microsoft.com/office/drawing/2014/chart" uri="{C3380CC4-5D6E-409C-BE32-E72D297353CC}">
                  <c16:uniqueId val="{0000000B-0524-496E-ACBA-C4082B8BFC85}"/>
                </c:ext>
              </c:extLst>
            </c:dLbl>
            <c:dLbl>
              <c:idx val="12"/>
              <c:tx>
                <c:strRef>
                  <c:f>Daten_Diagramme!$E$26</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{6F9ABD26-F6A2-475F-8CBD-DD23910FCAFC}</c15:txfldGUID>
                      <c15:f>Daten_Diagramme!$E$26</c15:f>
                      <c15:dlblFieldTableCache>
                        <c:ptCount val="1"/>
                        <c:pt idx="0">
                          <c:v>6.5</c:v>
                        </c:pt>
                      </c15:dlblFieldTableCache>
                    </c15:dlblFTEntry>
                  </c15:dlblFieldTable>
                  <c15:showDataLabelsRange val="0"/>
                </c:ext>
                <c:ext xmlns:c16="http://schemas.microsoft.com/office/drawing/2014/chart" uri="{C3380CC4-5D6E-409C-BE32-E72D297353CC}">
                  <c16:uniqueId val="{0000000C-0524-496E-ACBA-C4082B8BFC85}"/>
                </c:ext>
              </c:extLst>
            </c:dLbl>
            <c:dLbl>
              <c:idx val="13"/>
              <c:tx>
                <c:strRef>
                  <c:f>Daten_Diagramme!$E$27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{19F12962-6F9D-4BED-97E0-445FB07D815A}</c15:txfldGUID>
                      <c15:f>Daten_Diagramme!$E$27</c15:f>
                      <c15:dlblFieldTableCache>
                        <c:ptCount val="1"/>
                        <c:pt idx="0">
                          <c:v>-4.0</c:v>
                        </c:pt>
                      </c15:dlblFieldTableCache>
                    </c15:dlblFTEntry>
                  </c15:dlblFieldTable>
                  <c15:showDataLabelsRange val="0"/>
                </c:ext>
                <c:ext xmlns:c16="http://schemas.microsoft.com/office/drawing/2014/chart" uri="{C3380CC4-5D6E-409C-BE32-E72D297353CC}">
                  <c16:uniqueId val="{0000000D-0524-496E-ACBA-C4082B8BFC85}"/>
                </c:ext>
              </c:extLst>
            </c:dLbl>
            <c:dLbl>
              <c:idx val="14"/>
              <c:tx>
                <c:strRef>
                  <c:f>Daten_Diagramme!$E$28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{C7CC02AB-48F9-43CA-9D7C-66B9F29DDA57}</c15:txfldGUID>
                      <c15:f>Daten_Diagramme!$E$28</c15:f>
                      <c15:dlblFieldTableCache>
                        <c:ptCount val="1"/>
                        <c:pt idx="0">
                          <c:v>-4.4</c:v>
                        </c:pt>
                      </c15:dlblFieldTableCache>
                    </c15:dlblFTEntry>
                  </c15:dlblFieldTable>
                  <c15:showDataLabelsRange val="0"/>
                </c:ext>
                <c:ext xmlns:c16="http://schemas.microsoft.com/office/drawing/2014/chart" uri="{C3380CC4-5D6E-409C-BE32-E72D297353CC}">
                  <c16:uniqueId val="{0000000E-0524-496E-ACBA-C4082B8BFC85}"/>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{452C8502-7EFA-481A-B6E7-339D8AC22C2E}</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0524-496E-ACBA-C4082B8BFC85}"/>
                </c:ext>
              </c:extLst>
            </c:dLbl>
            <c:dLbl>
              <c:idx val="16"/>
              <c:tx>
                <c:strRef>
                  <c:f>Daten_Diagramme!$E$30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{BF400C91-193E-4725-AFE5-FE8904121767}</c15:txfldGUID>
                      <c15:f>Daten_Diagramme!$E$30</c15:f>
                      <c15:dlblFieldTableCache>
                        <c:ptCount val="1"/>
                        <c:pt idx="0">
                          <c:v>1.9</c:v>
                        </c:pt>
                      </c15:dlblFieldTableCache>
                    </c15:dlblFTEntry>
                  </c15:dlblFieldTable>
                  <c15:showDataLabelsRange val="0"/>
                </c:ext>
                <c:ext xmlns:c16="http://schemas.microsoft.com/office/drawing/2014/chart" uri="{C3380CC4-5D6E-409C-BE32-E72D297353CC}">
                  <c16:uniqueId val="{00000010-0524-496E-ACBA-C4082B8BFC85}"/>
                </c:ext>
              </c:extLst>
            </c:dLbl>
            <c:dLbl>
              <c:idx val="17"/>
              <c:tx>
                <c:strRef>
                  <c:f>Daten_Diagramme!$E$31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{04F8C35D-1197-4C8D-888B-7B12D8CF5C7A}</c15:txfldGUID>
                      <c15:f>Daten_Diagramme!$E$31</c15:f>
                      <c15:dlblFieldTableCache>
                        <c:ptCount val="1"/>
                        <c:pt idx="0">
                          <c:v>-5.5</c:v>
                        </c:pt>
                      </c15:dlblFieldTableCache>
                    </c15:dlblFTEntry>
                  </c15:dlblFieldTable>
                  <c15:showDataLabelsRange val="0"/>
                </c:ext>
                <c:ext xmlns:c16="http://schemas.microsoft.com/office/drawing/2014/chart" uri="{C3380CC4-5D6E-409C-BE32-E72D297353CC}">
                  <c16:uniqueId val="{00000011-0524-496E-ACBA-C4082B8BFC85}"/>
                </c:ext>
              </c:extLst>
            </c:dLbl>
            <c:dLbl>
              <c:idx val="18"/>
              <c:tx>
                <c:strRef>
                  <c:f>Daten_Diagramme!$E$32</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{ABD6BD8C-2E79-4A0F-A651-C38AEF26BA84}</c15:txfldGUID>
                      <c15:f>Daten_Diagramme!$E$32</c15:f>
                      <c15:dlblFieldTableCache>
                        <c:ptCount val="1"/>
                        <c:pt idx="0">
                          <c:v>-4.5</c:v>
                        </c:pt>
                      </c15:dlblFieldTableCache>
                    </c15:dlblFTEntry>
                  </c15:dlblFieldTable>
                  <c15:showDataLabelsRange val="0"/>
                </c:ext>
                <c:ext xmlns:c16="http://schemas.microsoft.com/office/drawing/2014/chart" uri="{C3380CC4-5D6E-409C-BE32-E72D297353CC}">
                  <c16:uniqueId val="{00000012-0524-496E-ACBA-C4082B8BFC85}"/>
                </c:ext>
              </c:extLst>
            </c:dLbl>
            <c:dLbl>
              <c:idx val="19"/>
              <c:tx>
                <c:strRef>
                  <c:f>Daten_Diagramme!$E$33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{98DF3F9B-109F-479C-A07C-275C7DC2F8FF}</c15:txfldGUID>
                      <c15:f>Daten_Diagramme!$E$33</c15:f>
                      <c15:dlblFieldTableCache>
                        <c:ptCount val="1"/>
                        <c:pt idx="0">
                          <c:v>1.2</c:v>
                        </c:pt>
                      </c15:dlblFieldTableCache>
                    </c15:dlblFTEntry>
                  </c15:dlblFieldTable>
                  <c15:showDataLabelsRange val="0"/>
                </c:ext>
                <c:ext xmlns:c16="http://schemas.microsoft.com/office/drawing/2014/chart" uri="{C3380CC4-5D6E-409C-BE32-E72D297353CC}">
                  <c16:uniqueId val="{00000013-0524-496E-ACBA-C4082B8BFC85}"/>
                </c:ext>
              </c:extLst>
            </c:dLbl>
            <c:dLbl>
              <c:idx val="20"/>
              <c:tx>
                <c:strRef>
                  <c:f>Daten_Diagramme!$E$34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{18529022-CBB0-4D23-9C5A-90B7A3C86B3D}</c15:txfldGUID>
                      <c15:f>Daten_Diagramme!$E$34</c15:f>
                      <c15:dlblFieldTableCache>
                        <c:ptCount val="1"/>
                        <c:pt idx="0">
                          <c:v>-5.8</c:v>
                        </c:pt>
                      </c15:dlblFieldTableCache>
                    </c15:dlblFTEntry>
                  </c15:dlblFieldTable>
                  <c15:showDataLabelsRange val="0"/>
                </c:ext>
                <c:ext xmlns:c16="http://schemas.microsoft.com/office/drawing/2014/chart" uri="{C3380CC4-5D6E-409C-BE32-E72D297353CC}">
                  <c16:uniqueId val="{00000014-0524-496E-ACBA-C4082B8BFC8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{61E888FD-9E24-47B6-A097-07F0700E1269}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0524-496E-ACBA-C4082B8BFC8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{87506E2A-F2F3-4797-800D-3F311C97116B}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524-496E-ACBA-C4082B8BFC85}"/>
                </c:ext>
              </c:extLst>
            </c:dLbl>
            <c:dLbl>
              <c:idx val="23"/>
              <c:tx>
                <c:strRef>
                  <c:f>Daten_Diagramme!$E$37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{C75BB9A6-E134-4974-935B-FB8445445DDD}</c15:txfldGUID>
                      <c15:f>Daten_Diagramme!$E$37</c15:f>
                      <c15:dlblFieldTableCache>
                        <c:ptCount val="1"/>
                        <c:pt idx="0">
                          <c:v>8.4</c:v>
                        </c:pt>
                      </c15:dlblFieldTableCache>
                    </c15:dlblFTEntry>
                  </c15:dlblFieldTable>
                  <c15:showDataLabelsRange val="0"/>
                </c:ext>
                <c:ext xmlns:c16="http://schemas.microsoft.com/office/drawing/2014/chart" uri="{C3380CC4-5D6E-409C-BE32-E72D297353CC}">
                  <c16:uniqueId val="{00000017-0524-496E-ACBA-C4082B8BFC85}"/>
                </c:ext>
              </c:extLst>
            </c:dLbl>
            <c:dLbl>
              <c:idx val="24"/>
              <c:tx>
                <c:strRef>
                  <c:f>Daten_Diagramme!$E$38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{D1B97D32-8D57-4EEC-8EC9-8F20CE866B08}</c15:txfldGUID>
                      <c15:f>Daten_Diagramme!$E$38</c15:f>
                      <c15:dlblFieldTableCache>
                        <c:ptCount val="1"/>
                        <c:pt idx="0">
                          <c:v>-5.4</c:v>
                        </c:pt>
                      </c15:dlblFieldTableCache>
                    </c15:dlblFTEntry>
                  </c15:dlblFieldTable>
                  <c15:showDataLabelsRange val="0"/>
                </c:ext>
                <c:ext xmlns:c16="http://schemas.microsoft.com/office/drawing/2014/chart" uri="{C3380CC4-5D6E-409C-BE32-E72D297353CC}">
                  <c16:uniqueId val="{00000018-0524-496E-ACBA-C4082B8BFC85}"/>
                </c:ext>
              </c:extLst>
            </c:dLbl>
            <c:dLbl>
              <c:idx val="25"/>
              <c:tx>
                <c:strRef>
                  <c:f>Daten_Diagramme!$E$39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{DAA653D8-AE1B-406E-AA5B-C944764C9093}</c15:txfldGUID>
                      <c15:f>Daten_Diagramme!$E$39</c15:f>
                      <c15:dlblFieldTableCache>
                        <c:ptCount val="1"/>
                        <c:pt idx="0">
                          <c:v>-5.5</c:v>
                        </c:pt>
                      </c15:dlblFieldTableCache>
                    </c15:dlblFTEntry>
                  </c15:dlblFieldTable>
                  <c15:showDataLabelsRange val="0"/>
                </c:ext>
                <c:ext xmlns:c16="http://schemas.microsoft.com/office/drawing/2014/chart" uri="{C3380CC4-5D6E-409C-BE32-E72D297353CC}">
                  <c16:uniqueId val="{00000019-0524-496E-ACBA-C4082B8BFC8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{082C0749-D573-4AB6-8002-40E7B9A34E2A}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524-496E-ACBA-C4082B8BFC8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{AC4AC002-4409-47B0-85DB-45678F8D7976}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524-496E-ACBA-C4082B8BFC8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{F0E3D5BA-F46C-4D0A-86A7-FB83F32944D7}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524-496E-ACBA-C4082B8BFC8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{F5D4C1B1-3037-4DA9-8D9E-EE1108785F52}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524-496E-ACBA-C4082B8BFC8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{FECB6AA4-E2CA-496A-AB20-DB3E921E973C}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524-496E-ACBA-C4082B8BFC85}"/>
                </c:ext>
              </c:extLst>
            </c:dLbl>
            <c:dLbl>
              <c:idx val="31"/>
              <c:tx>
                <c:strRef>
                  <c:f>Daten_Diagramme!$E$45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{59C47626-083C-4265-BC7C-DA38596E3B6A}</c15:txfldGUID>
                      <c15:f>Daten_Diagramme!$E$45</c15:f>
                      <c15:dlblFieldTableCache>
                        <c:ptCount val="1"/>
                        <c:pt idx="0">
                          <c:v>-5.5</c:v>
                        </c:pt>
                      </c15:dlblFieldTableCache>
                    </c15:dlblFTEntry>
                  </c15:dlblFieldTable>
                  <c15:showDataLabelsRange val="0"/>
                </c:ext>
                <c:ext xmlns:c16="http://schemas.microsoft.com/office/drawing/2014/chart" uri="{C3380CC4-5D6E-409C-BE32-E72D297353CC}">
                  <c16:uniqueId val="{0000001F-0524-496E-ACBA-C4082B8BFC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-5.28433899731706</c:v>
                </c:pt>
                <c:pt idx="1">
                  <c:v>8.3916083916083917</c:v>
                </c:pt>
                <c:pt idx="2">
                  <c:v>1.9672131147540983</c:v>
                </c:pt>
                <c:pt idx="3">
                  <c:v>-8.8176920895945567</c:v>
                </c:pt>
                <c:pt idx="4">
                  <c:v>-8.1145584725536999</c:v>
                </c:pt>
                <c:pt idx="5">
                  <c:v>-8.8826815642458108</c:v>
                </c:pt>
                <c:pt idx="6">
                  <c:v>-10.416666666666666</c:v>
                </c:pt>
                <c:pt idx="7">
                  <c:v>-0.26178010471204188</c:v>
                </c:pt>
                <c:pt idx="8">
                  <c:v>-5.5787629699501418</c:v>
                </c:pt>
                <c:pt idx="9">
                  <c:v>1.1834319526627219</c:v>
                </c:pt>
                <c:pt idx="10">
                  <c:v>-10.707216123807809</c:v>
                </c:pt>
                <c:pt idx="11">
                  <c:v>-11.324786324786325</c:v>
                </c:pt>
                <c:pt idx="12">
                  <c:v>6.4516129032258061</c:v>
                </c:pt>
                <c:pt idx="13">
                  <c:v>-3.953229398663697</c:v>
                </c:pt>
                <c:pt idx="14">
                  <c:v>-4.3859649122807021</c:v>
                </c:pt>
                <c:pt idx="15">
                  <c:v>-57.485029940119759</c:v>
                </c:pt>
                <c:pt idx="16">
                  <c:v>1.935483870967742</c:v>
                </c:pt>
                <c:pt idx="17">
                  <c:v>-5.5480378890392421</c:v>
                </c:pt>
                <c:pt idx="18">
                  <c:v>-4.5358649789029535</c:v>
                </c:pt>
                <c:pt idx="19">
                  <c:v>1.1637572734829593</c:v>
                </c:pt>
                <c:pt idx="20">
                  <c:v>-5.7900552486187848</c:v>
                </c:pt>
                <c:pt idx="21">
                  <c:v>0</c:v>
                </c:pt>
                <c:pt idx="23">
                  <c:v>8.3916083916083917</c:v>
                </c:pt>
                <c:pt idx="24">
                  <c:v>-5.3988157436433299</c:v>
                </c:pt>
                <c:pt idx="25">
                  <c:v>-5.5105195091947135</c:v>
                </c:pt>
              </c:numCache>
            </c:numRef>
          </c:val>
          <c:extLst>
            <c:ext xmlns:c16="http://schemas.microsoft.com/office/drawing/2014/chart" uri="{C3380CC4-5D6E-409C-BE32-E72D297353CC}">
              <c16:uniqueId val="{00000020-0524-496E-ACBA-C4082B8BFC8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{0DD8AA26-E036-4131-A83B-22A1114F0028}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524-496E-ACBA-C4082B8BFC8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{5E27EF1A-7D4E-475F-8D90-20C675352FA4}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524-496E-ACBA-C4082B8BFC8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{DC0A971B-942A-41EE-AF17-427EA7D3AD10}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524-496E-ACBA-C4082B8BFC8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{275B1B87-F705-4D84-8F03-07B8E810D29A}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524-496E-ACBA-C4082B8BFC8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{B97F915B-A2E8-4493-AEE9-CFD047E9C490}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524-496E-ACBA-C4082B8BFC8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{1A65D28E-E714-4EBE-B448-0D6BA61C5374}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524-496E-ACBA-C4082B8BFC8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{67A776C6-4D2E-44AE-AB6A-AFB80E0693A3}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524-496E-ACBA-C4082B8BFC8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{1E3B18F6-4474-4CE9-81AD-5C55EA0F98E1}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524-496E-ACBA-C4082B8BFC8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{8F08A70C-EF8B-4939-B7D1-469980E4B43A}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524-496E-ACBA-C4082B8BFC8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{8BC94ACC-3BD1-477D-818A-D7AD8D2E3E2D}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524-496E-ACBA-C4082B8BFC8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{A3E8E057-F78C-45A0-9807-C5F4FE739750}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524-496E-ACBA-C4082B8BFC8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{263E3033-3D97-406E-A343-D5763A34F840}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524-496E-ACBA-C4082B8BFC8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{CB0ED410-BA5C-431E-9F4D-7BB3EC349F81}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524-496E-ACBA-C4082B8BFC8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{B81EDF26-3368-4B35-AF26-8873623880ED}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524-496E-ACBA-C4082B8BFC8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{56488AB5-D231-4695-9955-4BE6C2D81366}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524-496E-ACBA-C4082B8BFC85}"/>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{CB194D93-4F08-4956-9AC0-AB4095EBD117}</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0524-496E-ACBA-C4082B8BFC8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{1E2426D7-E13C-4A4D-85EE-58240D023449}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524-496E-ACBA-C4082B8BFC8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{B17B6D76-5A97-4432-A195-746AC1ACCCE6}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524-496E-ACBA-C4082B8BFC8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{2979F81E-11A0-4B57-80A1-7EEAE07E07C1}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524-496E-ACBA-C4082B8BFC8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{F8808886-41F5-4F7D-AA46-F0B81CA2A5F6}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524-496E-ACBA-C4082B8BFC8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{9744B73B-F684-4A09-B89E-0EBC5144FE39}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524-496E-ACBA-C4082B8BFC8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{9C56DCB0-6E98-42E0-99A5-7930E798B0D5}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524-496E-ACBA-C4082B8BFC8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{EF7F0CFD-DDB7-4474-A66D-4366CD4DAD97}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524-496E-ACBA-C4082B8BFC8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{3C92FF6C-77CB-41E1-B935-C0A8AB2324E4}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524-496E-ACBA-C4082B8BFC8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{1C4C6BED-8630-454C-80B4-3960C569E89A}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524-496E-ACBA-C4082B8BFC8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{E49774D9-67D8-459A-9F14-F8349637E934}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524-496E-ACBA-C4082B8BFC8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{8275DCC6-5A39-4E1F-BC5E-35CB4F038008}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524-496E-ACBA-C4082B8BFC8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{8D55C8EB-02F1-4203-9FEA-40822742CEA4}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524-496E-ACBA-C4082B8BFC8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{C5EDCAE7-C5BA-4AE9-A8AB-E02C048E3F47}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524-496E-ACBA-C4082B8BFC8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{147635D6-5377-4C24-B6D6-51A267A0C165}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524-496E-ACBA-C4082B8BFC8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{167DF343-0805-4983-B0D8-AE3F173BCE75}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524-496E-ACBA-C4082B8BFC8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{780A60C2-1B84-491C-9287-965212D5510A}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524-496E-ACBA-C4082B8BFC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524-496E-ACBA-C4082B8BFC8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524-496E-ACBA-C4082B8BFC8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{CC8D86CD-A9B2-4E66-9DC0-5BE34EB7E3E7}</c15:txfldGUID>
                      <c15:f>Diagramm!$I$46</c15:f>
                      <c15:dlblFieldTableCache>
                        <c:ptCount val="1"/>
                      </c15:dlblFieldTableCache>
                    </c15:dlblFTEntry>
                  </c15:dlblFieldTable>
                  <c15:showDataLabelsRange val="0"/>
                </c:ext>
                <c:ext xmlns:c16="http://schemas.microsoft.com/office/drawing/2014/chart" uri="{C3380CC4-5D6E-409C-BE32-E72D297353CC}">
                  <c16:uniqueId val="{00000000-F374-482D-9323-C2553E9D20B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{4F50A742-6FA9-4661-9DC6-7D73F97EEE3E}</c15:txfldGUID>
                      <c15:f>Diagramm!$I$47</c15:f>
                      <c15:dlblFieldTableCache>
                        <c:ptCount val="1"/>
                      </c15:dlblFieldTableCache>
                    </c15:dlblFTEntry>
                  </c15:dlblFieldTable>
                  <c15:showDataLabelsRange val="0"/>
                </c:ext>
                <c:ext xmlns:c16="http://schemas.microsoft.com/office/drawing/2014/chart" uri="{C3380CC4-5D6E-409C-BE32-E72D297353CC}">
                  <c16:uniqueId val="{00000001-F374-482D-9323-C2553E9D20B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{613FDC68-C28E-4A8D-8A18-430EEEA23574}</c15:txfldGUID>
                      <c15:f>Diagramm!$I$48</c15:f>
                      <c15:dlblFieldTableCache>
                        <c:ptCount val="1"/>
                      </c15:dlblFieldTableCache>
                    </c15:dlblFTEntry>
                  </c15:dlblFieldTable>
                  <c15:showDataLabelsRange val="0"/>
                </c:ext>
                <c:ext xmlns:c16="http://schemas.microsoft.com/office/drawing/2014/chart" uri="{C3380CC4-5D6E-409C-BE32-E72D297353CC}">
                  <c16:uniqueId val="{00000002-F374-482D-9323-C2553E9D20B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{742EDDD6-82B1-488A-8268-1D5C5B724F7E}</c15:txfldGUID>
                      <c15:f>Diagramm!$I$49</c15:f>
                      <c15:dlblFieldTableCache>
                        <c:ptCount val="1"/>
                      </c15:dlblFieldTableCache>
                    </c15:dlblFTEntry>
                  </c15:dlblFieldTable>
                  <c15:showDataLabelsRange val="0"/>
                </c:ext>
                <c:ext xmlns:c16="http://schemas.microsoft.com/office/drawing/2014/chart" uri="{C3380CC4-5D6E-409C-BE32-E72D297353CC}">
                  <c16:uniqueId val="{00000003-F374-482D-9323-C2553E9D20B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{CBA014CC-A949-4BA9-AC09-15E283884DCC}</c15:txfldGUID>
                      <c15:f>Diagramm!$I$50</c15:f>
                      <c15:dlblFieldTableCache>
                        <c:ptCount val="1"/>
                      </c15:dlblFieldTableCache>
                    </c15:dlblFTEntry>
                  </c15:dlblFieldTable>
                  <c15:showDataLabelsRange val="0"/>
                </c:ext>
                <c:ext xmlns:c16="http://schemas.microsoft.com/office/drawing/2014/chart" uri="{C3380CC4-5D6E-409C-BE32-E72D297353CC}">
                  <c16:uniqueId val="{00000004-F374-482D-9323-C2553E9D20B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{E20D37A3-D5E6-4C72-87FD-FD31EB831E1F}</c15:txfldGUID>
                      <c15:f>Diagramm!$I$51</c15:f>
                      <c15:dlblFieldTableCache>
                        <c:ptCount val="1"/>
                      </c15:dlblFieldTableCache>
                    </c15:dlblFTEntry>
                  </c15:dlblFieldTable>
                  <c15:showDataLabelsRange val="0"/>
                </c:ext>
                <c:ext xmlns:c16="http://schemas.microsoft.com/office/drawing/2014/chart" uri="{C3380CC4-5D6E-409C-BE32-E72D297353CC}">
                  <c16:uniqueId val="{00000005-F374-482D-9323-C2553E9D20B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{4A68C4FD-14DD-4261-B9E8-96EA7EDC73C3}</c15:txfldGUID>
                      <c15:f>Diagramm!$I$52</c15:f>
                      <c15:dlblFieldTableCache>
                        <c:ptCount val="1"/>
                      </c15:dlblFieldTableCache>
                    </c15:dlblFTEntry>
                  </c15:dlblFieldTable>
                  <c15:showDataLabelsRange val="0"/>
                </c:ext>
                <c:ext xmlns:c16="http://schemas.microsoft.com/office/drawing/2014/chart" uri="{C3380CC4-5D6E-409C-BE32-E72D297353CC}">
                  <c16:uniqueId val="{00000006-F374-482D-9323-C2553E9D20B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{583F08DA-DFEA-4AEC-A9DA-FF27418AE821}</c15:txfldGUID>
                      <c15:f>Diagramm!$I$53</c15:f>
                      <c15:dlblFieldTableCache>
                        <c:ptCount val="1"/>
                      </c15:dlblFieldTableCache>
                    </c15:dlblFTEntry>
                  </c15:dlblFieldTable>
                  <c15:showDataLabelsRange val="0"/>
                </c:ext>
                <c:ext xmlns:c16="http://schemas.microsoft.com/office/drawing/2014/chart" uri="{C3380CC4-5D6E-409C-BE32-E72D297353CC}">
                  <c16:uniqueId val="{00000007-F374-482D-9323-C2553E9D20B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{86B49AB6-C746-4765-AD54-83DA731F8342}</c15:txfldGUID>
                      <c15:f>Diagramm!$I$54</c15:f>
                      <c15:dlblFieldTableCache>
                        <c:ptCount val="1"/>
                      </c15:dlblFieldTableCache>
                    </c15:dlblFTEntry>
                  </c15:dlblFieldTable>
                  <c15:showDataLabelsRange val="0"/>
                </c:ext>
                <c:ext xmlns:c16="http://schemas.microsoft.com/office/drawing/2014/chart" uri="{C3380CC4-5D6E-409C-BE32-E72D297353CC}">
                  <c16:uniqueId val="{00000008-F374-482D-9323-C2553E9D20B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{D39A43AC-891E-4F00-80BF-BAE34EAC7CDB}</c15:txfldGUID>
                      <c15:f>Diagramm!$I$55</c15:f>
                      <c15:dlblFieldTableCache>
                        <c:ptCount val="1"/>
                      </c15:dlblFieldTableCache>
                    </c15:dlblFTEntry>
                  </c15:dlblFieldTable>
                  <c15:showDataLabelsRange val="0"/>
                </c:ext>
                <c:ext xmlns:c16="http://schemas.microsoft.com/office/drawing/2014/chart" uri="{C3380CC4-5D6E-409C-BE32-E72D297353CC}">
                  <c16:uniqueId val="{00000009-F374-482D-9323-C2553E9D20B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{DB120E2F-B6C0-4684-B386-43EF17928B18}</c15:txfldGUID>
                      <c15:f>Diagramm!$I$56</c15:f>
                      <c15:dlblFieldTableCache>
                        <c:ptCount val="1"/>
                      </c15:dlblFieldTableCache>
                    </c15:dlblFTEntry>
                  </c15:dlblFieldTable>
                  <c15:showDataLabelsRange val="0"/>
                </c:ext>
                <c:ext xmlns:c16="http://schemas.microsoft.com/office/drawing/2014/chart" uri="{C3380CC4-5D6E-409C-BE32-E72D297353CC}">
                  <c16:uniqueId val="{0000000A-F374-482D-9323-C2553E9D20B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{F490B416-F97F-4EB4-B198-920E14C3E1E3}</c15:txfldGUID>
                      <c15:f>Diagramm!$I$57</c15:f>
                      <c15:dlblFieldTableCache>
                        <c:ptCount val="1"/>
                      </c15:dlblFieldTableCache>
                    </c15:dlblFTEntry>
                  </c15:dlblFieldTable>
                  <c15:showDataLabelsRange val="0"/>
                </c:ext>
                <c:ext xmlns:c16="http://schemas.microsoft.com/office/drawing/2014/chart" uri="{C3380CC4-5D6E-409C-BE32-E72D297353CC}">
                  <c16:uniqueId val="{0000000B-F374-482D-9323-C2553E9D20B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{510729D5-4649-4666-B45D-EEBBB4786B15}</c15:txfldGUID>
                      <c15:f>Diagramm!$I$58</c15:f>
                      <c15:dlblFieldTableCache>
                        <c:ptCount val="1"/>
                      </c15:dlblFieldTableCache>
                    </c15:dlblFTEntry>
                  </c15:dlblFieldTable>
                  <c15:showDataLabelsRange val="0"/>
                </c:ext>
                <c:ext xmlns:c16="http://schemas.microsoft.com/office/drawing/2014/chart" uri="{C3380CC4-5D6E-409C-BE32-E72D297353CC}">
                  <c16:uniqueId val="{0000000C-F374-482D-9323-C2553E9D20B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{FDE13DE7-CE0B-4C29-AA2A-CB668FE8B03B}</c15:txfldGUID>
                      <c15:f>Diagramm!$I$59</c15:f>
                      <c15:dlblFieldTableCache>
                        <c:ptCount val="1"/>
                      </c15:dlblFieldTableCache>
                    </c15:dlblFTEntry>
                  </c15:dlblFieldTable>
                  <c15:showDataLabelsRange val="0"/>
                </c:ext>
                <c:ext xmlns:c16="http://schemas.microsoft.com/office/drawing/2014/chart" uri="{C3380CC4-5D6E-409C-BE32-E72D297353CC}">
                  <c16:uniqueId val="{0000000D-F374-482D-9323-C2553E9D20B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{64794DD0-958B-4C95-A173-FDDA3CE4F44C}</c15:txfldGUID>
                      <c15:f>Diagramm!$I$60</c15:f>
                      <c15:dlblFieldTableCache>
                        <c:ptCount val="1"/>
                      </c15:dlblFieldTableCache>
                    </c15:dlblFTEntry>
                  </c15:dlblFieldTable>
                  <c15:showDataLabelsRange val="0"/>
                </c:ext>
                <c:ext xmlns:c16="http://schemas.microsoft.com/office/drawing/2014/chart" uri="{C3380CC4-5D6E-409C-BE32-E72D297353CC}">
                  <c16:uniqueId val="{0000000E-F374-482D-9323-C2553E9D20B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{2645B32F-7457-43BD-99A9-085CAE619618}</c15:txfldGUID>
                      <c15:f>Diagramm!$I$61</c15:f>
                      <c15:dlblFieldTableCache>
                        <c:ptCount val="1"/>
                      </c15:dlblFieldTableCache>
                    </c15:dlblFTEntry>
                  </c15:dlblFieldTable>
                  <c15:showDataLabelsRange val="0"/>
                </c:ext>
                <c:ext xmlns:c16="http://schemas.microsoft.com/office/drawing/2014/chart" uri="{C3380CC4-5D6E-409C-BE32-E72D297353CC}">
                  <c16:uniqueId val="{0000000F-F374-482D-9323-C2553E9D20B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{7B6DA4CB-A235-4726-B599-7CE336A536BD}</c15:txfldGUID>
                      <c15:f>Diagramm!$I$62</c15:f>
                      <c15:dlblFieldTableCache>
                        <c:ptCount val="1"/>
                      </c15:dlblFieldTableCache>
                    </c15:dlblFTEntry>
                  </c15:dlblFieldTable>
                  <c15:showDataLabelsRange val="0"/>
                </c:ext>
                <c:ext xmlns:c16="http://schemas.microsoft.com/office/drawing/2014/chart" uri="{C3380CC4-5D6E-409C-BE32-E72D297353CC}">
                  <c16:uniqueId val="{00000010-F374-482D-9323-C2553E9D20B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{FE05881F-985C-46E6-8C25-5339FE6AA83D}</c15:txfldGUID>
                      <c15:f>Diagramm!$I$63</c15:f>
                      <c15:dlblFieldTableCache>
                        <c:ptCount val="1"/>
                      </c15:dlblFieldTableCache>
                    </c15:dlblFTEntry>
                  </c15:dlblFieldTable>
                  <c15:showDataLabelsRange val="0"/>
                </c:ext>
                <c:ext xmlns:c16="http://schemas.microsoft.com/office/drawing/2014/chart" uri="{C3380CC4-5D6E-409C-BE32-E72D297353CC}">
                  <c16:uniqueId val="{00000011-F374-482D-9323-C2553E9D20B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{54F650A4-A886-48EF-AE7D-96F86C51FF34}</c15:txfldGUID>
                      <c15:f>Diagramm!$I$64</c15:f>
                      <c15:dlblFieldTableCache>
                        <c:ptCount val="1"/>
                      </c15:dlblFieldTableCache>
                    </c15:dlblFTEntry>
                  </c15:dlblFieldTable>
                  <c15:showDataLabelsRange val="0"/>
                </c:ext>
                <c:ext xmlns:c16="http://schemas.microsoft.com/office/drawing/2014/chart" uri="{C3380CC4-5D6E-409C-BE32-E72D297353CC}">
                  <c16:uniqueId val="{00000012-F374-482D-9323-C2553E9D20B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{7A756B39-E265-4FFC-BDD5-49C1DAC050FE}</c15:txfldGUID>
                      <c15:f>Diagramm!$I$65</c15:f>
                      <c15:dlblFieldTableCache>
                        <c:ptCount val="1"/>
                      </c15:dlblFieldTableCache>
                    </c15:dlblFTEntry>
                  </c15:dlblFieldTable>
                  <c15:showDataLabelsRange val="0"/>
                </c:ext>
                <c:ext xmlns:c16="http://schemas.microsoft.com/office/drawing/2014/chart" uri="{C3380CC4-5D6E-409C-BE32-E72D297353CC}">
                  <c16:uniqueId val="{00000013-F374-482D-9323-C2553E9D20B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{AAB4066D-7323-495A-9BE4-28D37C232FD8}</c15:txfldGUID>
                      <c15:f>Diagramm!$I$66</c15:f>
                      <c15:dlblFieldTableCache>
                        <c:ptCount val="1"/>
                      </c15:dlblFieldTableCache>
                    </c15:dlblFTEntry>
                  </c15:dlblFieldTable>
                  <c15:showDataLabelsRange val="0"/>
                </c:ext>
                <c:ext xmlns:c16="http://schemas.microsoft.com/office/drawing/2014/chart" uri="{C3380CC4-5D6E-409C-BE32-E72D297353CC}">
                  <c16:uniqueId val="{00000014-F374-482D-9323-C2553E9D20B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{86538FED-7C1E-450A-8B7E-A86C9B7C8317}</c15:txfldGUID>
                      <c15:f>Diagramm!$I$67</c15:f>
                      <c15:dlblFieldTableCache>
                        <c:ptCount val="1"/>
                      </c15:dlblFieldTableCache>
                    </c15:dlblFTEntry>
                  </c15:dlblFieldTable>
                  <c15:showDataLabelsRange val="0"/>
                </c:ext>
                <c:ext xmlns:c16="http://schemas.microsoft.com/office/drawing/2014/chart" uri="{C3380CC4-5D6E-409C-BE32-E72D297353CC}">
                  <c16:uniqueId val="{00000015-F374-482D-9323-C2553E9D20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374-482D-9323-C2553E9D20B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{308FD055-D5C8-4F4F-9E75-4925CA32D7ED}</c15:txfldGUID>
                      <c15:f>Diagramm!$K$46</c15:f>
                      <c15:dlblFieldTableCache>
                        <c:ptCount val="1"/>
                      </c15:dlblFieldTableCache>
                    </c15:dlblFTEntry>
                  </c15:dlblFieldTable>
                  <c15:showDataLabelsRange val="0"/>
                </c:ext>
                <c:ext xmlns:c16="http://schemas.microsoft.com/office/drawing/2014/chart" uri="{C3380CC4-5D6E-409C-BE32-E72D297353CC}">
                  <c16:uniqueId val="{00000017-F374-482D-9323-C2553E9D20B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{A2590882-2CFE-4EC8-A44E-5F8C10FD6F2D}</c15:txfldGUID>
                      <c15:f>Diagramm!$K$47</c15:f>
                      <c15:dlblFieldTableCache>
                        <c:ptCount val="1"/>
                      </c15:dlblFieldTableCache>
                    </c15:dlblFTEntry>
                  </c15:dlblFieldTable>
                  <c15:showDataLabelsRange val="0"/>
                </c:ext>
                <c:ext xmlns:c16="http://schemas.microsoft.com/office/drawing/2014/chart" uri="{C3380CC4-5D6E-409C-BE32-E72D297353CC}">
                  <c16:uniqueId val="{00000018-F374-482D-9323-C2553E9D20B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{84E5D61E-E521-4057-84CB-BF69790FA4C1}</c15:txfldGUID>
                      <c15:f>Diagramm!$K$48</c15:f>
                      <c15:dlblFieldTableCache>
                        <c:ptCount val="1"/>
                      </c15:dlblFieldTableCache>
                    </c15:dlblFTEntry>
                  </c15:dlblFieldTable>
                  <c15:showDataLabelsRange val="0"/>
                </c:ext>
                <c:ext xmlns:c16="http://schemas.microsoft.com/office/drawing/2014/chart" uri="{C3380CC4-5D6E-409C-BE32-E72D297353CC}">
                  <c16:uniqueId val="{00000019-F374-482D-9323-C2553E9D20B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{DA7C2415-79C3-4986-B878-ECC7CBD60B69}</c15:txfldGUID>
                      <c15:f>Diagramm!$K$49</c15:f>
                      <c15:dlblFieldTableCache>
                        <c:ptCount val="1"/>
                      </c15:dlblFieldTableCache>
                    </c15:dlblFTEntry>
                  </c15:dlblFieldTable>
                  <c15:showDataLabelsRange val="0"/>
                </c:ext>
                <c:ext xmlns:c16="http://schemas.microsoft.com/office/drawing/2014/chart" uri="{C3380CC4-5D6E-409C-BE32-E72D297353CC}">
                  <c16:uniqueId val="{0000001A-F374-482D-9323-C2553E9D20B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{D3B6F28A-5344-4C97-9624-BBD7AC2DEBA1}</c15:txfldGUID>
                      <c15:f>Diagramm!$K$50</c15:f>
                      <c15:dlblFieldTableCache>
                        <c:ptCount val="1"/>
                      </c15:dlblFieldTableCache>
                    </c15:dlblFTEntry>
                  </c15:dlblFieldTable>
                  <c15:showDataLabelsRange val="0"/>
                </c:ext>
                <c:ext xmlns:c16="http://schemas.microsoft.com/office/drawing/2014/chart" uri="{C3380CC4-5D6E-409C-BE32-E72D297353CC}">
                  <c16:uniqueId val="{0000001B-F374-482D-9323-C2553E9D20B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{CCB1116A-5067-4650-AFBA-9E3D760EBD02}</c15:txfldGUID>
                      <c15:f>Diagramm!$K$51</c15:f>
                      <c15:dlblFieldTableCache>
                        <c:ptCount val="1"/>
                      </c15:dlblFieldTableCache>
                    </c15:dlblFTEntry>
                  </c15:dlblFieldTable>
                  <c15:showDataLabelsRange val="0"/>
                </c:ext>
                <c:ext xmlns:c16="http://schemas.microsoft.com/office/drawing/2014/chart" uri="{C3380CC4-5D6E-409C-BE32-E72D297353CC}">
                  <c16:uniqueId val="{0000001C-F374-482D-9323-C2553E9D20B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{5F64541E-0EAC-4EBF-A70D-9F56175A649E}</c15:txfldGUID>
                      <c15:f>Diagramm!$K$52</c15:f>
                      <c15:dlblFieldTableCache>
                        <c:ptCount val="1"/>
                      </c15:dlblFieldTableCache>
                    </c15:dlblFTEntry>
                  </c15:dlblFieldTable>
                  <c15:showDataLabelsRange val="0"/>
                </c:ext>
                <c:ext xmlns:c16="http://schemas.microsoft.com/office/drawing/2014/chart" uri="{C3380CC4-5D6E-409C-BE32-E72D297353CC}">
                  <c16:uniqueId val="{0000001D-F374-482D-9323-C2553E9D20B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{B42B0AA6-C9D6-4813-A4FC-5C1E898615CF}</c15:txfldGUID>
                      <c15:f>Diagramm!$K$53</c15:f>
                      <c15:dlblFieldTableCache>
                        <c:ptCount val="1"/>
                      </c15:dlblFieldTableCache>
                    </c15:dlblFTEntry>
                  </c15:dlblFieldTable>
                  <c15:showDataLabelsRange val="0"/>
                </c:ext>
                <c:ext xmlns:c16="http://schemas.microsoft.com/office/drawing/2014/chart" uri="{C3380CC4-5D6E-409C-BE32-E72D297353CC}">
                  <c16:uniqueId val="{0000001E-F374-482D-9323-C2553E9D20B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{F0E4E829-33ED-47A7-83AF-EE06E554F1A9}</c15:txfldGUID>
                      <c15:f>Diagramm!$K$54</c15:f>
                      <c15:dlblFieldTableCache>
                        <c:ptCount val="1"/>
                      </c15:dlblFieldTableCache>
                    </c15:dlblFTEntry>
                  </c15:dlblFieldTable>
                  <c15:showDataLabelsRange val="0"/>
                </c:ext>
                <c:ext xmlns:c16="http://schemas.microsoft.com/office/drawing/2014/chart" uri="{C3380CC4-5D6E-409C-BE32-E72D297353CC}">
                  <c16:uniqueId val="{0000001F-F374-482D-9323-C2553E9D20B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{CE005611-BE29-402A-991C-BC4178701EA6}</c15:txfldGUID>
                      <c15:f>Diagramm!$K$55</c15:f>
                      <c15:dlblFieldTableCache>
                        <c:ptCount val="1"/>
                      </c15:dlblFieldTableCache>
                    </c15:dlblFTEntry>
                  </c15:dlblFieldTable>
                  <c15:showDataLabelsRange val="0"/>
                </c:ext>
                <c:ext xmlns:c16="http://schemas.microsoft.com/office/drawing/2014/chart" uri="{C3380CC4-5D6E-409C-BE32-E72D297353CC}">
                  <c16:uniqueId val="{00000020-F374-482D-9323-C2553E9D20B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{A89DB9D6-3A98-444D-9032-17276B9E8526}</c15:txfldGUID>
                      <c15:f>Diagramm!$K$56</c15:f>
                      <c15:dlblFieldTableCache>
                        <c:ptCount val="1"/>
                      </c15:dlblFieldTableCache>
                    </c15:dlblFTEntry>
                  </c15:dlblFieldTable>
                  <c15:showDataLabelsRange val="0"/>
                </c:ext>
                <c:ext xmlns:c16="http://schemas.microsoft.com/office/drawing/2014/chart" uri="{C3380CC4-5D6E-409C-BE32-E72D297353CC}">
                  <c16:uniqueId val="{00000021-F374-482D-9323-C2553E9D20B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{F8D71222-7CFB-418B-B09D-2A0AA4C1C046}</c15:txfldGUID>
                      <c15:f>Diagramm!$K$57</c15:f>
                      <c15:dlblFieldTableCache>
                        <c:ptCount val="1"/>
                      </c15:dlblFieldTableCache>
                    </c15:dlblFTEntry>
                  </c15:dlblFieldTable>
                  <c15:showDataLabelsRange val="0"/>
                </c:ext>
                <c:ext xmlns:c16="http://schemas.microsoft.com/office/drawing/2014/chart" uri="{C3380CC4-5D6E-409C-BE32-E72D297353CC}">
                  <c16:uniqueId val="{00000022-F374-482D-9323-C2553E9D20B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{0D0AC37B-3F3F-4A40-B675-B5186F57DE2D}</c15:txfldGUID>
                      <c15:f>Diagramm!$K$58</c15:f>
                      <c15:dlblFieldTableCache>
                        <c:ptCount val="1"/>
                      </c15:dlblFieldTableCache>
                    </c15:dlblFTEntry>
                  </c15:dlblFieldTable>
                  <c15:showDataLabelsRange val="0"/>
                </c:ext>
                <c:ext xmlns:c16="http://schemas.microsoft.com/office/drawing/2014/chart" uri="{C3380CC4-5D6E-409C-BE32-E72D297353CC}">
                  <c16:uniqueId val="{00000023-F374-482D-9323-C2553E9D20B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{BB95CDF5-0E13-4DB5-8E75-A255DDAB6BBD}</c15:txfldGUID>
                      <c15:f>Diagramm!$K$59</c15:f>
                      <c15:dlblFieldTableCache>
                        <c:ptCount val="1"/>
                      </c15:dlblFieldTableCache>
                    </c15:dlblFTEntry>
                  </c15:dlblFieldTable>
                  <c15:showDataLabelsRange val="0"/>
                </c:ext>
                <c:ext xmlns:c16="http://schemas.microsoft.com/office/drawing/2014/chart" uri="{C3380CC4-5D6E-409C-BE32-E72D297353CC}">
                  <c16:uniqueId val="{00000024-F374-482D-9323-C2553E9D20B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{6E82A3DC-35A5-4890-9304-944CE173191B}</c15:txfldGUID>
                      <c15:f>Diagramm!$K$60</c15:f>
                      <c15:dlblFieldTableCache>
                        <c:ptCount val="1"/>
                      </c15:dlblFieldTableCache>
                    </c15:dlblFTEntry>
                  </c15:dlblFieldTable>
                  <c15:showDataLabelsRange val="0"/>
                </c:ext>
                <c:ext xmlns:c16="http://schemas.microsoft.com/office/drawing/2014/chart" uri="{C3380CC4-5D6E-409C-BE32-E72D297353CC}">
                  <c16:uniqueId val="{00000025-F374-482D-9323-C2553E9D20B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{49608DBA-C01C-4A26-99E3-006F3B242E1B}</c15:txfldGUID>
                      <c15:f>Diagramm!$K$61</c15:f>
                      <c15:dlblFieldTableCache>
                        <c:ptCount val="1"/>
                      </c15:dlblFieldTableCache>
                    </c15:dlblFTEntry>
                  </c15:dlblFieldTable>
                  <c15:showDataLabelsRange val="0"/>
                </c:ext>
                <c:ext xmlns:c16="http://schemas.microsoft.com/office/drawing/2014/chart" uri="{C3380CC4-5D6E-409C-BE32-E72D297353CC}">
                  <c16:uniqueId val="{00000026-F374-482D-9323-C2553E9D20B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{82BDBD8F-C3D9-422A-B50F-1361E3276835}</c15:txfldGUID>
                      <c15:f>Diagramm!$K$62</c15:f>
                      <c15:dlblFieldTableCache>
                        <c:ptCount val="1"/>
                      </c15:dlblFieldTableCache>
                    </c15:dlblFTEntry>
                  </c15:dlblFieldTable>
                  <c15:showDataLabelsRange val="0"/>
                </c:ext>
                <c:ext xmlns:c16="http://schemas.microsoft.com/office/drawing/2014/chart" uri="{C3380CC4-5D6E-409C-BE32-E72D297353CC}">
                  <c16:uniqueId val="{00000027-F374-482D-9323-C2553E9D20B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{24889892-4DE1-43A5-80AD-39005472A2F9}</c15:txfldGUID>
                      <c15:f>Diagramm!$K$63</c15:f>
                      <c15:dlblFieldTableCache>
                        <c:ptCount val="1"/>
                      </c15:dlblFieldTableCache>
                    </c15:dlblFTEntry>
                  </c15:dlblFieldTable>
                  <c15:showDataLabelsRange val="0"/>
                </c:ext>
                <c:ext xmlns:c16="http://schemas.microsoft.com/office/drawing/2014/chart" uri="{C3380CC4-5D6E-409C-BE32-E72D297353CC}">
                  <c16:uniqueId val="{00000028-F374-482D-9323-C2553E9D20B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{D675151F-DE0C-4B24-BA30-4EAF07D48419}</c15:txfldGUID>
                      <c15:f>Diagramm!$K$64</c15:f>
                      <c15:dlblFieldTableCache>
                        <c:ptCount val="1"/>
                      </c15:dlblFieldTableCache>
                    </c15:dlblFTEntry>
                  </c15:dlblFieldTable>
                  <c15:showDataLabelsRange val="0"/>
                </c:ext>
                <c:ext xmlns:c16="http://schemas.microsoft.com/office/drawing/2014/chart" uri="{C3380CC4-5D6E-409C-BE32-E72D297353CC}">
                  <c16:uniqueId val="{00000029-F374-482D-9323-C2553E9D20B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{3D2A991E-ED2A-4962-9268-76592443F8B2}</c15:txfldGUID>
                      <c15:f>Diagramm!$K$65</c15:f>
                      <c15:dlblFieldTableCache>
                        <c:ptCount val="1"/>
                      </c15:dlblFieldTableCache>
                    </c15:dlblFTEntry>
                  </c15:dlblFieldTable>
                  <c15:showDataLabelsRange val="0"/>
                </c:ext>
                <c:ext xmlns:c16="http://schemas.microsoft.com/office/drawing/2014/chart" uri="{C3380CC4-5D6E-409C-BE32-E72D297353CC}">
                  <c16:uniqueId val="{0000002A-F374-482D-9323-C2553E9D20B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{9652086F-644E-40D5-AABE-B9B9B178AA8F}</c15:txfldGUID>
                      <c15:f>Diagramm!$K$66</c15:f>
                      <c15:dlblFieldTableCache>
                        <c:ptCount val="1"/>
                      </c15:dlblFieldTableCache>
                    </c15:dlblFTEntry>
                  </c15:dlblFieldTable>
                  <c15:showDataLabelsRange val="0"/>
                </c:ext>
                <c:ext xmlns:c16="http://schemas.microsoft.com/office/drawing/2014/chart" uri="{C3380CC4-5D6E-409C-BE32-E72D297353CC}">
                  <c16:uniqueId val="{0000002B-F374-482D-9323-C2553E9D20B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{64CB168C-76F7-4D40-B259-6205C39436DA}</c15:txfldGUID>
                      <c15:f>Diagramm!$K$67</c15:f>
                      <c15:dlblFieldTableCache>
                        <c:ptCount val="1"/>
                      </c15:dlblFieldTableCache>
                    </c15:dlblFTEntry>
                  </c15:dlblFieldTable>
                  <c15:showDataLabelsRange val="0"/>
                </c:ext>
                <c:ext xmlns:c16="http://schemas.microsoft.com/office/drawing/2014/chart" uri="{C3380CC4-5D6E-409C-BE32-E72D297353CC}">
                  <c16:uniqueId val="{0000002C-F374-482D-9323-C2553E9D20B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374-482D-9323-C2553E9D20B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{CE36C79F-95CB-4FE5-BDAA-053AB1618445}</c15:txfldGUID>
                      <c15:f>Diagramm!$J$46</c15:f>
                      <c15:dlblFieldTableCache>
                        <c:ptCount val="1"/>
                      </c15:dlblFieldTableCache>
                    </c15:dlblFTEntry>
                  </c15:dlblFieldTable>
                  <c15:showDataLabelsRange val="0"/>
                </c:ext>
                <c:ext xmlns:c16="http://schemas.microsoft.com/office/drawing/2014/chart" uri="{C3380CC4-5D6E-409C-BE32-E72D297353CC}">
                  <c16:uniqueId val="{0000002E-F374-482D-9323-C2553E9D20B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{CC70A95E-A8E7-4151-9256-974380189181}</c15:txfldGUID>
                      <c15:f>Diagramm!$J$47</c15:f>
                      <c15:dlblFieldTableCache>
                        <c:ptCount val="1"/>
                      </c15:dlblFieldTableCache>
                    </c15:dlblFTEntry>
                  </c15:dlblFieldTable>
                  <c15:showDataLabelsRange val="0"/>
                </c:ext>
                <c:ext xmlns:c16="http://schemas.microsoft.com/office/drawing/2014/chart" uri="{C3380CC4-5D6E-409C-BE32-E72D297353CC}">
                  <c16:uniqueId val="{0000002F-F374-482D-9323-C2553E9D20B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{20AFF643-5CD6-41E6-AC15-9927834977A2}</c15:txfldGUID>
                      <c15:f>Diagramm!$J$48</c15:f>
                      <c15:dlblFieldTableCache>
                        <c:ptCount val="1"/>
                      </c15:dlblFieldTableCache>
                    </c15:dlblFTEntry>
                  </c15:dlblFieldTable>
                  <c15:showDataLabelsRange val="0"/>
                </c:ext>
                <c:ext xmlns:c16="http://schemas.microsoft.com/office/drawing/2014/chart" uri="{C3380CC4-5D6E-409C-BE32-E72D297353CC}">
                  <c16:uniqueId val="{00000030-F374-482D-9323-C2553E9D20B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{6FCE6ED0-6A51-4EF4-973C-D6B729640FA0}</c15:txfldGUID>
                      <c15:f>Diagramm!$J$49</c15:f>
                      <c15:dlblFieldTableCache>
                        <c:ptCount val="1"/>
                      </c15:dlblFieldTableCache>
                    </c15:dlblFTEntry>
                  </c15:dlblFieldTable>
                  <c15:showDataLabelsRange val="0"/>
                </c:ext>
                <c:ext xmlns:c16="http://schemas.microsoft.com/office/drawing/2014/chart" uri="{C3380CC4-5D6E-409C-BE32-E72D297353CC}">
                  <c16:uniqueId val="{00000031-F374-482D-9323-C2553E9D20B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{0CCC82D3-0123-45AB-8537-65C37CC191AB}</c15:txfldGUID>
                      <c15:f>Diagramm!$J$50</c15:f>
                      <c15:dlblFieldTableCache>
                        <c:ptCount val="1"/>
                      </c15:dlblFieldTableCache>
                    </c15:dlblFTEntry>
                  </c15:dlblFieldTable>
                  <c15:showDataLabelsRange val="0"/>
                </c:ext>
                <c:ext xmlns:c16="http://schemas.microsoft.com/office/drawing/2014/chart" uri="{C3380CC4-5D6E-409C-BE32-E72D297353CC}">
                  <c16:uniqueId val="{00000032-F374-482D-9323-C2553E9D20B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{FAEFA748-61A4-499E-AD59-873187AEBC79}</c15:txfldGUID>
                      <c15:f>Diagramm!$J$51</c15:f>
                      <c15:dlblFieldTableCache>
                        <c:ptCount val="1"/>
                      </c15:dlblFieldTableCache>
                    </c15:dlblFTEntry>
                  </c15:dlblFieldTable>
                  <c15:showDataLabelsRange val="0"/>
                </c:ext>
                <c:ext xmlns:c16="http://schemas.microsoft.com/office/drawing/2014/chart" uri="{C3380CC4-5D6E-409C-BE32-E72D297353CC}">
                  <c16:uniqueId val="{00000033-F374-482D-9323-C2553E9D20B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{6979034B-24CA-4EEA-883A-5D184AADB03B}</c15:txfldGUID>
                      <c15:f>Diagramm!$J$52</c15:f>
                      <c15:dlblFieldTableCache>
                        <c:ptCount val="1"/>
                      </c15:dlblFieldTableCache>
                    </c15:dlblFTEntry>
                  </c15:dlblFieldTable>
                  <c15:showDataLabelsRange val="0"/>
                </c:ext>
                <c:ext xmlns:c16="http://schemas.microsoft.com/office/drawing/2014/chart" uri="{C3380CC4-5D6E-409C-BE32-E72D297353CC}">
                  <c16:uniqueId val="{00000034-F374-482D-9323-C2553E9D20B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{933D9134-3A8E-45F6-8DA1-62794876C810}</c15:txfldGUID>
                      <c15:f>Diagramm!$J$53</c15:f>
                      <c15:dlblFieldTableCache>
                        <c:ptCount val="1"/>
                      </c15:dlblFieldTableCache>
                    </c15:dlblFTEntry>
                  </c15:dlblFieldTable>
                  <c15:showDataLabelsRange val="0"/>
                </c:ext>
                <c:ext xmlns:c16="http://schemas.microsoft.com/office/drawing/2014/chart" uri="{C3380CC4-5D6E-409C-BE32-E72D297353CC}">
                  <c16:uniqueId val="{00000035-F374-482D-9323-C2553E9D20B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{3B4D4DD0-A9B9-406E-9614-F78FC7249E3A}</c15:txfldGUID>
                      <c15:f>Diagramm!$J$54</c15:f>
                      <c15:dlblFieldTableCache>
                        <c:ptCount val="1"/>
                      </c15:dlblFieldTableCache>
                    </c15:dlblFTEntry>
                  </c15:dlblFieldTable>
                  <c15:showDataLabelsRange val="0"/>
                </c:ext>
                <c:ext xmlns:c16="http://schemas.microsoft.com/office/drawing/2014/chart" uri="{C3380CC4-5D6E-409C-BE32-E72D297353CC}">
                  <c16:uniqueId val="{00000036-F374-482D-9323-C2553E9D20B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{74BFA082-4B01-4138-9838-424643A59525}</c15:txfldGUID>
                      <c15:f>Diagramm!$J$55</c15:f>
                      <c15:dlblFieldTableCache>
                        <c:ptCount val="1"/>
                      </c15:dlblFieldTableCache>
                    </c15:dlblFTEntry>
                  </c15:dlblFieldTable>
                  <c15:showDataLabelsRange val="0"/>
                </c:ext>
                <c:ext xmlns:c16="http://schemas.microsoft.com/office/drawing/2014/chart" uri="{C3380CC4-5D6E-409C-BE32-E72D297353CC}">
                  <c16:uniqueId val="{00000037-F374-482D-9323-C2553E9D20B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{BC1532A9-084F-41A0-8884-4D5965B9D722}</c15:txfldGUID>
                      <c15:f>Diagramm!$J$56</c15:f>
                      <c15:dlblFieldTableCache>
                        <c:ptCount val="1"/>
                      </c15:dlblFieldTableCache>
                    </c15:dlblFTEntry>
                  </c15:dlblFieldTable>
                  <c15:showDataLabelsRange val="0"/>
                </c:ext>
                <c:ext xmlns:c16="http://schemas.microsoft.com/office/drawing/2014/chart" uri="{C3380CC4-5D6E-409C-BE32-E72D297353CC}">
                  <c16:uniqueId val="{00000038-F374-482D-9323-C2553E9D20B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{61BB8CCB-8BAF-4F23-AD47-C043696D895E}</c15:txfldGUID>
                      <c15:f>Diagramm!$J$57</c15:f>
                      <c15:dlblFieldTableCache>
                        <c:ptCount val="1"/>
                      </c15:dlblFieldTableCache>
                    </c15:dlblFTEntry>
                  </c15:dlblFieldTable>
                  <c15:showDataLabelsRange val="0"/>
                </c:ext>
                <c:ext xmlns:c16="http://schemas.microsoft.com/office/drawing/2014/chart" uri="{C3380CC4-5D6E-409C-BE32-E72D297353CC}">
                  <c16:uniqueId val="{00000039-F374-482D-9323-C2553E9D20B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{1FD067BA-C7BB-40B3-8F96-1F94E8C87259}</c15:txfldGUID>
                      <c15:f>Diagramm!$J$58</c15:f>
                      <c15:dlblFieldTableCache>
                        <c:ptCount val="1"/>
                      </c15:dlblFieldTableCache>
                    </c15:dlblFTEntry>
                  </c15:dlblFieldTable>
                  <c15:showDataLabelsRange val="0"/>
                </c:ext>
                <c:ext xmlns:c16="http://schemas.microsoft.com/office/drawing/2014/chart" uri="{C3380CC4-5D6E-409C-BE32-E72D297353CC}">
                  <c16:uniqueId val="{0000003A-F374-482D-9323-C2553E9D20B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{B6AEF61F-0D26-46A3-92E5-D067EA678319}</c15:txfldGUID>
                      <c15:f>Diagramm!$J$59</c15:f>
                      <c15:dlblFieldTableCache>
                        <c:ptCount val="1"/>
                      </c15:dlblFieldTableCache>
                    </c15:dlblFTEntry>
                  </c15:dlblFieldTable>
                  <c15:showDataLabelsRange val="0"/>
                </c:ext>
                <c:ext xmlns:c16="http://schemas.microsoft.com/office/drawing/2014/chart" uri="{C3380CC4-5D6E-409C-BE32-E72D297353CC}">
                  <c16:uniqueId val="{0000003B-F374-482D-9323-C2553E9D20B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{EE0A8759-A4DF-4430-AB19-570FABB42C99}</c15:txfldGUID>
                      <c15:f>Diagramm!$J$60</c15:f>
                      <c15:dlblFieldTableCache>
                        <c:ptCount val="1"/>
                      </c15:dlblFieldTableCache>
                    </c15:dlblFTEntry>
                  </c15:dlblFieldTable>
                  <c15:showDataLabelsRange val="0"/>
                </c:ext>
                <c:ext xmlns:c16="http://schemas.microsoft.com/office/drawing/2014/chart" uri="{C3380CC4-5D6E-409C-BE32-E72D297353CC}">
                  <c16:uniqueId val="{0000003C-F374-482D-9323-C2553E9D20B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{5D6F92F2-4D6A-47CC-ABC6-40B874C05069}</c15:txfldGUID>
                      <c15:f>Diagramm!$J$61</c15:f>
                      <c15:dlblFieldTableCache>
                        <c:ptCount val="1"/>
                      </c15:dlblFieldTableCache>
                    </c15:dlblFTEntry>
                  </c15:dlblFieldTable>
                  <c15:showDataLabelsRange val="0"/>
                </c:ext>
                <c:ext xmlns:c16="http://schemas.microsoft.com/office/drawing/2014/chart" uri="{C3380CC4-5D6E-409C-BE32-E72D297353CC}">
                  <c16:uniqueId val="{0000003D-F374-482D-9323-C2553E9D20B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{3D26796F-4410-45F4-A0AF-A0901C784266}</c15:txfldGUID>
                      <c15:f>Diagramm!$J$62</c15:f>
                      <c15:dlblFieldTableCache>
                        <c:ptCount val="1"/>
                      </c15:dlblFieldTableCache>
                    </c15:dlblFTEntry>
                  </c15:dlblFieldTable>
                  <c15:showDataLabelsRange val="0"/>
                </c:ext>
                <c:ext xmlns:c16="http://schemas.microsoft.com/office/drawing/2014/chart" uri="{C3380CC4-5D6E-409C-BE32-E72D297353CC}">
                  <c16:uniqueId val="{0000003E-F374-482D-9323-C2553E9D20B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{35361065-2938-4D7F-AD55-9C8A70BFBF97}</c15:txfldGUID>
                      <c15:f>Diagramm!$J$63</c15:f>
                      <c15:dlblFieldTableCache>
                        <c:ptCount val="1"/>
                      </c15:dlblFieldTableCache>
                    </c15:dlblFTEntry>
                  </c15:dlblFieldTable>
                  <c15:showDataLabelsRange val="0"/>
                </c:ext>
                <c:ext xmlns:c16="http://schemas.microsoft.com/office/drawing/2014/chart" uri="{C3380CC4-5D6E-409C-BE32-E72D297353CC}">
                  <c16:uniqueId val="{0000003F-F374-482D-9323-C2553E9D20B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{05A5EEA3-4F47-46D1-8058-7B52D481F7A5}</c15:txfldGUID>
                      <c15:f>Diagramm!$J$64</c15:f>
                      <c15:dlblFieldTableCache>
                        <c:ptCount val="1"/>
                      </c15:dlblFieldTableCache>
                    </c15:dlblFTEntry>
                  </c15:dlblFieldTable>
                  <c15:showDataLabelsRange val="0"/>
                </c:ext>
                <c:ext xmlns:c16="http://schemas.microsoft.com/office/drawing/2014/chart" uri="{C3380CC4-5D6E-409C-BE32-E72D297353CC}">
                  <c16:uniqueId val="{00000040-F374-482D-9323-C2553E9D20B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{4020C5D2-DB24-44A7-8551-1C6B9DDAFEE5}</c15:txfldGUID>
                      <c15:f>Diagramm!$J$65</c15:f>
                      <c15:dlblFieldTableCache>
                        <c:ptCount val="1"/>
                      </c15:dlblFieldTableCache>
                    </c15:dlblFTEntry>
                  </c15:dlblFieldTable>
                  <c15:showDataLabelsRange val="0"/>
                </c:ext>
                <c:ext xmlns:c16="http://schemas.microsoft.com/office/drawing/2014/chart" uri="{C3380CC4-5D6E-409C-BE32-E72D297353CC}">
                  <c16:uniqueId val="{00000041-F374-482D-9323-C2553E9D20B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{0B267B72-EF78-4F7C-883F-5DFEFDC82EAB}</c15:txfldGUID>
                      <c15:f>Diagramm!$J$66</c15:f>
                      <c15:dlblFieldTableCache>
                        <c:ptCount val="1"/>
                      </c15:dlblFieldTableCache>
                    </c15:dlblFTEntry>
                  </c15:dlblFieldTable>
                  <c15:showDataLabelsRange val="0"/>
                </c:ext>
                <c:ext xmlns:c16="http://schemas.microsoft.com/office/drawing/2014/chart" uri="{C3380CC4-5D6E-409C-BE32-E72D297353CC}">
                  <c16:uniqueId val="{00000042-F374-482D-9323-C2553E9D20B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{EE9DDEB6-E116-4B3C-ABAE-186126FFA749}</c15:txfldGUID>
                      <c15:f>Diagramm!$J$67</c15:f>
                      <c15:dlblFieldTableCache>
                        <c:ptCount val="1"/>
                      </c15:dlblFieldTableCache>
                    </c15:dlblFTEntry>
                  </c15:dlblFieldTable>
                  <c15:showDataLabelsRange val="0"/>
                </c:ext>
                <c:ext xmlns:c16="http://schemas.microsoft.com/office/drawing/2014/chart" uri="{C3380CC4-5D6E-409C-BE32-E72D297353CC}">
                  <c16:uniqueId val="{00000043-F374-482D-9323-C2553E9D20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374-482D-9323-C2553E9D20B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B3-463F-9EC7-6780DDD832D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B3-463F-9EC7-6780DDD832D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B3-463F-9EC7-6780DDD832D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B3-463F-9EC7-6780DDD832D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B3-463F-9EC7-6780DDD832D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B3-463F-9EC7-6780DDD832D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B3-463F-9EC7-6780DDD832D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B3-463F-9EC7-6780DDD832D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BB3-463F-9EC7-6780DDD832D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B3-463F-9EC7-6780DDD832D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BB3-463F-9EC7-6780DDD832D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B3-463F-9EC7-6780DDD832D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BB3-463F-9EC7-6780DDD832D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B3-463F-9EC7-6780DDD832D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BB3-463F-9EC7-6780DDD832D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B3-463F-9EC7-6780DDD832D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BB3-463F-9EC7-6780DDD832D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B3-463F-9EC7-6780DDD832D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BB3-463F-9EC7-6780DDD832D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B3-463F-9EC7-6780DDD832D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BB3-463F-9EC7-6780DDD832D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B3-463F-9EC7-6780DDD832D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BB3-463F-9EC7-6780DDD832D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B3-463F-9EC7-6780DDD832D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BB3-463F-9EC7-6780DDD832D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B3-463F-9EC7-6780DDD832D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BB3-463F-9EC7-6780DDD832D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B3-463F-9EC7-6780DDD832D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BB3-463F-9EC7-6780DDD832D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B3-463F-9EC7-6780DDD832D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BB3-463F-9EC7-6780DDD832D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B3-463F-9EC7-6780DDD832D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BB3-463F-9EC7-6780DDD832D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B3-463F-9EC7-6780DDD832D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BB3-463F-9EC7-6780DDD832D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B3-463F-9EC7-6780DDD832D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BB3-463F-9EC7-6780DDD832D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B3-463F-9EC7-6780DDD832D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BB3-463F-9EC7-6780DDD832D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B3-463F-9EC7-6780DDD832D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BB3-463F-9EC7-6780DDD832D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BB3-463F-9EC7-6780DDD832D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BB3-463F-9EC7-6780DDD832D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BB3-463F-9EC7-6780DDD832D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BB3-463F-9EC7-6780DDD832D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BB3-463F-9EC7-6780DDD832D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BB3-463F-9EC7-6780DDD832D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BB3-463F-9EC7-6780DDD832D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BB3-463F-9EC7-6780DDD832D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BB3-463F-9EC7-6780DDD832D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BB3-463F-9EC7-6780DDD832D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BB3-463F-9EC7-6780DDD832D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BB3-463F-9EC7-6780DDD832D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BB3-463F-9EC7-6780DDD832D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BB3-463F-9EC7-6780DDD832D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BB3-463F-9EC7-6780DDD832D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BB3-463F-9EC7-6780DDD832D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BB3-463F-9EC7-6780DDD832D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BB3-463F-9EC7-6780DDD832D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BB3-463F-9EC7-6780DDD832D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BB3-463F-9EC7-6780DDD832D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BB3-463F-9EC7-6780DDD832D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BB3-463F-9EC7-6780DDD832D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BB3-463F-9EC7-6780DDD832D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BB3-463F-9EC7-6780DDD832D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BB3-463F-9EC7-6780DDD832D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BB3-463F-9EC7-6780DDD832D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BB3-463F-9EC7-6780DDD832D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BB3-463F-9EC7-6780DDD832D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100.50114373934058</c:v>
                </c:pt>
                <c:pt idx="2">
                  <c:v>102.15491807916455</c:v>
                </c:pt>
                <c:pt idx="3">
                  <c:v>101.58506914975307</c:v>
                </c:pt>
                <c:pt idx="4">
                  <c:v>101.98436754851798</c:v>
                </c:pt>
                <c:pt idx="5">
                  <c:v>102.7579071590808</c:v>
                </c:pt>
                <c:pt idx="6">
                  <c:v>104.91525012730666</c:v>
                </c:pt>
                <c:pt idx="7">
                  <c:v>104.52484298843328</c:v>
                </c:pt>
                <c:pt idx="8">
                  <c:v>104.7940056742404</c:v>
                </c:pt>
                <c:pt idx="9">
                  <c:v>105.36142971459054</c:v>
                </c:pt>
                <c:pt idx="10">
                  <c:v>107.3021492600047</c:v>
                </c:pt>
                <c:pt idx="11">
                  <c:v>106.86486093261234</c:v>
                </c:pt>
                <c:pt idx="12">
                  <c:v>106.99984642369277</c:v>
                </c:pt>
                <c:pt idx="13">
                  <c:v>107.54787135155233</c:v>
                </c:pt>
                <c:pt idx="14">
                  <c:v>109.25256836166413</c:v>
                </c:pt>
                <c:pt idx="15">
                  <c:v>108.95349871076732</c:v>
                </c:pt>
                <c:pt idx="16">
                  <c:v>108.80800536708779</c:v>
                </c:pt>
                <c:pt idx="17">
                  <c:v>109.14829813202714</c:v>
                </c:pt>
                <c:pt idx="18">
                  <c:v>110.69780224221408</c:v>
                </c:pt>
                <c:pt idx="19">
                  <c:v>110.28395450908121</c:v>
                </c:pt>
                <c:pt idx="20">
                  <c:v>109.7189553577924</c:v>
                </c:pt>
                <c:pt idx="21">
                  <c:v>109.59851920107988</c:v>
                </c:pt>
                <c:pt idx="22">
                  <c:v>110.91038418325697</c:v>
                </c:pt>
                <c:pt idx="23">
                  <c:v>110.0301494539958</c:v>
                </c:pt>
                <c:pt idx="24">
                  <c:v>109.55729608703734</c:v>
                </c:pt>
              </c:numCache>
            </c:numRef>
          </c:val>
          <c:smooth val="0"/>
          <c:extLst>
            <c:ext xmlns:c16="http://schemas.microsoft.com/office/drawing/2014/chart" uri="{C3380CC4-5D6E-409C-BE32-E72D297353CC}">
              <c16:uniqueId val="{00000000-B08B-46D1-AD5F-495AEA8C71F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102.30696798493409</c:v>
                </c:pt>
                <c:pt idx="2">
                  <c:v>105.5084745762712</c:v>
                </c:pt>
                <c:pt idx="3">
                  <c:v>104.38637790332706</c:v>
                </c:pt>
                <c:pt idx="4">
                  <c:v>102.18926553672316</c:v>
                </c:pt>
                <c:pt idx="5">
                  <c:v>105.04551161330822</c:v>
                </c:pt>
                <c:pt idx="6">
                  <c:v>108.35687382297552</c:v>
                </c:pt>
                <c:pt idx="7">
                  <c:v>106.52856246076585</c:v>
                </c:pt>
                <c:pt idx="8">
                  <c:v>106.48932831136221</c:v>
                </c:pt>
                <c:pt idx="9">
                  <c:v>108.38826114249842</c:v>
                </c:pt>
                <c:pt idx="10">
                  <c:v>111.33866917765222</c:v>
                </c:pt>
                <c:pt idx="11">
                  <c:v>110.26365348399247</c:v>
                </c:pt>
                <c:pt idx="12">
                  <c:v>109.42404268675455</c:v>
                </c:pt>
                <c:pt idx="13">
                  <c:v>110.75800376647835</c:v>
                </c:pt>
                <c:pt idx="14">
                  <c:v>113.94381669805398</c:v>
                </c:pt>
                <c:pt idx="15">
                  <c:v>113.88888888888889</c:v>
                </c:pt>
                <c:pt idx="16">
                  <c:v>112.17043314500941</c:v>
                </c:pt>
                <c:pt idx="17">
                  <c:v>112.98650345260515</c:v>
                </c:pt>
                <c:pt idx="18">
                  <c:v>115.83490269930947</c:v>
                </c:pt>
                <c:pt idx="19">
                  <c:v>114.75204017576898</c:v>
                </c:pt>
                <c:pt idx="20">
                  <c:v>113.7005649717514</c:v>
                </c:pt>
                <c:pt idx="21">
                  <c:v>114.39108600125549</c:v>
                </c:pt>
                <c:pt idx="22">
                  <c:v>115.36409290646579</c:v>
                </c:pt>
                <c:pt idx="23">
                  <c:v>114.03013182674199</c:v>
                </c:pt>
                <c:pt idx="24">
                  <c:v>108.67859384808538</c:v>
                </c:pt>
              </c:numCache>
            </c:numRef>
          </c:val>
          <c:smooth val="0"/>
          <c:extLst>
            <c:ext xmlns:c16="http://schemas.microsoft.com/office/drawing/2014/chart" uri="{C3380CC4-5D6E-409C-BE32-E72D297353CC}">
              <c16:uniqueId val="{00000001-B08B-46D1-AD5F-495AEA8C71F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101.95125743382438</c:v>
                </c:pt>
                <c:pt idx="2">
                  <c:v>100.80460216892759</c:v>
                </c:pt>
                <c:pt idx="3">
                  <c:v>101.10001166090099</c:v>
                </c:pt>
                <c:pt idx="4">
                  <c:v>97.776654876200098</c:v>
                </c:pt>
                <c:pt idx="5">
                  <c:v>100.35760096396783</c:v>
                </c:pt>
                <c:pt idx="6">
                  <c:v>97.904924787188548</c:v>
                </c:pt>
                <c:pt idx="7">
                  <c:v>97.741672173203256</c:v>
                </c:pt>
                <c:pt idx="8">
                  <c:v>96.396781591324284</c:v>
                </c:pt>
                <c:pt idx="9">
                  <c:v>97.971003226182603</c:v>
                </c:pt>
                <c:pt idx="10">
                  <c:v>96.249076845337584</c:v>
                </c:pt>
                <c:pt idx="11">
                  <c:v>96.462860030318339</c:v>
                </c:pt>
                <c:pt idx="12">
                  <c:v>95.199595755432028</c:v>
                </c:pt>
                <c:pt idx="13">
                  <c:v>96.532825436312038</c:v>
                </c:pt>
                <c:pt idx="14">
                  <c:v>94.865316593462126</c:v>
                </c:pt>
                <c:pt idx="15">
                  <c:v>94.721498814475069</c:v>
                </c:pt>
                <c:pt idx="16">
                  <c:v>93.228903486609397</c:v>
                </c:pt>
                <c:pt idx="17">
                  <c:v>94.453298091499207</c:v>
                </c:pt>
                <c:pt idx="18">
                  <c:v>92.020056749718194</c:v>
                </c:pt>
                <c:pt idx="19">
                  <c:v>92.043378551716089</c:v>
                </c:pt>
                <c:pt idx="20">
                  <c:v>91.452559567769271</c:v>
                </c:pt>
                <c:pt idx="21">
                  <c:v>92.630310568663276</c:v>
                </c:pt>
                <c:pt idx="22">
                  <c:v>89.932755470906059</c:v>
                </c:pt>
                <c:pt idx="23">
                  <c:v>89.563493605939286</c:v>
                </c:pt>
                <c:pt idx="24">
                  <c:v>86.13130174524818</c:v>
                </c:pt>
              </c:numCache>
            </c:numRef>
          </c:val>
          <c:smooth val="0"/>
          <c:extLst>
            <c:ext xmlns:c16="http://schemas.microsoft.com/office/drawing/2014/chart" uri="{C3380CC4-5D6E-409C-BE32-E72D297353CC}">
              <c16:uniqueId val="{00000002-B08B-46D1-AD5F-495AEA8C71F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08B-46D1-AD5F-495AEA8C71FD}"/>
                </c:ext>
              </c:extLst>
            </c:dLbl>
            <c:dLbl>
              <c:idx val="1"/>
              <c:delete val="1"/>
              <c:extLst>
                <c:ext xmlns:c15="http://schemas.microsoft.com/office/drawing/2012/chart" uri="{CE6537A1-D6FC-4f65-9D91-7224C49458BB}"/>
                <c:ext xmlns:c16="http://schemas.microsoft.com/office/drawing/2014/chart" uri="{C3380CC4-5D6E-409C-BE32-E72D297353CC}">
                  <c16:uniqueId val="{00000004-B08B-46D1-AD5F-495AEA8C71FD}"/>
                </c:ext>
              </c:extLst>
            </c:dLbl>
            <c:dLbl>
              <c:idx val="2"/>
              <c:delete val="1"/>
              <c:extLst>
                <c:ext xmlns:c15="http://schemas.microsoft.com/office/drawing/2012/chart" uri="{CE6537A1-D6FC-4f65-9D91-7224C49458BB}"/>
                <c:ext xmlns:c16="http://schemas.microsoft.com/office/drawing/2014/chart" uri="{C3380CC4-5D6E-409C-BE32-E72D297353CC}">
                  <c16:uniqueId val="{00000005-B08B-46D1-AD5F-495AEA8C71FD}"/>
                </c:ext>
              </c:extLst>
            </c:dLbl>
            <c:dLbl>
              <c:idx val="3"/>
              <c:delete val="1"/>
              <c:extLst>
                <c:ext xmlns:c15="http://schemas.microsoft.com/office/drawing/2012/chart" uri="{CE6537A1-D6FC-4f65-9D91-7224C49458BB}"/>
                <c:ext xmlns:c16="http://schemas.microsoft.com/office/drawing/2014/chart" uri="{C3380CC4-5D6E-409C-BE32-E72D297353CC}">
                  <c16:uniqueId val="{00000006-B08B-46D1-AD5F-495AEA8C71FD}"/>
                </c:ext>
              </c:extLst>
            </c:dLbl>
            <c:dLbl>
              <c:idx val="4"/>
              <c:delete val="1"/>
              <c:extLst>
                <c:ext xmlns:c15="http://schemas.microsoft.com/office/drawing/2012/chart" uri="{CE6537A1-D6FC-4f65-9D91-7224C49458BB}"/>
                <c:ext xmlns:c16="http://schemas.microsoft.com/office/drawing/2014/chart" uri="{C3380CC4-5D6E-409C-BE32-E72D297353CC}">
                  <c16:uniqueId val="{00000007-B08B-46D1-AD5F-495AEA8C71FD}"/>
                </c:ext>
              </c:extLst>
            </c:dLbl>
            <c:dLbl>
              <c:idx val="5"/>
              <c:delete val="1"/>
              <c:extLst>
                <c:ext xmlns:c15="http://schemas.microsoft.com/office/drawing/2012/chart" uri="{CE6537A1-D6FC-4f65-9D91-7224C49458BB}"/>
                <c:ext xmlns:c16="http://schemas.microsoft.com/office/drawing/2014/chart" uri="{C3380CC4-5D6E-409C-BE32-E72D297353CC}">
                  <c16:uniqueId val="{00000008-B08B-46D1-AD5F-495AEA8C71FD}"/>
                </c:ext>
              </c:extLst>
            </c:dLbl>
            <c:dLbl>
              <c:idx val="6"/>
              <c:delete val="1"/>
              <c:extLst>
                <c:ext xmlns:c15="http://schemas.microsoft.com/office/drawing/2012/chart" uri="{CE6537A1-D6FC-4f65-9D91-7224C49458BB}"/>
                <c:ext xmlns:c16="http://schemas.microsoft.com/office/drawing/2014/chart" uri="{C3380CC4-5D6E-409C-BE32-E72D297353CC}">
                  <c16:uniqueId val="{00000009-B08B-46D1-AD5F-495AEA8C71FD}"/>
                </c:ext>
              </c:extLst>
            </c:dLbl>
            <c:dLbl>
              <c:idx val="7"/>
              <c:delete val="1"/>
              <c:extLst>
                <c:ext xmlns:c15="http://schemas.microsoft.com/office/drawing/2012/chart" uri="{CE6537A1-D6FC-4f65-9D91-7224C49458BB}"/>
                <c:ext xmlns:c16="http://schemas.microsoft.com/office/drawing/2014/chart" uri="{C3380CC4-5D6E-409C-BE32-E72D297353CC}">
                  <c16:uniqueId val="{0000000A-B08B-46D1-AD5F-495AEA8C71FD}"/>
                </c:ext>
              </c:extLst>
            </c:dLbl>
            <c:dLbl>
              <c:idx val="8"/>
              <c:delete val="1"/>
              <c:extLst>
                <c:ext xmlns:c15="http://schemas.microsoft.com/office/drawing/2012/chart" uri="{CE6537A1-D6FC-4f65-9D91-7224C49458BB}"/>
                <c:ext xmlns:c16="http://schemas.microsoft.com/office/drawing/2014/chart" uri="{C3380CC4-5D6E-409C-BE32-E72D297353CC}">
                  <c16:uniqueId val="{0000000B-B08B-46D1-AD5F-495AEA8C71FD}"/>
                </c:ext>
              </c:extLst>
            </c:dLbl>
            <c:dLbl>
              <c:idx val="9"/>
              <c:delete val="1"/>
              <c:extLst>
                <c:ext xmlns:c15="http://schemas.microsoft.com/office/drawing/2012/chart" uri="{CE6537A1-D6FC-4f65-9D91-7224C49458BB}"/>
                <c:ext xmlns:c16="http://schemas.microsoft.com/office/drawing/2014/chart" uri="{C3380CC4-5D6E-409C-BE32-E72D297353CC}">
                  <c16:uniqueId val="{0000000C-B08B-46D1-AD5F-495AEA8C71FD}"/>
                </c:ext>
              </c:extLst>
            </c:dLbl>
            <c:dLbl>
              <c:idx val="10"/>
              <c:delete val="1"/>
              <c:extLst>
                <c:ext xmlns:c15="http://schemas.microsoft.com/office/drawing/2012/chart" uri="{CE6537A1-D6FC-4f65-9D91-7224C49458BB}"/>
                <c:ext xmlns:c16="http://schemas.microsoft.com/office/drawing/2014/chart" uri="{C3380CC4-5D6E-409C-BE32-E72D297353CC}">
                  <c16:uniqueId val="{0000000D-B08B-46D1-AD5F-495AEA8C71FD}"/>
                </c:ext>
              </c:extLst>
            </c:dLbl>
            <c:dLbl>
              <c:idx val="11"/>
              <c:delete val="1"/>
              <c:extLst>
                <c:ext xmlns:c15="http://schemas.microsoft.com/office/drawing/2012/chart" uri="{CE6537A1-D6FC-4f65-9D91-7224C49458BB}"/>
                <c:ext xmlns:c16="http://schemas.microsoft.com/office/drawing/2014/chart" uri="{C3380CC4-5D6E-409C-BE32-E72D297353CC}">
                  <c16:uniqueId val="{0000000E-B08B-46D1-AD5F-495AEA8C71FD}"/>
                </c:ext>
              </c:extLst>
            </c:dLbl>
            <c:dLbl>
              <c:idx val="12"/>
              <c:delete val="1"/>
              <c:extLst>
                <c:ext xmlns:c15="http://schemas.microsoft.com/office/drawing/2012/chart" uri="{CE6537A1-D6FC-4f65-9D91-7224C49458BB}"/>
                <c:ext xmlns:c16="http://schemas.microsoft.com/office/drawing/2014/chart" uri="{C3380CC4-5D6E-409C-BE32-E72D297353CC}">
                  <c16:uniqueId val="{0000000F-B08B-46D1-AD5F-495AEA8C71F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08B-46D1-AD5F-495AEA8C71FD}"/>
                </c:ext>
              </c:extLst>
            </c:dLbl>
            <c:dLbl>
              <c:idx val="14"/>
              <c:delete val="1"/>
              <c:extLst>
                <c:ext xmlns:c15="http://schemas.microsoft.com/office/drawing/2012/chart" uri="{CE6537A1-D6FC-4f65-9D91-7224C49458BB}"/>
                <c:ext xmlns:c16="http://schemas.microsoft.com/office/drawing/2014/chart" uri="{C3380CC4-5D6E-409C-BE32-E72D297353CC}">
                  <c16:uniqueId val="{00000011-B08B-46D1-AD5F-495AEA8C71FD}"/>
                </c:ext>
              </c:extLst>
            </c:dLbl>
            <c:dLbl>
              <c:idx val="15"/>
              <c:delete val="1"/>
              <c:extLst>
                <c:ext xmlns:c15="http://schemas.microsoft.com/office/drawing/2012/chart" uri="{CE6537A1-D6FC-4f65-9D91-7224C49458BB}"/>
                <c:ext xmlns:c16="http://schemas.microsoft.com/office/drawing/2014/chart" uri="{C3380CC4-5D6E-409C-BE32-E72D297353CC}">
                  <c16:uniqueId val="{00000012-B08B-46D1-AD5F-495AEA8C71FD}"/>
                </c:ext>
              </c:extLst>
            </c:dLbl>
            <c:dLbl>
              <c:idx val="16"/>
              <c:delete val="1"/>
              <c:extLst>
                <c:ext xmlns:c15="http://schemas.microsoft.com/office/drawing/2012/chart" uri="{CE6537A1-D6FC-4f65-9D91-7224C49458BB}"/>
                <c:ext xmlns:c16="http://schemas.microsoft.com/office/drawing/2014/chart" uri="{C3380CC4-5D6E-409C-BE32-E72D297353CC}">
                  <c16:uniqueId val="{00000013-B08B-46D1-AD5F-495AEA8C71FD}"/>
                </c:ext>
              </c:extLst>
            </c:dLbl>
            <c:dLbl>
              <c:idx val="17"/>
              <c:delete val="1"/>
              <c:extLst>
                <c:ext xmlns:c15="http://schemas.microsoft.com/office/drawing/2012/chart" uri="{CE6537A1-D6FC-4f65-9D91-7224C49458BB}"/>
                <c:ext xmlns:c16="http://schemas.microsoft.com/office/drawing/2014/chart" uri="{C3380CC4-5D6E-409C-BE32-E72D297353CC}">
                  <c16:uniqueId val="{00000014-B08B-46D1-AD5F-495AEA8C71FD}"/>
                </c:ext>
              </c:extLst>
            </c:dLbl>
            <c:dLbl>
              <c:idx val="18"/>
              <c:delete val="1"/>
              <c:extLst>
                <c:ext xmlns:c15="http://schemas.microsoft.com/office/drawing/2012/chart" uri="{CE6537A1-D6FC-4f65-9D91-7224C49458BB}"/>
                <c:ext xmlns:c16="http://schemas.microsoft.com/office/drawing/2014/chart" uri="{C3380CC4-5D6E-409C-BE32-E72D297353CC}">
                  <c16:uniqueId val="{00000015-B08B-46D1-AD5F-495AEA8C71FD}"/>
                </c:ext>
              </c:extLst>
            </c:dLbl>
            <c:dLbl>
              <c:idx val="19"/>
              <c:delete val="1"/>
              <c:extLst>
                <c:ext xmlns:c15="http://schemas.microsoft.com/office/drawing/2012/chart" uri="{CE6537A1-D6FC-4f65-9D91-7224C49458BB}"/>
                <c:ext xmlns:c16="http://schemas.microsoft.com/office/drawing/2014/chart" uri="{C3380CC4-5D6E-409C-BE32-E72D297353CC}">
                  <c16:uniqueId val="{00000016-B08B-46D1-AD5F-495AEA8C71FD}"/>
                </c:ext>
              </c:extLst>
            </c:dLbl>
            <c:dLbl>
              <c:idx val="20"/>
              <c:delete val="1"/>
              <c:extLst>
                <c:ext xmlns:c15="http://schemas.microsoft.com/office/drawing/2012/chart" uri="{CE6537A1-D6FC-4f65-9D91-7224C49458BB}"/>
                <c:ext xmlns:c16="http://schemas.microsoft.com/office/drawing/2014/chart" uri="{C3380CC4-5D6E-409C-BE32-E72D297353CC}">
                  <c16:uniqueId val="{00000017-B08B-46D1-AD5F-495AEA8C71FD}"/>
                </c:ext>
              </c:extLst>
            </c:dLbl>
            <c:dLbl>
              <c:idx val="21"/>
              <c:delete val="1"/>
              <c:extLst>
                <c:ext xmlns:c15="http://schemas.microsoft.com/office/drawing/2012/chart" uri="{CE6537A1-D6FC-4f65-9D91-7224C49458BB}"/>
                <c:ext xmlns:c16="http://schemas.microsoft.com/office/drawing/2014/chart" uri="{C3380CC4-5D6E-409C-BE32-E72D297353CC}">
                  <c16:uniqueId val="{00000018-B08B-46D1-AD5F-495AEA8C71FD}"/>
                </c:ext>
              </c:extLst>
            </c:dLbl>
            <c:dLbl>
              <c:idx val="22"/>
              <c:delete val="1"/>
              <c:extLst>
                <c:ext xmlns:c15="http://schemas.microsoft.com/office/drawing/2012/chart" uri="{CE6537A1-D6FC-4f65-9D91-7224C49458BB}"/>
                <c:ext xmlns:c16="http://schemas.microsoft.com/office/drawing/2014/chart" uri="{C3380CC4-5D6E-409C-BE32-E72D297353CC}">
                  <c16:uniqueId val="{00000019-B08B-46D1-AD5F-495AEA8C71FD}"/>
                </c:ext>
              </c:extLst>
            </c:dLbl>
            <c:dLbl>
              <c:idx val="23"/>
              <c:delete val="1"/>
              <c:extLst>
                <c:ext xmlns:c15="http://schemas.microsoft.com/office/drawing/2012/chart" uri="{CE6537A1-D6FC-4f65-9D91-7224C49458BB}"/>
                <c:ext xmlns:c16="http://schemas.microsoft.com/office/drawing/2014/chart" uri="{C3380CC4-5D6E-409C-BE32-E72D297353CC}">
                  <c16:uniqueId val="{0000001A-B08B-46D1-AD5F-495AEA8C71FD}"/>
                </c:ext>
              </c:extLst>
            </c:dLbl>
            <c:dLbl>
              <c:idx val="24"/>
              <c:delete val="1"/>
              <c:extLst>
                <c:ext xmlns:c15="http://schemas.microsoft.com/office/drawing/2012/chart" uri="{CE6537A1-D6FC-4f65-9D91-7224C49458BB}"/>
                <c:ext xmlns:c16="http://schemas.microsoft.com/office/drawing/2014/chart" uri="{C3380CC4-5D6E-409C-BE32-E72D297353CC}">
                  <c16:uniqueId val="{0000001B-B08B-46D1-AD5F-495AEA8C71F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08B-46D1-AD5F-495AEA8C71F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Lörrach (637)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135541</v>
      </c>
      <c r="F11" s="238">
        <v>136126</v>
      </c>
      <c r="G11" s="238">
        <v>137215</v>
      </c>
      <c r="H11" s="238">
        <v>135592</v>
      </c>
      <c r="I11" s="265">
        <v>135741</v>
      </c>
      <c r="J11" s="263">
        <v>-200</v>
      </c>
      <c r="K11" s="266">
        <v>-0.14733941845131537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17.277428969832005</v>
      </c>
      <c r="E13" s="115">
        <v>23418</v>
      </c>
      <c r="F13" s="114">
        <v>23386</v>
      </c>
      <c r="G13" s="114">
        <v>23865</v>
      </c>
      <c r="H13" s="114">
        <v>24051</v>
      </c>
      <c r="I13" s="140">
        <v>23831</v>
      </c>
      <c r="J13" s="115">
        <v>-413</v>
      </c>
      <c r="K13" s="116">
        <v>-1.7330368008056733</v>
      </c>
    </row>
    <row r="14" spans="1:255" ht="14.1" customHeight="1" x14ac:dyDescent="0.2">
      <c r="A14" s="306" t="s">
        <v>230</v>
      </c>
      <c r="B14" s="307"/>
      <c r="C14" s="308"/>
      <c r="D14" s="113">
        <v>62.336857482237846</v>
      </c>
      <c r="E14" s="115">
        <v>84492</v>
      </c>
      <c r="F14" s="114">
        <v>85165</v>
      </c>
      <c r="G14" s="114">
        <v>85838</v>
      </c>
      <c r="H14" s="114">
        <v>84177</v>
      </c>
      <c r="I14" s="140">
        <v>84602</v>
      </c>
      <c r="J14" s="115">
        <v>-110</v>
      </c>
      <c r="K14" s="116">
        <v>-0.13002056688967165</v>
      </c>
    </row>
    <row r="15" spans="1:255" ht="14.1" customHeight="1" x14ac:dyDescent="0.2">
      <c r="A15" s="306" t="s">
        <v>231</v>
      </c>
      <c r="B15" s="307"/>
      <c r="C15" s="308"/>
      <c r="D15" s="113">
        <v>10.713363484111818</v>
      </c>
      <c r="E15" s="115">
        <v>14521</v>
      </c>
      <c r="F15" s="114">
        <v>14577</v>
      </c>
      <c r="G15" s="114">
        <v>14576</v>
      </c>
      <c r="H15" s="114">
        <v>14496</v>
      </c>
      <c r="I15" s="140">
        <v>14479</v>
      </c>
      <c r="J15" s="115">
        <v>42</v>
      </c>
      <c r="K15" s="116">
        <v>0.29007528144208855</v>
      </c>
    </row>
    <row r="16" spans="1:255" ht="14.1" customHeight="1" x14ac:dyDescent="0.2">
      <c r="A16" s="306" t="s">
        <v>232</v>
      </c>
      <c r="B16" s="307"/>
      <c r="C16" s="308"/>
      <c r="D16" s="113">
        <v>9.2709954921389102</v>
      </c>
      <c r="E16" s="115">
        <v>12566</v>
      </c>
      <c r="F16" s="114">
        <v>12454</v>
      </c>
      <c r="G16" s="114">
        <v>12384</v>
      </c>
      <c r="H16" s="114">
        <v>12317</v>
      </c>
      <c r="I16" s="140">
        <v>12281</v>
      </c>
      <c r="J16" s="115">
        <v>285</v>
      </c>
      <c r="K16" s="116">
        <v>2.3206579268789187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0.60055628924089388</v>
      </c>
      <c r="E18" s="115">
        <v>814</v>
      </c>
      <c r="F18" s="114">
        <v>807</v>
      </c>
      <c r="G18" s="114">
        <v>936</v>
      </c>
      <c r="H18" s="114">
        <v>891</v>
      </c>
      <c r="I18" s="140">
        <v>818</v>
      </c>
      <c r="J18" s="115">
        <v>-4</v>
      </c>
      <c r="K18" s="116">
        <v>-0.48899755501222492</v>
      </c>
    </row>
    <row r="19" spans="1:255" ht="14.1" customHeight="1" x14ac:dyDescent="0.2">
      <c r="A19" s="306" t="s">
        <v>235</v>
      </c>
      <c r="B19" s="307" t="s">
        <v>236</v>
      </c>
      <c r="C19" s="308"/>
      <c r="D19" s="113">
        <v>0.29142473495104804</v>
      </c>
      <c r="E19" s="115">
        <v>395</v>
      </c>
      <c r="F19" s="114">
        <v>339</v>
      </c>
      <c r="G19" s="114">
        <v>458</v>
      </c>
      <c r="H19" s="114">
        <v>415</v>
      </c>
      <c r="I19" s="140">
        <v>354</v>
      </c>
      <c r="J19" s="115">
        <v>41</v>
      </c>
      <c r="K19" s="116">
        <v>11.581920903954803</v>
      </c>
    </row>
    <row r="20" spans="1:255" ht="14.1" customHeight="1" x14ac:dyDescent="0.2">
      <c r="A20" s="306">
        <v>12</v>
      </c>
      <c r="B20" s="307" t="s">
        <v>237</v>
      </c>
      <c r="C20" s="308"/>
      <c r="D20" s="113">
        <v>0.93034579942600393</v>
      </c>
      <c r="E20" s="115">
        <v>1261</v>
      </c>
      <c r="F20" s="114">
        <v>1239</v>
      </c>
      <c r="G20" s="114">
        <v>1325</v>
      </c>
      <c r="H20" s="114">
        <v>1328</v>
      </c>
      <c r="I20" s="140">
        <v>1245</v>
      </c>
      <c r="J20" s="115">
        <v>16</v>
      </c>
      <c r="K20" s="116">
        <v>1.285140562248996</v>
      </c>
    </row>
    <row r="21" spans="1:255" ht="14.1" customHeight="1" x14ac:dyDescent="0.2">
      <c r="A21" s="306">
        <v>21</v>
      </c>
      <c r="B21" s="307" t="s">
        <v>238</v>
      </c>
      <c r="C21" s="308"/>
      <c r="D21" s="113">
        <v>0.41979917515733245</v>
      </c>
      <c r="E21" s="115">
        <v>569</v>
      </c>
      <c r="F21" s="114">
        <v>568</v>
      </c>
      <c r="G21" s="114">
        <v>584</v>
      </c>
      <c r="H21" s="114">
        <v>590</v>
      </c>
      <c r="I21" s="140">
        <v>599</v>
      </c>
      <c r="J21" s="115">
        <v>-30</v>
      </c>
      <c r="K21" s="116">
        <v>-5.0083472454090154</v>
      </c>
    </row>
    <row r="22" spans="1:255" ht="14.1" customHeight="1" x14ac:dyDescent="0.2">
      <c r="A22" s="306">
        <v>22</v>
      </c>
      <c r="B22" s="307" t="s">
        <v>239</v>
      </c>
      <c r="C22" s="308"/>
      <c r="D22" s="113">
        <v>2.101209228204012</v>
      </c>
      <c r="E22" s="115">
        <v>2848</v>
      </c>
      <c r="F22" s="114">
        <v>2880</v>
      </c>
      <c r="G22" s="114">
        <v>2944</v>
      </c>
      <c r="H22" s="114">
        <v>2965</v>
      </c>
      <c r="I22" s="140">
        <v>2994</v>
      </c>
      <c r="J22" s="115">
        <v>-146</v>
      </c>
      <c r="K22" s="116">
        <v>-4.8764195056780224</v>
      </c>
    </row>
    <row r="23" spans="1:255" ht="14.1" customHeight="1" x14ac:dyDescent="0.2">
      <c r="A23" s="306">
        <v>23</v>
      </c>
      <c r="B23" s="307" t="s">
        <v>240</v>
      </c>
      <c r="C23" s="308"/>
      <c r="D23" s="113">
        <v>0.7429486280903933</v>
      </c>
      <c r="E23" s="115">
        <v>1007</v>
      </c>
      <c r="F23" s="114">
        <v>1057</v>
      </c>
      <c r="G23" s="114">
        <v>1104</v>
      </c>
      <c r="H23" s="114">
        <v>1101</v>
      </c>
      <c r="I23" s="140">
        <v>1113</v>
      </c>
      <c r="J23" s="115">
        <v>-106</v>
      </c>
      <c r="K23" s="116">
        <v>-9.5238095238095237</v>
      </c>
    </row>
    <row r="24" spans="1:255" ht="14.1" customHeight="1" x14ac:dyDescent="0.2">
      <c r="A24" s="306">
        <v>24</v>
      </c>
      <c r="B24" s="307" t="s">
        <v>241</v>
      </c>
      <c r="C24" s="308"/>
      <c r="D24" s="113">
        <v>4.0688795272279235</v>
      </c>
      <c r="E24" s="115">
        <v>5515</v>
      </c>
      <c r="F24" s="114">
        <v>5607</v>
      </c>
      <c r="G24" s="114">
        <v>5723</v>
      </c>
      <c r="H24" s="114">
        <v>5829</v>
      </c>
      <c r="I24" s="140">
        <v>5913</v>
      </c>
      <c r="J24" s="115">
        <v>-398</v>
      </c>
      <c r="K24" s="116">
        <v>-6.7309318450870963</v>
      </c>
    </row>
    <row r="25" spans="1:255" ht="14.1" customHeight="1" x14ac:dyDescent="0.2">
      <c r="A25" s="306">
        <v>25</v>
      </c>
      <c r="B25" s="307" t="s">
        <v>242</v>
      </c>
      <c r="C25" s="308"/>
      <c r="D25" s="113">
        <v>6.5869367940328019</v>
      </c>
      <c r="E25" s="115">
        <v>8928</v>
      </c>
      <c r="F25" s="114">
        <v>9045</v>
      </c>
      <c r="G25" s="114">
        <v>9207</v>
      </c>
      <c r="H25" s="114">
        <v>8940</v>
      </c>
      <c r="I25" s="140">
        <v>8964</v>
      </c>
      <c r="J25" s="115">
        <v>-36</v>
      </c>
      <c r="K25" s="116">
        <v>-0.40160642570281124</v>
      </c>
    </row>
    <row r="26" spans="1:255" ht="14.1" customHeight="1" x14ac:dyDescent="0.2">
      <c r="A26" s="306">
        <v>26</v>
      </c>
      <c r="B26" s="307" t="s">
        <v>243</v>
      </c>
      <c r="C26" s="308"/>
      <c r="D26" s="113">
        <v>3.6638360348529226</v>
      </c>
      <c r="E26" s="115">
        <v>4966</v>
      </c>
      <c r="F26" s="114">
        <v>5041</v>
      </c>
      <c r="G26" s="114">
        <v>5104</v>
      </c>
      <c r="H26" s="114">
        <v>4940</v>
      </c>
      <c r="I26" s="140">
        <v>5005</v>
      </c>
      <c r="J26" s="115">
        <v>-39</v>
      </c>
      <c r="K26" s="116">
        <v>-0.77922077922077926</v>
      </c>
    </row>
    <row r="27" spans="1:255" ht="14.1" customHeight="1" x14ac:dyDescent="0.2">
      <c r="A27" s="306">
        <v>27</v>
      </c>
      <c r="B27" s="307" t="s">
        <v>244</v>
      </c>
      <c r="C27" s="308"/>
      <c r="D27" s="113">
        <v>3.4033982337447708</v>
      </c>
      <c r="E27" s="115">
        <v>4613</v>
      </c>
      <c r="F27" s="114">
        <v>4675</v>
      </c>
      <c r="G27" s="114">
        <v>4684</v>
      </c>
      <c r="H27" s="114">
        <v>4659</v>
      </c>
      <c r="I27" s="140">
        <v>4710</v>
      </c>
      <c r="J27" s="115">
        <v>-97</v>
      </c>
      <c r="K27" s="116">
        <v>-2.059447983014862</v>
      </c>
    </row>
    <row r="28" spans="1:255" ht="14.1" customHeight="1" x14ac:dyDescent="0.2">
      <c r="A28" s="306">
        <v>28</v>
      </c>
      <c r="B28" s="307" t="s">
        <v>245</v>
      </c>
      <c r="C28" s="308"/>
      <c r="D28" s="113">
        <v>0.57547162851093026</v>
      </c>
      <c r="E28" s="115">
        <v>780</v>
      </c>
      <c r="F28" s="114">
        <v>855</v>
      </c>
      <c r="G28" s="114">
        <v>909</v>
      </c>
      <c r="H28" s="114">
        <v>1036</v>
      </c>
      <c r="I28" s="140">
        <v>1039</v>
      </c>
      <c r="J28" s="115">
        <v>-259</v>
      </c>
      <c r="K28" s="116">
        <v>-24.92781520692974</v>
      </c>
    </row>
    <row r="29" spans="1:255" ht="14.1" customHeight="1" x14ac:dyDescent="0.2">
      <c r="A29" s="306">
        <v>29</v>
      </c>
      <c r="B29" s="307" t="s">
        <v>246</v>
      </c>
      <c r="C29" s="308"/>
      <c r="D29" s="113">
        <v>3.1045956574025571</v>
      </c>
      <c r="E29" s="115">
        <v>4208</v>
      </c>
      <c r="F29" s="114">
        <v>4254</v>
      </c>
      <c r="G29" s="114">
        <v>4343</v>
      </c>
      <c r="H29" s="114">
        <v>4314</v>
      </c>
      <c r="I29" s="140">
        <v>4284</v>
      </c>
      <c r="J29" s="115">
        <v>-76</v>
      </c>
      <c r="K29" s="116">
        <v>-1.7740429505135387</v>
      </c>
    </row>
    <row r="30" spans="1:255" ht="14.1" customHeight="1" x14ac:dyDescent="0.2">
      <c r="A30" s="306" t="s">
        <v>247</v>
      </c>
      <c r="B30" s="307" t="s">
        <v>248</v>
      </c>
      <c r="C30" s="308"/>
      <c r="D30" s="113">
        <v>1.1081517769530991</v>
      </c>
      <c r="E30" s="115">
        <v>1502</v>
      </c>
      <c r="F30" s="114">
        <v>1472</v>
      </c>
      <c r="G30" s="114">
        <v>1499</v>
      </c>
      <c r="H30" s="114">
        <v>1490</v>
      </c>
      <c r="I30" s="140">
        <v>1484</v>
      </c>
      <c r="J30" s="115">
        <v>18</v>
      </c>
      <c r="K30" s="116">
        <v>1.2129380053908356</v>
      </c>
    </row>
    <row r="31" spans="1:255" ht="14.1" customHeight="1" x14ac:dyDescent="0.2">
      <c r="A31" s="306" t="s">
        <v>249</v>
      </c>
      <c r="B31" s="307" t="s">
        <v>250</v>
      </c>
      <c r="C31" s="308"/>
      <c r="D31" s="113">
        <v>1.9130742727292849</v>
      </c>
      <c r="E31" s="115">
        <v>2593</v>
      </c>
      <c r="F31" s="114">
        <v>2667</v>
      </c>
      <c r="G31" s="114">
        <v>2720</v>
      </c>
      <c r="H31" s="114">
        <v>2709</v>
      </c>
      <c r="I31" s="140">
        <v>2687</v>
      </c>
      <c r="J31" s="115">
        <v>-94</v>
      </c>
      <c r="K31" s="116">
        <v>-3.4983252698176406</v>
      </c>
    </row>
    <row r="32" spans="1:255" ht="14.1" customHeight="1" x14ac:dyDescent="0.2">
      <c r="A32" s="306">
        <v>31</v>
      </c>
      <c r="B32" s="307" t="s">
        <v>251</v>
      </c>
      <c r="C32" s="308"/>
      <c r="D32" s="113">
        <v>0.61973867685792494</v>
      </c>
      <c r="E32" s="115">
        <v>840</v>
      </c>
      <c r="F32" s="114">
        <v>817</v>
      </c>
      <c r="G32" s="114">
        <v>814</v>
      </c>
      <c r="H32" s="114">
        <v>797</v>
      </c>
      <c r="I32" s="140">
        <v>792</v>
      </c>
      <c r="J32" s="115">
        <v>48</v>
      </c>
      <c r="K32" s="116">
        <v>6.0606060606060606</v>
      </c>
    </row>
    <row r="33" spans="1:11" ht="14.1" customHeight="1" x14ac:dyDescent="0.2">
      <c r="A33" s="306">
        <v>32</v>
      </c>
      <c r="B33" s="307" t="s">
        <v>252</v>
      </c>
      <c r="C33" s="308"/>
      <c r="D33" s="113">
        <v>1.8474114843479095</v>
      </c>
      <c r="E33" s="115">
        <v>2504</v>
      </c>
      <c r="F33" s="114">
        <v>2498</v>
      </c>
      <c r="G33" s="114">
        <v>2563</v>
      </c>
      <c r="H33" s="114">
        <v>2516</v>
      </c>
      <c r="I33" s="140">
        <v>2491</v>
      </c>
      <c r="J33" s="115">
        <v>13</v>
      </c>
      <c r="K33" s="116">
        <v>0.5218787635487756</v>
      </c>
    </row>
    <row r="34" spans="1:11" ht="14.1" customHeight="1" x14ac:dyDescent="0.2">
      <c r="A34" s="306">
        <v>33</v>
      </c>
      <c r="B34" s="307" t="s">
        <v>253</v>
      </c>
      <c r="C34" s="308"/>
      <c r="D34" s="113">
        <v>1.7588773876539203</v>
      </c>
      <c r="E34" s="115">
        <v>2384</v>
      </c>
      <c r="F34" s="114">
        <v>2398</v>
      </c>
      <c r="G34" s="114">
        <v>2454</v>
      </c>
      <c r="H34" s="114">
        <v>2386</v>
      </c>
      <c r="I34" s="140">
        <v>2390</v>
      </c>
      <c r="J34" s="115">
        <v>-6</v>
      </c>
      <c r="K34" s="116">
        <v>-0.2510460251046025</v>
      </c>
    </row>
    <row r="35" spans="1:11" ht="14.1" customHeight="1" x14ac:dyDescent="0.2">
      <c r="A35" s="306">
        <v>34</v>
      </c>
      <c r="B35" s="307" t="s">
        <v>254</v>
      </c>
      <c r="C35" s="308"/>
      <c r="D35" s="113">
        <v>2.1594941751942218</v>
      </c>
      <c r="E35" s="115">
        <v>2927</v>
      </c>
      <c r="F35" s="114">
        <v>2994</v>
      </c>
      <c r="G35" s="114">
        <v>3007</v>
      </c>
      <c r="H35" s="114">
        <v>2981</v>
      </c>
      <c r="I35" s="140">
        <v>2982</v>
      </c>
      <c r="J35" s="115">
        <v>-55</v>
      </c>
      <c r="K35" s="116">
        <v>-1.8443997317236753</v>
      </c>
    </row>
    <row r="36" spans="1:11" ht="14.1" customHeight="1" x14ac:dyDescent="0.2">
      <c r="A36" s="306">
        <v>41</v>
      </c>
      <c r="B36" s="307" t="s">
        <v>255</v>
      </c>
      <c r="C36" s="308"/>
      <c r="D36" s="113">
        <v>2.4745280025970002</v>
      </c>
      <c r="E36" s="115">
        <v>3354</v>
      </c>
      <c r="F36" s="114">
        <v>3381</v>
      </c>
      <c r="G36" s="114">
        <v>3435</v>
      </c>
      <c r="H36" s="114">
        <v>3441</v>
      </c>
      <c r="I36" s="140">
        <v>3469</v>
      </c>
      <c r="J36" s="115">
        <v>-115</v>
      </c>
      <c r="K36" s="116">
        <v>-3.3150763908907468</v>
      </c>
    </row>
    <row r="37" spans="1:11" ht="14.1" customHeight="1" x14ac:dyDescent="0.2">
      <c r="A37" s="306">
        <v>42</v>
      </c>
      <c r="B37" s="307" t="s">
        <v>256</v>
      </c>
      <c r="C37" s="308"/>
      <c r="D37" s="113">
        <v>0.13058779262363418</v>
      </c>
      <c r="E37" s="115">
        <v>177</v>
      </c>
      <c r="F37" s="114">
        <v>177</v>
      </c>
      <c r="G37" s="114">
        <v>177</v>
      </c>
      <c r="H37" s="114">
        <v>196</v>
      </c>
      <c r="I37" s="140">
        <v>172</v>
      </c>
      <c r="J37" s="115">
        <v>5</v>
      </c>
      <c r="K37" s="116">
        <v>2.9069767441860463</v>
      </c>
    </row>
    <row r="38" spans="1:11" ht="14.1" customHeight="1" x14ac:dyDescent="0.2">
      <c r="A38" s="306">
        <v>43</v>
      </c>
      <c r="B38" s="307" t="s">
        <v>257</v>
      </c>
      <c r="C38" s="308"/>
      <c r="D38" s="113">
        <v>1.1531566094392103</v>
      </c>
      <c r="E38" s="115">
        <v>1563</v>
      </c>
      <c r="F38" s="114">
        <v>1556</v>
      </c>
      <c r="G38" s="114">
        <v>1520</v>
      </c>
      <c r="H38" s="114">
        <v>1484</v>
      </c>
      <c r="I38" s="140">
        <v>1473</v>
      </c>
      <c r="J38" s="115">
        <v>90</v>
      </c>
      <c r="K38" s="116">
        <v>6.1099796334012222</v>
      </c>
    </row>
    <row r="39" spans="1:11" ht="14.1" customHeight="1" x14ac:dyDescent="0.2">
      <c r="A39" s="306">
        <v>51</v>
      </c>
      <c r="B39" s="307" t="s">
        <v>258</v>
      </c>
      <c r="C39" s="308"/>
      <c r="D39" s="113">
        <v>5.2980279029961412</v>
      </c>
      <c r="E39" s="115">
        <v>7181</v>
      </c>
      <c r="F39" s="114">
        <v>7132</v>
      </c>
      <c r="G39" s="114">
        <v>7165</v>
      </c>
      <c r="H39" s="114">
        <v>7036</v>
      </c>
      <c r="I39" s="140">
        <v>7017</v>
      </c>
      <c r="J39" s="115">
        <v>164</v>
      </c>
      <c r="K39" s="116">
        <v>2.3371811315376942</v>
      </c>
    </row>
    <row r="40" spans="1:11" ht="14.1" customHeight="1" x14ac:dyDescent="0.2">
      <c r="A40" s="306" t="s">
        <v>259</v>
      </c>
      <c r="B40" s="307" t="s">
        <v>260</v>
      </c>
      <c r="C40" s="308"/>
      <c r="D40" s="113">
        <v>4.4215403457256475</v>
      </c>
      <c r="E40" s="115">
        <v>5993</v>
      </c>
      <c r="F40" s="114">
        <v>5943</v>
      </c>
      <c r="G40" s="114">
        <v>5977</v>
      </c>
      <c r="H40" s="114">
        <v>5931</v>
      </c>
      <c r="I40" s="140">
        <v>5917</v>
      </c>
      <c r="J40" s="115">
        <v>76</v>
      </c>
      <c r="K40" s="116">
        <v>1.2844346797363528</v>
      </c>
    </row>
    <row r="41" spans="1:11" ht="14.1" customHeight="1" x14ac:dyDescent="0.2">
      <c r="A41" s="306"/>
      <c r="B41" s="307" t="s">
        <v>261</v>
      </c>
      <c r="C41" s="308"/>
      <c r="D41" s="113">
        <v>3.703676378365218</v>
      </c>
      <c r="E41" s="115">
        <v>5020</v>
      </c>
      <c r="F41" s="114">
        <v>4967</v>
      </c>
      <c r="G41" s="114">
        <v>5033</v>
      </c>
      <c r="H41" s="114">
        <v>4980</v>
      </c>
      <c r="I41" s="140">
        <v>4988</v>
      </c>
      <c r="J41" s="115">
        <v>32</v>
      </c>
      <c r="K41" s="116">
        <v>0.64153969526864474</v>
      </c>
    </row>
    <row r="42" spans="1:11" ht="14.1" customHeight="1" x14ac:dyDescent="0.2">
      <c r="A42" s="306">
        <v>52</v>
      </c>
      <c r="B42" s="307" t="s">
        <v>262</v>
      </c>
      <c r="C42" s="308"/>
      <c r="D42" s="113">
        <v>2.5409285751174919</v>
      </c>
      <c r="E42" s="115">
        <v>3444</v>
      </c>
      <c r="F42" s="114">
        <v>3392</v>
      </c>
      <c r="G42" s="114">
        <v>3429</v>
      </c>
      <c r="H42" s="114">
        <v>3382</v>
      </c>
      <c r="I42" s="140">
        <v>3414</v>
      </c>
      <c r="J42" s="115">
        <v>30</v>
      </c>
      <c r="K42" s="116">
        <v>0.87873462214411246</v>
      </c>
    </row>
    <row r="43" spans="1:11" ht="14.1" customHeight="1" x14ac:dyDescent="0.2">
      <c r="A43" s="306" t="s">
        <v>263</v>
      </c>
      <c r="B43" s="307" t="s">
        <v>264</v>
      </c>
      <c r="C43" s="308"/>
      <c r="D43" s="113">
        <v>2.0111995632317896</v>
      </c>
      <c r="E43" s="115">
        <v>2726</v>
      </c>
      <c r="F43" s="114">
        <v>2678</v>
      </c>
      <c r="G43" s="114">
        <v>2719</v>
      </c>
      <c r="H43" s="114">
        <v>2683</v>
      </c>
      <c r="I43" s="140">
        <v>2687</v>
      </c>
      <c r="J43" s="115">
        <v>39</v>
      </c>
      <c r="K43" s="116">
        <v>1.4514328247115742</v>
      </c>
    </row>
    <row r="44" spans="1:11" ht="14.1" customHeight="1" x14ac:dyDescent="0.2">
      <c r="A44" s="306">
        <v>53</v>
      </c>
      <c r="B44" s="307" t="s">
        <v>265</v>
      </c>
      <c r="C44" s="308"/>
      <c r="D44" s="113">
        <v>0.55628924089389931</v>
      </c>
      <c r="E44" s="115">
        <v>754</v>
      </c>
      <c r="F44" s="114">
        <v>761</v>
      </c>
      <c r="G44" s="114">
        <v>748</v>
      </c>
      <c r="H44" s="114">
        <v>745</v>
      </c>
      <c r="I44" s="140">
        <v>734</v>
      </c>
      <c r="J44" s="115">
        <v>20</v>
      </c>
      <c r="K44" s="116">
        <v>2.7247956403269753</v>
      </c>
    </row>
    <row r="45" spans="1:11" ht="14.1" customHeight="1" x14ac:dyDescent="0.2">
      <c r="A45" s="306" t="s">
        <v>266</v>
      </c>
      <c r="B45" s="307" t="s">
        <v>267</v>
      </c>
      <c r="C45" s="308"/>
      <c r="D45" s="113">
        <v>0.50685770357308857</v>
      </c>
      <c r="E45" s="115">
        <v>687</v>
      </c>
      <c r="F45" s="114">
        <v>699</v>
      </c>
      <c r="G45" s="114">
        <v>687</v>
      </c>
      <c r="H45" s="114">
        <v>684</v>
      </c>
      <c r="I45" s="140">
        <v>677</v>
      </c>
      <c r="J45" s="115">
        <v>10</v>
      </c>
      <c r="K45" s="116">
        <v>1.4771048744460857</v>
      </c>
    </row>
    <row r="46" spans="1:11" ht="14.1" customHeight="1" x14ac:dyDescent="0.2">
      <c r="A46" s="306">
        <v>54</v>
      </c>
      <c r="B46" s="307" t="s">
        <v>268</v>
      </c>
      <c r="C46" s="308"/>
      <c r="D46" s="113">
        <v>2.628724887672365</v>
      </c>
      <c r="E46" s="115">
        <v>3563</v>
      </c>
      <c r="F46" s="114">
        <v>3579</v>
      </c>
      <c r="G46" s="114">
        <v>3618</v>
      </c>
      <c r="H46" s="114">
        <v>3569</v>
      </c>
      <c r="I46" s="140">
        <v>3535</v>
      </c>
      <c r="J46" s="115">
        <v>28</v>
      </c>
      <c r="K46" s="116">
        <v>0.79207920792079212</v>
      </c>
    </row>
    <row r="47" spans="1:11" ht="14.1" customHeight="1" x14ac:dyDescent="0.2">
      <c r="A47" s="306">
        <v>61</v>
      </c>
      <c r="B47" s="307" t="s">
        <v>269</v>
      </c>
      <c r="C47" s="308"/>
      <c r="D47" s="113">
        <v>3.0691820187249617</v>
      </c>
      <c r="E47" s="115">
        <v>4160</v>
      </c>
      <c r="F47" s="114">
        <v>4191</v>
      </c>
      <c r="G47" s="114">
        <v>4195</v>
      </c>
      <c r="H47" s="114">
        <v>4164</v>
      </c>
      <c r="I47" s="140">
        <v>4174</v>
      </c>
      <c r="J47" s="115">
        <v>-14</v>
      </c>
      <c r="K47" s="116">
        <v>-0.33540967896502155</v>
      </c>
    </row>
    <row r="48" spans="1:11" ht="14.1" customHeight="1" x14ac:dyDescent="0.2">
      <c r="A48" s="306">
        <v>62</v>
      </c>
      <c r="B48" s="307" t="s">
        <v>270</v>
      </c>
      <c r="C48" s="308"/>
      <c r="D48" s="113">
        <v>10.451450114725434</v>
      </c>
      <c r="E48" s="115">
        <v>14166</v>
      </c>
      <c r="F48" s="114">
        <v>14220</v>
      </c>
      <c r="G48" s="114">
        <v>14181</v>
      </c>
      <c r="H48" s="114">
        <v>14023</v>
      </c>
      <c r="I48" s="140">
        <v>14141</v>
      </c>
      <c r="J48" s="115">
        <v>25</v>
      </c>
      <c r="K48" s="116">
        <v>0.1767908917332579</v>
      </c>
    </row>
    <row r="49" spans="1:11" ht="14.1" customHeight="1" x14ac:dyDescent="0.2">
      <c r="A49" s="306">
        <v>63</v>
      </c>
      <c r="B49" s="307" t="s">
        <v>271</v>
      </c>
      <c r="C49" s="308"/>
      <c r="D49" s="113">
        <v>3.1311558864107538</v>
      </c>
      <c r="E49" s="115">
        <v>4244</v>
      </c>
      <c r="F49" s="114">
        <v>4311</v>
      </c>
      <c r="G49" s="114">
        <v>4416</v>
      </c>
      <c r="H49" s="114">
        <v>4457</v>
      </c>
      <c r="I49" s="140">
        <v>4374</v>
      </c>
      <c r="J49" s="115">
        <v>-130</v>
      </c>
      <c r="K49" s="116">
        <v>-2.9721079103795152</v>
      </c>
    </row>
    <row r="50" spans="1:11" ht="14.1" customHeight="1" x14ac:dyDescent="0.2">
      <c r="A50" s="306" t="s">
        <v>272</v>
      </c>
      <c r="B50" s="307" t="s">
        <v>273</v>
      </c>
      <c r="C50" s="308"/>
      <c r="D50" s="113">
        <v>0.60350742579736016</v>
      </c>
      <c r="E50" s="115">
        <v>818</v>
      </c>
      <c r="F50" s="114">
        <v>846</v>
      </c>
      <c r="G50" s="114">
        <v>851</v>
      </c>
      <c r="H50" s="114">
        <v>822</v>
      </c>
      <c r="I50" s="140">
        <v>825</v>
      </c>
      <c r="J50" s="115">
        <v>-7</v>
      </c>
      <c r="K50" s="116">
        <v>-0.84848484848484851</v>
      </c>
    </row>
    <row r="51" spans="1:11" ht="14.1" customHeight="1" x14ac:dyDescent="0.2">
      <c r="A51" s="306" t="s">
        <v>274</v>
      </c>
      <c r="B51" s="307" t="s">
        <v>275</v>
      </c>
      <c r="C51" s="308"/>
      <c r="D51" s="113">
        <v>2.2022856552629833</v>
      </c>
      <c r="E51" s="115">
        <v>2985</v>
      </c>
      <c r="F51" s="114">
        <v>3017</v>
      </c>
      <c r="G51" s="114">
        <v>3101</v>
      </c>
      <c r="H51" s="114">
        <v>3192</v>
      </c>
      <c r="I51" s="140">
        <v>3107</v>
      </c>
      <c r="J51" s="115">
        <v>-122</v>
      </c>
      <c r="K51" s="116">
        <v>-3.9266173157386546</v>
      </c>
    </row>
    <row r="52" spans="1:11" ht="14.1" customHeight="1" x14ac:dyDescent="0.2">
      <c r="A52" s="306">
        <v>71</v>
      </c>
      <c r="B52" s="307" t="s">
        <v>276</v>
      </c>
      <c r="C52" s="308"/>
      <c r="D52" s="113">
        <v>10.812226558753441</v>
      </c>
      <c r="E52" s="115">
        <v>14655</v>
      </c>
      <c r="F52" s="114">
        <v>14719</v>
      </c>
      <c r="G52" s="114">
        <v>14805</v>
      </c>
      <c r="H52" s="114">
        <v>14604</v>
      </c>
      <c r="I52" s="140">
        <v>14668</v>
      </c>
      <c r="J52" s="115">
        <v>-13</v>
      </c>
      <c r="K52" s="116">
        <v>-8.8628306517589309E-2</v>
      </c>
    </row>
    <row r="53" spans="1:11" ht="14.1" customHeight="1" x14ac:dyDescent="0.2">
      <c r="A53" s="306" t="s">
        <v>277</v>
      </c>
      <c r="B53" s="307" t="s">
        <v>278</v>
      </c>
      <c r="C53" s="308"/>
      <c r="D53" s="113">
        <v>4.2725079496240994</v>
      </c>
      <c r="E53" s="115">
        <v>5791</v>
      </c>
      <c r="F53" s="114">
        <v>5806</v>
      </c>
      <c r="G53" s="114">
        <v>5834</v>
      </c>
      <c r="H53" s="114">
        <v>5703</v>
      </c>
      <c r="I53" s="140">
        <v>5729</v>
      </c>
      <c r="J53" s="115">
        <v>62</v>
      </c>
      <c r="K53" s="116">
        <v>1.0822133007505672</v>
      </c>
    </row>
    <row r="54" spans="1:11" ht="14.1" customHeight="1" x14ac:dyDescent="0.2">
      <c r="A54" s="306" t="s">
        <v>279</v>
      </c>
      <c r="B54" s="307" t="s">
        <v>280</v>
      </c>
      <c r="C54" s="308"/>
      <c r="D54" s="113">
        <v>5.4987051888358502</v>
      </c>
      <c r="E54" s="115">
        <v>7453</v>
      </c>
      <c r="F54" s="114">
        <v>7493</v>
      </c>
      <c r="G54" s="114">
        <v>7546</v>
      </c>
      <c r="H54" s="114">
        <v>7524</v>
      </c>
      <c r="I54" s="140">
        <v>7548</v>
      </c>
      <c r="J54" s="115">
        <v>-95</v>
      </c>
      <c r="K54" s="116">
        <v>-1.2586115527291999</v>
      </c>
    </row>
    <row r="55" spans="1:11" ht="14.1" customHeight="1" x14ac:dyDescent="0.2">
      <c r="A55" s="306">
        <v>72</v>
      </c>
      <c r="B55" s="307" t="s">
        <v>281</v>
      </c>
      <c r="C55" s="308"/>
      <c r="D55" s="113">
        <v>3.4395496565614834</v>
      </c>
      <c r="E55" s="115">
        <v>4662</v>
      </c>
      <c r="F55" s="114">
        <v>4685</v>
      </c>
      <c r="G55" s="114">
        <v>4717</v>
      </c>
      <c r="H55" s="114">
        <v>4617</v>
      </c>
      <c r="I55" s="140">
        <v>4637</v>
      </c>
      <c r="J55" s="115">
        <v>25</v>
      </c>
      <c r="K55" s="116">
        <v>0.53914168643519522</v>
      </c>
    </row>
    <row r="56" spans="1:11" ht="14.1" customHeight="1" x14ac:dyDescent="0.2">
      <c r="A56" s="306" t="s">
        <v>282</v>
      </c>
      <c r="B56" s="307" t="s">
        <v>283</v>
      </c>
      <c r="C56" s="308"/>
      <c r="D56" s="113">
        <v>1.8252779601744122</v>
      </c>
      <c r="E56" s="115">
        <v>2474</v>
      </c>
      <c r="F56" s="114">
        <v>2483</v>
      </c>
      <c r="G56" s="114">
        <v>2496</v>
      </c>
      <c r="H56" s="114">
        <v>2441</v>
      </c>
      <c r="I56" s="140">
        <v>2460</v>
      </c>
      <c r="J56" s="115">
        <v>14</v>
      </c>
      <c r="K56" s="116">
        <v>0.56910569105691056</v>
      </c>
    </row>
    <row r="57" spans="1:11" ht="14.1" customHeight="1" x14ac:dyDescent="0.2">
      <c r="A57" s="306" t="s">
        <v>284</v>
      </c>
      <c r="B57" s="307" t="s">
        <v>285</v>
      </c>
      <c r="C57" s="308"/>
      <c r="D57" s="113">
        <v>1.0144531912852937</v>
      </c>
      <c r="E57" s="115">
        <v>1375</v>
      </c>
      <c r="F57" s="114">
        <v>1378</v>
      </c>
      <c r="G57" s="114">
        <v>1398</v>
      </c>
      <c r="H57" s="114">
        <v>1371</v>
      </c>
      <c r="I57" s="140">
        <v>1353</v>
      </c>
      <c r="J57" s="115">
        <v>22</v>
      </c>
      <c r="K57" s="116">
        <v>1.6260162601626016</v>
      </c>
    </row>
    <row r="58" spans="1:11" ht="14.1" customHeight="1" x14ac:dyDescent="0.2">
      <c r="A58" s="306">
        <v>73</v>
      </c>
      <c r="B58" s="307" t="s">
        <v>286</v>
      </c>
      <c r="C58" s="308"/>
      <c r="D58" s="113">
        <v>2.9319541688492783</v>
      </c>
      <c r="E58" s="115">
        <v>3974</v>
      </c>
      <c r="F58" s="114">
        <v>3955</v>
      </c>
      <c r="G58" s="114">
        <v>3949</v>
      </c>
      <c r="H58" s="114">
        <v>3861</v>
      </c>
      <c r="I58" s="140">
        <v>3875</v>
      </c>
      <c r="J58" s="115">
        <v>99</v>
      </c>
      <c r="K58" s="116">
        <v>2.5548387096774192</v>
      </c>
    </row>
    <row r="59" spans="1:11" ht="14.1" customHeight="1" x14ac:dyDescent="0.2">
      <c r="A59" s="306" t="s">
        <v>287</v>
      </c>
      <c r="B59" s="307" t="s">
        <v>288</v>
      </c>
      <c r="C59" s="308"/>
      <c r="D59" s="113">
        <v>2.5173194826657617</v>
      </c>
      <c r="E59" s="115">
        <v>3412</v>
      </c>
      <c r="F59" s="114">
        <v>3392</v>
      </c>
      <c r="G59" s="114">
        <v>3385</v>
      </c>
      <c r="H59" s="114">
        <v>3296</v>
      </c>
      <c r="I59" s="140">
        <v>3310</v>
      </c>
      <c r="J59" s="115">
        <v>102</v>
      </c>
      <c r="K59" s="116">
        <v>3.0815709969788521</v>
      </c>
    </row>
    <row r="60" spans="1:11" ht="14.1" customHeight="1" x14ac:dyDescent="0.2">
      <c r="A60" s="306">
        <v>81</v>
      </c>
      <c r="B60" s="307" t="s">
        <v>289</v>
      </c>
      <c r="C60" s="308"/>
      <c r="D60" s="113">
        <v>6.7101467452652699</v>
      </c>
      <c r="E60" s="115">
        <v>9095</v>
      </c>
      <c r="F60" s="114">
        <v>8933</v>
      </c>
      <c r="G60" s="114">
        <v>8917</v>
      </c>
      <c r="H60" s="114">
        <v>8786</v>
      </c>
      <c r="I60" s="140">
        <v>8739</v>
      </c>
      <c r="J60" s="115">
        <v>356</v>
      </c>
      <c r="K60" s="116">
        <v>4.0736926421787389</v>
      </c>
    </row>
    <row r="61" spans="1:11" ht="14.1" customHeight="1" x14ac:dyDescent="0.2">
      <c r="A61" s="306" t="s">
        <v>290</v>
      </c>
      <c r="B61" s="307" t="s">
        <v>291</v>
      </c>
      <c r="C61" s="308"/>
      <c r="D61" s="113">
        <v>2.3970606679897597</v>
      </c>
      <c r="E61" s="115">
        <v>3249</v>
      </c>
      <c r="F61" s="114">
        <v>3234</v>
      </c>
      <c r="G61" s="114">
        <v>3270</v>
      </c>
      <c r="H61" s="114">
        <v>3136</v>
      </c>
      <c r="I61" s="140">
        <v>3149</v>
      </c>
      <c r="J61" s="115">
        <v>100</v>
      </c>
      <c r="K61" s="116">
        <v>3.1756113051762465</v>
      </c>
    </row>
    <row r="62" spans="1:11" ht="14.1" customHeight="1" x14ac:dyDescent="0.2">
      <c r="A62" s="306" t="s">
        <v>292</v>
      </c>
      <c r="B62" s="307" t="s">
        <v>293</v>
      </c>
      <c r="C62" s="308"/>
      <c r="D62" s="113">
        <v>2.076862351613165</v>
      </c>
      <c r="E62" s="115">
        <v>2815</v>
      </c>
      <c r="F62" s="114">
        <v>2784</v>
      </c>
      <c r="G62" s="114">
        <v>2760</v>
      </c>
      <c r="H62" s="114">
        <v>2771</v>
      </c>
      <c r="I62" s="140">
        <v>2758</v>
      </c>
      <c r="J62" s="115">
        <v>57</v>
      </c>
      <c r="K62" s="116">
        <v>2.0667150108774472</v>
      </c>
    </row>
    <row r="63" spans="1:11" ht="14.1" customHeight="1" x14ac:dyDescent="0.2">
      <c r="A63" s="306"/>
      <c r="B63" s="307" t="s">
        <v>294</v>
      </c>
      <c r="C63" s="308"/>
      <c r="D63" s="113">
        <v>1.675507779933747</v>
      </c>
      <c r="E63" s="115">
        <v>2271</v>
      </c>
      <c r="F63" s="114">
        <v>2243</v>
      </c>
      <c r="G63" s="114">
        <v>2221</v>
      </c>
      <c r="H63" s="114">
        <v>2251</v>
      </c>
      <c r="I63" s="140">
        <v>2248</v>
      </c>
      <c r="J63" s="115">
        <v>23</v>
      </c>
      <c r="K63" s="116">
        <v>1.0231316725978647</v>
      </c>
    </row>
    <row r="64" spans="1:11" ht="14.1" customHeight="1" x14ac:dyDescent="0.2">
      <c r="A64" s="306" t="s">
        <v>295</v>
      </c>
      <c r="B64" s="307" t="s">
        <v>296</v>
      </c>
      <c r="C64" s="308"/>
      <c r="D64" s="113">
        <v>0.69941936388251524</v>
      </c>
      <c r="E64" s="115">
        <v>948</v>
      </c>
      <c r="F64" s="114">
        <v>899</v>
      </c>
      <c r="G64" s="114">
        <v>882</v>
      </c>
      <c r="H64" s="114">
        <v>886</v>
      </c>
      <c r="I64" s="140">
        <v>858</v>
      </c>
      <c r="J64" s="115">
        <v>90</v>
      </c>
      <c r="K64" s="116">
        <v>10.48951048951049</v>
      </c>
    </row>
    <row r="65" spans="1:11" ht="14.1" customHeight="1" x14ac:dyDescent="0.2">
      <c r="A65" s="306" t="s">
        <v>297</v>
      </c>
      <c r="B65" s="307" t="s">
        <v>298</v>
      </c>
      <c r="C65" s="308"/>
      <c r="D65" s="113">
        <v>0.72007731977777945</v>
      </c>
      <c r="E65" s="115">
        <v>976</v>
      </c>
      <c r="F65" s="114">
        <v>947</v>
      </c>
      <c r="G65" s="114">
        <v>949</v>
      </c>
      <c r="H65" s="114">
        <v>951</v>
      </c>
      <c r="I65" s="140">
        <v>949</v>
      </c>
      <c r="J65" s="115">
        <v>27</v>
      </c>
      <c r="K65" s="116">
        <v>2.8451001053740779</v>
      </c>
    </row>
    <row r="66" spans="1:11" ht="14.1" customHeight="1" x14ac:dyDescent="0.2">
      <c r="A66" s="306">
        <v>82</v>
      </c>
      <c r="B66" s="307" t="s">
        <v>299</v>
      </c>
      <c r="C66" s="308"/>
      <c r="D66" s="113">
        <v>3.2196899831047432</v>
      </c>
      <c r="E66" s="115">
        <v>4364</v>
      </c>
      <c r="F66" s="114">
        <v>4413</v>
      </c>
      <c r="G66" s="114">
        <v>4368</v>
      </c>
      <c r="H66" s="114">
        <v>4231</v>
      </c>
      <c r="I66" s="140">
        <v>4254</v>
      </c>
      <c r="J66" s="115">
        <v>110</v>
      </c>
      <c r="K66" s="116">
        <v>2.5858015984955336</v>
      </c>
    </row>
    <row r="67" spans="1:11" ht="14.1" customHeight="1" x14ac:dyDescent="0.2">
      <c r="A67" s="306" t="s">
        <v>300</v>
      </c>
      <c r="B67" s="307" t="s">
        <v>301</v>
      </c>
      <c r="C67" s="308"/>
      <c r="D67" s="113">
        <v>1.8503626209043758</v>
      </c>
      <c r="E67" s="115">
        <v>2508</v>
      </c>
      <c r="F67" s="114">
        <v>2521</v>
      </c>
      <c r="G67" s="114">
        <v>2491</v>
      </c>
      <c r="H67" s="114">
        <v>2432</v>
      </c>
      <c r="I67" s="140">
        <v>2462</v>
      </c>
      <c r="J67" s="115">
        <v>46</v>
      </c>
      <c r="K67" s="116">
        <v>1.868399675060926</v>
      </c>
    </row>
    <row r="68" spans="1:11" ht="14.1" customHeight="1" x14ac:dyDescent="0.2">
      <c r="A68" s="306" t="s">
        <v>302</v>
      </c>
      <c r="B68" s="307" t="s">
        <v>303</v>
      </c>
      <c r="C68" s="308"/>
      <c r="D68" s="113">
        <v>0.79016681299385427</v>
      </c>
      <c r="E68" s="115">
        <v>1071</v>
      </c>
      <c r="F68" s="114">
        <v>1104</v>
      </c>
      <c r="G68" s="114">
        <v>1079</v>
      </c>
      <c r="H68" s="114">
        <v>1028</v>
      </c>
      <c r="I68" s="140">
        <v>1022</v>
      </c>
      <c r="J68" s="115">
        <v>49</v>
      </c>
      <c r="K68" s="116">
        <v>4.7945205479452051</v>
      </c>
    </row>
    <row r="69" spans="1:11" ht="14.1" customHeight="1" x14ac:dyDescent="0.2">
      <c r="A69" s="306">
        <v>83</v>
      </c>
      <c r="B69" s="307" t="s">
        <v>304</v>
      </c>
      <c r="C69" s="308"/>
      <c r="D69" s="113">
        <v>5.9922827779048404</v>
      </c>
      <c r="E69" s="115">
        <v>8122</v>
      </c>
      <c r="F69" s="114">
        <v>8102</v>
      </c>
      <c r="G69" s="114">
        <v>8025</v>
      </c>
      <c r="H69" s="114">
        <v>7844</v>
      </c>
      <c r="I69" s="140">
        <v>7856</v>
      </c>
      <c r="J69" s="115">
        <v>266</v>
      </c>
      <c r="K69" s="116">
        <v>3.3859470468431772</v>
      </c>
    </row>
    <row r="70" spans="1:11" ht="14.1" customHeight="1" x14ac:dyDescent="0.2">
      <c r="A70" s="306" t="s">
        <v>305</v>
      </c>
      <c r="B70" s="307" t="s">
        <v>306</v>
      </c>
      <c r="C70" s="308"/>
      <c r="D70" s="113">
        <v>5.1386665289469606</v>
      </c>
      <c r="E70" s="115">
        <v>6965</v>
      </c>
      <c r="F70" s="114">
        <v>6950</v>
      </c>
      <c r="G70" s="114">
        <v>6893</v>
      </c>
      <c r="H70" s="114">
        <v>6702</v>
      </c>
      <c r="I70" s="140">
        <v>6707</v>
      </c>
      <c r="J70" s="115">
        <v>258</v>
      </c>
      <c r="K70" s="116">
        <v>3.846727299835992</v>
      </c>
    </row>
    <row r="71" spans="1:11" ht="14.1" customHeight="1" x14ac:dyDescent="0.2">
      <c r="A71" s="306"/>
      <c r="B71" s="307" t="s">
        <v>307</v>
      </c>
      <c r="C71" s="308"/>
      <c r="D71" s="113">
        <v>3.1193513401848887</v>
      </c>
      <c r="E71" s="115">
        <v>4228</v>
      </c>
      <c r="F71" s="114">
        <v>4208</v>
      </c>
      <c r="G71" s="114">
        <v>4181</v>
      </c>
      <c r="H71" s="114">
        <v>4030</v>
      </c>
      <c r="I71" s="140">
        <v>4035</v>
      </c>
      <c r="J71" s="115">
        <v>193</v>
      </c>
      <c r="K71" s="116">
        <v>4.7831474597273855</v>
      </c>
    </row>
    <row r="72" spans="1:11" ht="14.1" customHeight="1" x14ac:dyDescent="0.2">
      <c r="A72" s="306">
        <v>84</v>
      </c>
      <c r="B72" s="307" t="s">
        <v>308</v>
      </c>
      <c r="C72" s="308"/>
      <c r="D72" s="113">
        <v>1.1509432570218605</v>
      </c>
      <c r="E72" s="115">
        <v>1560</v>
      </c>
      <c r="F72" s="114">
        <v>1541</v>
      </c>
      <c r="G72" s="114">
        <v>1477</v>
      </c>
      <c r="H72" s="114">
        <v>1546</v>
      </c>
      <c r="I72" s="140">
        <v>1524</v>
      </c>
      <c r="J72" s="115">
        <v>36</v>
      </c>
      <c r="K72" s="116">
        <v>2.3622047244094486</v>
      </c>
    </row>
    <row r="73" spans="1:11" ht="14.1" customHeight="1" x14ac:dyDescent="0.2">
      <c r="A73" s="306" t="s">
        <v>309</v>
      </c>
      <c r="B73" s="307" t="s">
        <v>310</v>
      </c>
      <c r="C73" s="308"/>
      <c r="D73" s="113">
        <v>0.500955430460156</v>
      </c>
      <c r="E73" s="115">
        <v>679</v>
      </c>
      <c r="F73" s="114">
        <v>665</v>
      </c>
      <c r="G73" s="114">
        <v>627</v>
      </c>
      <c r="H73" s="114">
        <v>673</v>
      </c>
      <c r="I73" s="140">
        <v>651</v>
      </c>
      <c r="J73" s="115">
        <v>28</v>
      </c>
      <c r="K73" s="116">
        <v>4.301075268817204</v>
      </c>
    </row>
    <row r="74" spans="1:11" ht="14.1" customHeight="1" x14ac:dyDescent="0.2">
      <c r="A74" s="306" t="s">
        <v>311</v>
      </c>
      <c r="B74" s="307" t="s">
        <v>312</v>
      </c>
      <c r="C74" s="308"/>
      <c r="D74" s="113">
        <v>0.20953069550910794</v>
      </c>
      <c r="E74" s="115">
        <v>284</v>
      </c>
      <c r="F74" s="114">
        <v>283</v>
      </c>
      <c r="G74" s="114">
        <v>280</v>
      </c>
      <c r="H74" s="114">
        <v>281</v>
      </c>
      <c r="I74" s="140">
        <v>279</v>
      </c>
      <c r="J74" s="115">
        <v>5</v>
      </c>
      <c r="K74" s="116">
        <v>1.7921146953405018</v>
      </c>
    </row>
    <row r="75" spans="1:11" ht="14.1" customHeight="1" x14ac:dyDescent="0.2">
      <c r="A75" s="306" t="s">
        <v>313</v>
      </c>
      <c r="B75" s="307" t="s">
        <v>314</v>
      </c>
      <c r="C75" s="308"/>
      <c r="D75" s="113">
        <v>5.9022731129326184E-2</v>
      </c>
      <c r="E75" s="115">
        <v>80</v>
      </c>
      <c r="F75" s="114">
        <v>77</v>
      </c>
      <c r="G75" s="114">
        <v>70</v>
      </c>
      <c r="H75" s="114">
        <v>90</v>
      </c>
      <c r="I75" s="140">
        <v>86</v>
      </c>
      <c r="J75" s="115">
        <v>-6</v>
      </c>
      <c r="K75" s="116">
        <v>-6.9767441860465116</v>
      </c>
    </row>
    <row r="76" spans="1:11" ht="14.1" customHeight="1" x14ac:dyDescent="0.2">
      <c r="A76" s="306">
        <v>91</v>
      </c>
      <c r="B76" s="307" t="s">
        <v>315</v>
      </c>
      <c r="C76" s="308"/>
      <c r="D76" s="113">
        <v>0.11066762086748659</v>
      </c>
      <c r="E76" s="115">
        <v>150</v>
      </c>
      <c r="F76" s="114">
        <v>148</v>
      </c>
      <c r="G76" s="114">
        <v>150</v>
      </c>
      <c r="H76" s="114">
        <v>135</v>
      </c>
      <c r="I76" s="140">
        <v>136</v>
      </c>
      <c r="J76" s="115">
        <v>14</v>
      </c>
      <c r="K76" s="116">
        <v>10.294117647058824</v>
      </c>
    </row>
    <row r="77" spans="1:11" ht="14.1" customHeight="1" x14ac:dyDescent="0.2">
      <c r="A77" s="306">
        <v>92</v>
      </c>
      <c r="B77" s="307" t="s">
        <v>316</v>
      </c>
      <c r="C77" s="308"/>
      <c r="D77" s="113">
        <v>0.89935886558310774</v>
      </c>
      <c r="E77" s="115">
        <v>1219</v>
      </c>
      <c r="F77" s="114">
        <v>1222</v>
      </c>
      <c r="G77" s="114">
        <v>1235</v>
      </c>
      <c r="H77" s="114">
        <v>1220</v>
      </c>
      <c r="I77" s="140">
        <v>1229</v>
      </c>
      <c r="J77" s="115">
        <v>-10</v>
      </c>
      <c r="K77" s="116">
        <v>-0.8136696501220505</v>
      </c>
    </row>
    <row r="78" spans="1:11" ht="14.1" customHeight="1" x14ac:dyDescent="0.2">
      <c r="A78" s="306">
        <v>93</v>
      </c>
      <c r="B78" s="307" t="s">
        <v>317</v>
      </c>
      <c r="C78" s="308"/>
      <c r="D78" s="113">
        <v>0.22207302587408975</v>
      </c>
      <c r="E78" s="115">
        <v>301</v>
      </c>
      <c r="F78" s="114">
        <v>306</v>
      </c>
      <c r="G78" s="114">
        <v>309</v>
      </c>
      <c r="H78" s="114">
        <v>308</v>
      </c>
      <c r="I78" s="140">
        <v>312</v>
      </c>
      <c r="J78" s="115">
        <v>-11</v>
      </c>
      <c r="K78" s="116">
        <v>-3.5256410256410255</v>
      </c>
    </row>
    <row r="79" spans="1:11" ht="14.1" customHeight="1" x14ac:dyDescent="0.2">
      <c r="A79" s="306">
        <v>94</v>
      </c>
      <c r="B79" s="307" t="s">
        <v>318</v>
      </c>
      <c r="C79" s="308"/>
      <c r="D79" s="113">
        <v>8.9271880833105846E-2</v>
      </c>
      <c r="E79" s="115">
        <v>121</v>
      </c>
      <c r="F79" s="114">
        <v>118</v>
      </c>
      <c r="G79" s="114">
        <v>119</v>
      </c>
      <c r="H79" s="114">
        <v>113</v>
      </c>
      <c r="I79" s="140">
        <v>114</v>
      </c>
      <c r="J79" s="115">
        <v>7</v>
      </c>
      <c r="K79" s="116">
        <v>6.1403508771929829</v>
      </c>
    </row>
    <row r="80" spans="1:11" ht="14.1" customHeight="1" x14ac:dyDescent="0.2">
      <c r="A80" s="306" t="s">
        <v>319</v>
      </c>
      <c r="B80" s="307" t="s">
        <v>320</v>
      </c>
      <c r="C80" s="308"/>
      <c r="D80" s="113">
        <v>2.9511365564663093E-3</v>
      </c>
      <c r="E80" s="115">
        <v>4</v>
      </c>
      <c r="F80" s="114">
        <v>5</v>
      </c>
      <c r="G80" s="114">
        <v>7</v>
      </c>
      <c r="H80" s="114">
        <v>6</v>
      </c>
      <c r="I80" s="140">
        <v>7</v>
      </c>
      <c r="J80" s="115">
        <v>-3</v>
      </c>
      <c r="K80" s="116">
        <v>-42.857142857142854</v>
      </c>
    </row>
    <row r="81" spans="1:11" ht="14.1" customHeight="1" x14ac:dyDescent="0.2">
      <c r="A81" s="310" t="s">
        <v>321</v>
      </c>
      <c r="B81" s="311" t="s">
        <v>224</v>
      </c>
      <c r="C81" s="312"/>
      <c r="D81" s="125">
        <v>0.40135457167941802</v>
      </c>
      <c r="E81" s="143">
        <v>544</v>
      </c>
      <c r="F81" s="144">
        <v>544</v>
      </c>
      <c r="G81" s="144">
        <v>552</v>
      </c>
      <c r="H81" s="144">
        <v>551</v>
      </c>
      <c r="I81" s="145">
        <v>548</v>
      </c>
      <c r="J81" s="143">
        <v>-4</v>
      </c>
      <c r="K81" s="146">
        <v>-0.72992700729927007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36009</v>
      </c>
      <c r="E12" s="114">
        <v>37574</v>
      </c>
      <c r="F12" s="114">
        <v>37839</v>
      </c>
      <c r="G12" s="114">
        <v>38409</v>
      </c>
      <c r="H12" s="140">
        <v>38018</v>
      </c>
      <c r="I12" s="115">
        <v>-2009</v>
      </c>
      <c r="J12" s="116">
        <v>-5.28433899731706</v>
      </c>
      <c r="K12"/>
      <c r="L12"/>
      <c r="M12"/>
      <c r="N12"/>
      <c r="O12"/>
      <c r="P12"/>
    </row>
    <row r="13" spans="1:16" s="110" customFormat="1" ht="14.45" customHeight="1" x14ac:dyDescent="0.2">
      <c r="A13" s="120" t="s">
        <v>105</v>
      </c>
      <c r="B13" s="119" t="s">
        <v>106</v>
      </c>
      <c r="C13" s="113">
        <v>38.026604459996115</v>
      </c>
      <c r="D13" s="115">
        <v>13693</v>
      </c>
      <c r="E13" s="114">
        <v>14196</v>
      </c>
      <c r="F13" s="114">
        <v>14346</v>
      </c>
      <c r="G13" s="114">
        <v>14559</v>
      </c>
      <c r="H13" s="140">
        <v>14347</v>
      </c>
      <c r="I13" s="115">
        <v>-654</v>
      </c>
      <c r="J13" s="116">
        <v>-4.5584442740642643</v>
      </c>
      <c r="K13"/>
      <c r="L13"/>
      <c r="M13"/>
      <c r="N13"/>
      <c r="O13"/>
      <c r="P13"/>
    </row>
    <row r="14" spans="1:16" s="110" customFormat="1" ht="14.45" customHeight="1" x14ac:dyDescent="0.2">
      <c r="A14" s="120"/>
      <c r="B14" s="119" t="s">
        <v>107</v>
      </c>
      <c r="C14" s="113">
        <v>61.973395540003885</v>
      </c>
      <c r="D14" s="115">
        <v>22316</v>
      </c>
      <c r="E14" s="114">
        <v>23378</v>
      </c>
      <c r="F14" s="114">
        <v>23493</v>
      </c>
      <c r="G14" s="114">
        <v>23850</v>
      </c>
      <c r="H14" s="140">
        <v>23671</v>
      </c>
      <c r="I14" s="115">
        <v>-1355</v>
      </c>
      <c r="J14" s="116">
        <v>-5.7243040006759323</v>
      </c>
      <c r="K14"/>
      <c r="L14"/>
      <c r="M14"/>
      <c r="N14"/>
      <c r="O14"/>
      <c r="P14"/>
    </row>
    <row r="15" spans="1:16" s="110" customFormat="1" ht="14.45" customHeight="1" x14ac:dyDescent="0.2">
      <c r="A15" s="118" t="s">
        <v>105</v>
      </c>
      <c r="B15" s="121" t="s">
        <v>108</v>
      </c>
      <c r="C15" s="113">
        <v>16.604182287761393</v>
      </c>
      <c r="D15" s="115">
        <v>5979</v>
      </c>
      <c r="E15" s="114">
        <v>6359</v>
      </c>
      <c r="F15" s="114">
        <v>6364</v>
      </c>
      <c r="G15" s="114">
        <v>6624</v>
      </c>
      <c r="H15" s="140">
        <v>6421</v>
      </c>
      <c r="I15" s="115">
        <v>-442</v>
      </c>
      <c r="J15" s="116">
        <v>-6.8836629808441057</v>
      </c>
      <c r="K15"/>
      <c r="L15"/>
      <c r="M15"/>
      <c r="N15"/>
      <c r="O15"/>
      <c r="P15"/>
    </row>
    <row r="16" spans="1:16" s="110" customFormat="1" ht="14.45" customHeight="1" x14ac:dyDescent="0.2">
      <c r="A16" s="118"/>
      <c r="B16" s="121" t="s">
        <v>109</v>
      </c>
      <c r="C16" s="113">
        <v>46.685550834513592</v>
      </c>
      <c r="D16" s="115">
        <v>16811</v>
      </c>
      <c r="E16" s="114">
        <v>17671</v>
      </c>
      <c r="F16" s="114">
        <v>17908</v>
      </c>
      <c r="G16" s="114">
        <v>18169</v>
      </c>
      <c r="H16" s="140">
        <v>18111</v>
      </c>
      <c r="I16" s="115">
        <v>-1300</v>
      </c>
      <c r="J16" s="116">
        <v>-7.1779581469824967</v>
      </c>
      <c r="K16"/>
      <c r="L16"/>
      <c r="M16"/>
      <c r="N16"/>
      <c r="O16"/>
      <c r="P16"/>
    </row>
    <row r="17" spans="1:16" s="110" customFormat="1" ht="14.45" customHeight="1" x14ac:dyDescent="0.2">
      <c r="A17" s="118"/>
      <c r="B17" s="121" t="s">
        <v>110</v>
      </c>
      <c r="C17" s="113">
        <v>19.334055375045128</v>
      </c>
      <c r="D17" s="115">
        <v>6962</v>
      </c>
      <c r="E17" s="114">
        <v>7174</v>
      </c>
      <c r="F17" s="114">
        <v>7238</v>
      </c>
      <c r="G17" s="114">
        <v>7277</v>
      </c>
      <c r="H17" s="140">
        <v>7231</v>
      </c>
      <c r="I17" s="115">
        <v>-269</v>
      </c>
      <c r="J17" s="116">
        <v>-3.7200940395519293</v>
      </c>
      <c r="K17"/>
      <c r="L17"/>
      <c r="M17"/>
      <c r="N17"/>
      <c r="O17"/>
      <c r="P17"/>
    </row>
    <row r="18" spans="1:16" s="110" customFormat="1" ht="14.45" customHeight="1" x14ac:dyDescent="0.2">
      <c r="A18" s="120"/>
      <c r="B18" s="121" t="s">
        <v>111</v>
      </c>
      <c r="C18" s="113">
        <v>17.376211502679887</v>
      </c>
      <c r="D18" s="115">
        <v>6257</v>
      </c>
      <c r="E18" s="114">
        <v>6370</v>
      </c>
      <c r="F18" s="114">
        <v>6329</v>
      </c>
      <c r="G18" s="114">
        <v>6339</v>
      </c>
      <c r="H18" s="140">
        <v>6255</v>
      </c>
      <c r="I18" s="115">
        <v>2</v>
      </c>
      <c r="J18" s="116">
        <v>3.1974420463629097E-2</v>
      </c>
      <c r="K18"/>
      <c r="L18"/>
      <c r="M18"/>
      <c r="N18"/>
      <c r="O18"/>
      <c r="P18"/>
    </row>
    <row r="19" spans="1:16" s="110" customFormat="1" ht="14.45" customHeight="1" x14ac:dyDescent="0.2">
      <c r="A19" s="120"/>
      <c r="B19" s="121" t="s">
        <v>112</v>
      </c>
      <c r="C19" s="113">
        <v>1.6218167680302147</v>
      </c>
      <c r="D19" s="115">
        <v>584</v>
      </c>
      <c r="E19" s="114">
        <v>578</v>
      </c>
      <c r="F19" s="114">
        <v>591</v>
      </c>
      <c r="G19" s="114">
        <v>525</v>
      </c>
      <c r="H19" s="140">
        <v>526</v>
      </c>
      <c r="I19" s="115">
        <v>58</v>
      </c>
      <c r="J19" s="116">
        <v>11.02661596958175</v>
      </c>
      <c r="K19"/>
      <c r="L19"/>
      <c r="M19"/>
      <c r="N19"/>
      <c r="O19"/>
      <c r="P19"/>
    </row>
    <row r="20" spans="1:16" s="110" customFormat="1" ht="14.45" customHeight="1" x14ac:dyDescent="0.2">
      <c r="A20" s="120" t="s">
        <v>113</v>
      </c>
      <c r="B20" s="119" t="s">
        <v>116</v>
      </c>
      <c r="C20" s="113">
        <v>82.995917687244855</v>
      </c>
      <c r="D20" s="115">
        <v>29886</v>
      </c>
      <c r="E20" s="114">
        <v>31096</v>
      </c>
      <c r="F20" s="114">
        <v>31297</v>
      </c>
      <c r="G20" s="114">
        <v>31795</v>
      </c>
      <c r="H20" s="140">
        <v>31534</v>
      </c>
      <c r="I20" s="115">
        <v>-1648</v>
      </c>
      <c r="J20" s="116">
        <v>-5.2261051563391892</v>
      </c>
      <c r="K20"/>
      <c r="L20"/>
      <c r="M20"/>
      <c r="N20"/>
      <c r="O20"/>
      <c r="P20"/>
    </row>
    <row r="21" spans="1:16" s="110" customFormat="1" ht="14.45" customHeight="1" x14ac:dyDescent="0.2">
      <c r="A21" s="123"/>
      <c r="B21" s="124" t="s">
        <v>117</v>
      </c>
      <c r="C21" s="125">
        <v>16.837457302341083</v>
      </c>
      <c r="D21" s="143">
        <v>6063</v>
      </c>
      <c r="E21" s="144">
        <v>6419</v>
      </c>
      <c r="F21" s="144">
        <v>6488</v>
      </c>
      <c r="G21" s="144">
        <v>6560</v>
      </c>
      <c r="H21" s="145">
        <v>6434</v>
      </c>
      <c r="I21" s="143">
        <v>-371</v>
      </c>
      <c r="J21" s="146">
        <v>-5.7662418402238114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38077</v>
      </c>
      <c r="E56" s="114">
        <v>39521</v>
      </c>
      <c r="F56" s="114">
        <v>39671</v>
      </c>
      <c r="G56" s="114">
        <v>40297</v>
      </c>
      <c r="H56" s="140">
        <v>39667</v>
      </c>
      <c r="I56" s="115">
        <v>-1590</v>
      </c>
      <c r="J56" s="116">
        <v>-4.0083696775657351</v>
      </c>
      <c r="K56"/>
      <c r="L56"/>
      <c r="M56"/>
      <c r="N56"/>
      <c r="O56"/>
      <c r="P56"/>
    </row>
    <row r="57" spans="1:16" s="110" customFormat="1" ht="14.45" customHeight="1" x14ac:dyDescent="0.2">
      <c r="A57" s="120" t="s">
        <v>105</v>
      </c>
      <c r="B57" s="119" t="s">
        <v>106</v>
      </c>
      <c r="C57" s="113">
        <v>39.598707881398219</v>
      </c>
      <c r="D57" s="115">
        <v>15078</v>
      </c>
      <c r="E57" s="114">
        <v>15529</v>
      </c>
      <c r="F57" s="114">
        <v>15630</v>
      </c>
      <c r="G57" s="114">
        <v>15900</v>
      </c>
      <c r="H57" s="140">
        <v>15620</v>
      </c>
      <c r="I57" s="115">
        <v>-542</v>
      </c>
      <c r="J57" s="116">
        <v>-3.469910371318822</v>
      </c>
    </row>
    <row r="58" spans="1:16" s="110" customFormat="1" ht="14.45" customHeight="1" x14ac:dyDescent="0.2">
      <c r="A58" s="120"/>
      <c r="B58" s="119" t="s">
        <v>107</v>
      </c>
      <c r="C58" s="113">
        <v>60.401292118601781</v>
      </c>
      <c r="D58" s="115">
        <v>22999</v>
      </c>
      <c r="E58" s="114">
        <v>23992</v>
      </c>
      <c r="F58" s="114">
        <v>24041</v>
      </c>
      <c r="G58" s="114">
        <v>24397</v>
      </c>
      <c r="H58" s="140">
        <v>24047</v>
      </c>
      <c r="I58" s="115">
        <v>-1048</v>
      </c>
      <c r="J58" s="116">
        <v>-4.358131991516613</v>
      </c>
    </row>
    <row r="59" spans="1:16" s="110" customFormat="1" ht="14.45" customHeight="1" x14ac:dyDescent="0.2">
      <c r="A59" s="118" t="s">
        <v>105</v>
      </c>
      <c r="B59" s="121" t="s">
        <v>108</v>
      </c>
      <c r="C59" s="113">
        <v>16.970874806313521</v>
      </c>
      <c r="D59" s="115">
        <v>6462</v>
      </c>
      <c r="E59" s="114">
        <v>6797</v>
      </c>
      <c r="F59" s="114">
        <v>6807</v>
      </c>
      <c r="G59" s="114">
        <v>7113</v>
      </c>
      <c r="H59" s="140">
        <v>6722</v>
      </c>
      <c r="I59" s="115">
        <v>-260</v>
      </c>
      <c r="J59" s="116">
        <v>-3.867896459387087</v>
      </c>
    </row>
    <row r="60" spans="1:16" s="110" customFormat="1" ht="14.45" customHeight="1" x14ac:dyDescent="0.2">
      <c r="A60" s="118"/>
      <c r="B60" s="121" t="s">
        <v>109</v>
      </c>
      <c r="C60" s="113">
        <v>46.387583055387765</v>
      </c>
      <c r="D60" s="115">
        <v>17663</v>
      </c>
      <c r="E60" s="114">
        <v>18487</v>
      </c>
      <c r="F60" s="114">
        <v>18585</v>
      </c>
      <c r="G60" s="114">
        <v>18877</v>
      </c>
      <c r="H60" s="140">
        <v>18778</v>
      </c>
      <c r="I60" s="115">
        <v>-1115</v>
      </c>
      <c r="J60" s="116">
        <v>-5.9377995526680154</v>
      </c>
    </row>
    <row r="61" spans="1:16" s="110" customFormat="1" ht="14.45" customHeight="1" x14ac:dyDescent="0.2">
      <c r="A61" s="118"/>
      <c r="B61" s="121" t="s">
        <v>110</v>
      </c>
      <c r="C61" s="113">
        <v>19.471071775612575</v>
      </c>
      <c r="D61" s="115">
        <v>7414</v>
      </c>
      <c r="E61" s="114">
        <v>7588</v>
      </c>
      <c r="F61" s="114">
        <v>7659</v>
      </c>
      <c r="G61" s="114">
        <v>7658</v>
      </c>
      <c r="H61" s="140">
        <v>7594</v>
      </c>
      <c r="I61" s="115">
        <v>-180</v>
      </c>
      <c r="J61" s="116">
        <v>-2.3702923360547801</v>
      </c>
    </row>
    <row r="62" spans="1:16" s="110" customFormat="1" ht="14.45" customHeight="1" x14ac:dyDescent="0.2">
      <c r="A62" s="120"/>
      <c r="B62" s="121" t="s">
        <v>111</v>
      </c>
      <c r="C62" s="113">
        <v>17.170470362686135</v>
      </c>
      <c r="D62" s="115">
        <v>6538</v>
      </c>
      <c r="E62" s="114">
        <v>6649</v>
      </c>
      <c r="F62" s="114">
        <v>6620</v>
      </c>
      <c r="G62" s="114">
        <v>6649</v>
      </c>
      <c r="H62" s="140">
        <v>6573</v>
      </c>
      <c r="I62" s="115">
        <v>-35</v>
      </c>
      <c r="J62" s="116">
        <v>-0.53248136315228967</v>
      </c>
    </row>
    <row r="63" spans="1:16" s="110" customFormat="1" ht="14.45" customHeight="1" x14ac:dyDescent="0.2">
      <c r="A63" s="120"/>
      <c r="B63" s="121" t="s">
        <v>112</v>
      </c>
      <c r="C63" s="113">
        <v>1.5626231058119076</v>
      </c>
      <c r="D63" s="115">
        <v>595</v>
      </c>
      <c r="E63" s="114">
        <v>585</v>
      </c>
      <c r="F63" s="114">
        <v>596</v>
      </c>
      <c r="G63" s="114">
        <v>551</v>
      </c>
      <c r="H63" s="140">
        <v>560</v>
      </c>
      <c r="I63" s="115">
        <v>35</v>
      </c>
      <c r="J63" s="116">
        <v>6.25</v>
      </c>
    </row>
    <row r="64" spans="1:16" s="110" customFormat="1" ht="14.45" customHeight="1" x14ac:dyDescent="0.2">
      <c r="A64" s="120" t="s">
        <v>113</v>
      </c>
      <c r="B64" s="119" t="s">
        <v>116</v>
      </c>
      <c r="C64" s="113">
        <v>83.262862095228087</v>
      </c>
      <c r="D64" s="115">
        <v>31704</v>
      </c>
      <c r="E64" s="114">
        <v>32837</v>
      </c>
      <c r="F64" s="114">
        <v>32992</v>
      </c>
      <c r="G64" s="114">
        <v>33584</v>
      </c>
      <c r="H64" s="140">
        <v>33093</v>
      </c>
      <c r="I64" s="115">
        <v>-1389</v>
      </c>
      <c r="J64" s="116">
        <v>-4.1972622609010966</v>
      </c>
    </row>
    <row r="65" spans="1:10" s="110" customFormat="1" ht="14.45" customHeight="1" x14ac:dyDescent="0.2">
      <c r="A65" s="123"/>
      <c r="B65" s="124" t="s">
        <v>117</v>
      </c>
      <c r="C65" s="125">
        <v>16.587441237492449</v>
      </c>
      <c r="D65" s="143">
        <v>6316</v>
      </c>
      <c r="E65" s="144">
        <v>6629</v>
      </c>
      <c r="F65" s="144">
        <v>6629</v>
      </c>
      <c r="G65" s="144">
        <v>6662</v>
      </c>
      <c r="H65" s="145">
        <v>6528</v>
      </c>
      <c r="I65" s="143">
        <v>-212</v>
      </c>
      <c r="J65" s="146">
        <v>-3.2475490196078431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36009</v>
      </c>
      <c r="G11" s="114">
        <v>37574</v>
      </c>
      <c r="H11" s="114">
        <v>37839</v>
      </c>
      <c r="I11" s="114">
        <v>38409</v>
      </c>
      <c r="J11" s="140">
        <v>38018</v>
      </c>
      <c r="K11" s="114">
        <v>-2009</v>
      </c>
      <c r="L11" s="116">
        <v>-5.28433899731706</v>
      </c>
    </row>
    <row r="12" spans="1:17" s="110" customFormat="1" ht="24" customHeight="1" x14ac:dyDescent="0.2">
      <c r="A12" s="604" t="s">
        <v>185</v>
      </c>
      <c r="B12" s="605"/>
      <c r="C12" s="605"/>
      <c r="D12" s="606"/>
      <c r="E12" s="113">
        <v>38.026604459996115</v>
      </c>
      <c r="F12" s="115">
        <v>13693</v>
      </c>
      <c r="G12" s="114">
        <v>14196</v>
      </c>
      <c r="H12" s="114">
        <v>14346</v>
      </c>
      <c r="I12" s="114">
        <v>14559</v>
      </c>
      <c r="J12" s="140">
        <v>14347</v>
      </c>
      <c r="K12" s="114">
        <v>-654</v>
      </c>
      <c r="L12" s="116">
        <v>-4.5584442740642643</v>
      </c>
    </row>
    <row r="13" spans="1:17" s="110" customFormat="1" ht="15" customHeight="1" x14ac:dyDescent="0.2">
      <c r="A13" s="120"/>
      <c r="B13" s="612" t="s">
        <v>107</v>
      </c>
      <c r="C13" s="612"/>
      <c r="E13" s="113">
        <v>61.973395540003885</v>
      </c>
      <c r="F13" s="115">
        <v>22316</v>
      </c>
      <c r="G13" s="114">
        <v>23378</v>
      </c>
      <c r="H13" s="114">
        <v>23493</v>
      </c>
      <c r="I13" s="114">
        <v>23850</v>
      </c>
      <c r="J13" s="140">
        <v>23671</v>
      </c>
      <c r="K13" s="114">
        <v>-1355</v>
      </c>
      <c r="L13" s="116">
        <v>-5.7243040006759323</v>
      </c>
    </row>
    <row r="14" spans="1:17" s="110" customFormat="1" ht="22.5" customHeight="1" x14ac:dyDescent="0.2">
      <c r="A14" s="604" t="s">
        <v>186</v>
      </c>
      <c r="B14" s="605"/>
      <c r="C14" s="605"/>
      <c r="D14" s="606"/>
      <c r="E14" s="113">
        <v>16.604182287761393</v>
      </c>
      <c r="F14" s="115">
        <v>5979</v>
      </c>
      <c r="G14" s="114">
        <v>6359</v>
      </c>
      <c r="H14" s="114">
        <v>6364</v>
      </c>
      <c r="I14" s="114">
        <v>6624</v>
      </c>
      <c r="J14" s="140">
        <v>6421</v>
      </c>
      <c r="K14" s="114">
        <v>-442</v>
      </c>
      <c r="L14" s="116">
        <v>-6.8836629808441057</v>
      </c>
    </row>
    <row r="15" spans="1:17" s="110" customFormat="1" ht="15" customHeight="1" x14ac:dyDescent="0.2">
      <c r="A15" s="120"/>
      <c r="B15" s="119"/>
      <c r="C15" s="258" t="s">
        <v>106</v>
      </c>
      <c r="E15" s="113">
        <v>42.14751630707476</v>
      </c>
      <c r="F15" s="115">
        <v>2520</v>
      </c>
      <c r="G15" s="114">
        <v>2613</v>
      </c>
      <c r="H15" s="114">
        <v>2584</v>
      </c>
      <c r="I15" s="114">
        <v>2748</v>
      </c>
      <c r="J15" s="140">
        <v>2659</v>
      </c>
      <c r="K15" s="114">
        <v>-139</v>
      </c>
      <c r="L15" s="116">
        <v>-5.2275291462956002</v>
      </c>
    </row>
    <row r="16" spans="1:17" s="110" customFormat="1" ht="15" customHeight="1" x14ac:dyDescent="0.2">
      <c r="A16" s="120"/>
      <c r="B16" s="119"/>
      <c r="C16" s="258" t="s">
        <v>107</v>
      </c>
      <c r="E16" s="113">
        <v>57.85248369292524</v>
      </c>
      <c r="F16" s="115">
        <v>3459</v>
      </c>
      <c r="G16" s="114">
        <v>3746</v>
      </c>
      <c r="H16" s="114">
        <v>3780</v>
      </c>
      <c r="I16" s="114">
        <v>3876</v>
      </c>
      <c r="J16" s="140">
        <v>3762</v>
      </c>
      <c r="K16" s="114">
        <v>-303</v>
      </c>
      <c r="L16" s="116">
        <v>-8.0542264752791066</v>
      </c>
    </row>
    <row r="17" spans="1:12" s="110" customFormat="1" ht="15" customHeight="1" x14ac:dyDescent="0.2">
      <c r="A17" s="120"/>
      <c r="B17" s="121" t="s">
        <v>109</v>
      </c>
      <c r="C17" s="258"/>
      <c r="E17" s="113">
        <v>46.685550834513592</v>
      </c>
      <c r="F17" s="115">
        <v>16811</v>
      </c>
      <c r="G17" s="114">
        <v>17671</v>
      </c>
      <c r="H17" s="114">
        <v>17908</v>
      </c>
      <c r="I17" s="114">
        <v>18169</v>
      </c>
      <c r="J17" s="140">
        <v>18111</v>
      </c>
      <c r="K17" s="114">
        <v>-1300</v>
      </c>
      <c r="L17" s="116">
        <v>-7.1779581469824967</v>
      </c>
    </row>
    <row r="18" spans="1:12" s="110" customFormat="1" ht="15" customHeight="1" x14ac:dyDescent="0.2">
      <c r="A18" s="120"/>
      <c r="B18" s="119"/>
      <c r="C18" s="258" t="s">
        <v>106</v>
      </c>
      <c r="E18" s="113">
        <v>33.192552495389926</v>
      </c>
      <c r="F18" s="115">
        <v>5580</v>
      </c>
      <c r="G18" s="114">
        <v>5901</v>
      </c>
      <c r="H18" s="114">
        <v>6019</v>
      </c>
      <c r="I18" s="114">
        <v>6013</v>
      </c>
      <c r="J18" s="140">
        <v>5948</v>
      </c>
      <c r="K18" s="114">
        <v>-368</v>
      </c>
      <c r="L18" s="116">
        <v>-6.1869535978480164</v>
      </c>
    </row>
    <row r="19" spans="1:12" s="110" customFormat="1" ht="15" customHeight="1" x14ac:dyDescent="0.2">
      <c r="A19" s="120"/>
      <c r="B19" s="119"/>
      <c r="C19" s="258" t="s">
        <v>107</v>
      </c>
      <c r="E19" s="113">
        <v>66.807447504610082</v>
      </c>
      <c r="F19" s="115">
        <v>11231</v>
      </c>
      <c r="G19" s="114">
        <v>11770</v>
      </c>
      <c r="H19" s="114">
        <v>11889</v>
      </c>
      <c r="I19" s="114">
        <v>12156</v>
      </c>
      <c r="J19" s="140">
        <v>12163</v>
      </c>
      <c r="K19" s="114">
        <v>-932</v>
      </c>
      <c r="L19" s="116">
        <v>-7.6625832442653952</v>
      </c>
    </row>
    <row r="20" spans="1:12" s="110" customFormat="1" ht="15" customHeight="1" x14ac:dyDescent="0.2">
      <c r="A20" s="120"/>
      <c r="B20" s="121" t="s">
        <v>110</v>
      </c>
      <c r="C20" s="258"/>
      <c r="E20" s="113">
        <v>19.334055375045128</v>
      </c>
      <c r="F20" s="115">
        <v>6962</v>
      </c>
      <c r="G20" s="114">
        <v>7174</v>
      </c>
      <c r="H20" s="114">
        <v>7238</v>
      </c>
      <c r="I20" s="114">
        <v>7277</v>
      </c>
      <c r="J20" s="140">
        <v>7231</v>
      </c>
      <c r="K20" s="114">
        <v>-269</v>
      </c>
      <c r="L20" s="116">
        <v>-3.7200940395519293</v>
      </c>
    </row>
    <row r="21" spans="1:12" s="110" customFormat="1" ht="15" customHeight="1" x14ac:dyDescent="0.2">
      <c r="A21" s="120"/>
      <c r="B21" s="119"/>
      <c r="C21" s="258" t="s">
        <v>106</v>
      </c>
      <c r="E21" s="113">
        <v>32.318299339270325</v>
      </c>
      <c r="F21" s="115">
        <v>2250</v>
      </c>
      <c r="G21" s="114">
        <v>2309</v>
      </c>
      <c r="H21" s="114">
        <v>2353</v>
      </c>
      <c r="I21" s="114">
        <v>2388</v>
      </c>
      <c r="J21" s="140">
        <v>2372</v>
      </c>
      <c r="K21" s="114">
        <v>-122</v>
      </c>
      <c r="L21" s="116">
        <v>-5.1433389544688026</v>
      </c>
    </row>
    <row r="22" spans="1:12" s="110" customFormat="1" ht="15" customHeight="1" x14ac:dyDescent="0.2">
      <c r="A22" s="120"/>
      <c r="B22" s="119"/>
      <c r="C22" s="258" t="s">
        <v>107</v>
      </c>
      <c r="E22" s="113">
        <v>67.681700660729675</v>
      </c>
      <c r="F22" s="115">
        <v>4712</v>
      </c>
      <c r="G22" s="114">
        <v>4865</v>
      </c>
      <c r="H22" s="114">
        <v>4885</v>
      </c>
      <c r="I22" s="114">
        <v>4889</v>
      </c>
      <c r="J22" s="140">
        <v>4859</v>
      </c>
      <c r="K22" s="114">
        <v>-147</v>
      </c>
      <c r="L22" s="116">
        <v>-3.0253138505865405</v>
      </c>
    </row>
    <row r="23" spans="1:12" s="110" customFormat="1" ht="15" customHeight="1" x14ac:dyDescent="0.2">
      <c r="A23" s="120"/>
      <c r="B23" s="121" t="s">
        <v>111</v>
      </c>
      <c r="C23" s="258"/>
      <c r="E23" s="113">
        <v>17.376211502679887</v>
      </c>
      <c r="F23" s="115">
        <v>6257</v>
      </c>
      <c r="G23" s="114">
        <v>6370</v>
      </c>
      <c r="H23" s="114">
        <v>6329</v>
      </c>
      <c r="I23" s="114">
        <v>6339</v>
      </c>
      <c r="J23" s="140">
        <v>6255</v>
      </c>
      <c r="K23" s="114">
        <v>2</v>
      </c>
      <c r="L23" s="116">
        <v>3.1974420463629097E-2</v>
      </c>
    </row>
    <row r="24" spans="1:12" s="110" customFormat="1" ht="15" customHeight="1" x14ac:dyDescent="0.2">
      <c r="A24" s="120"/>
      <c r="B24" s="119"/>
      <c r="C24" s="258" t="s">
        <v>106</v>
      </c>
      <c r="E24" s="113">
        <v>53.428160460284481</v>
      </c>
      <c r="F24" s="115">
        <v>3343</v>
      </c>
      <c r="G24" s="114">
        <v>3373</v>
      </c>
      <c r="H24" s="114">
        <v>3390</v>
      </c>
      <c r="I24" s="114">
        <v>3410</v>
      </c>
      <c r="J24" s="140">
        <v>3368</v>
      </c>
      <c r="K24" s="114">
        <v>-25</v>
      </c>
      <c r="L24" s="116">
        <v>-0.74228028503562948</v>
      </c>
    </row>
    <row r="25" spans="1:12" s="110" customFormat="1" ht="15" customHeight="1" x14ac:dyDescent="0.2">
      <c r="A25" s="120"/>
      <c r="B25" s="119"/>
      <c r="C25" s="258" t="s">
        <v>107</v>
      </c>
      <c r="E25" s="113">
        <v>46.571839539715519</v>
      </c>
      <c r="F25" s="115">
        <v>2914</v>
      </c>
      <c r="G25" s="114">
        <v>2997</v>
      </c>
      <c r="H25" s="114">
        <v>2939</v>
      </c>
      <c r="I25" s="114">
        <v>2929</v>
      </c>
      <c r="J25" s="140">
        <v>2887</v>
      </c>
      <c r="K25" s="114">
        <v>27</v>
      </c>
      <c r="L25" s="116">
        <v>0.93522687911326641</v>
      </c>
    </row>
    <row r="26" spans="1:12" s="110" customFormat="1" ht="15" customHeight="1" x14ac:dyDescent="0.2">
      <c r="A26" s="120"/>
      <c r="C26" s="121" t="s">
        <v>187</v>
      </c>
      <c r="D26" s="110" t="s">
        <v>188</v>
      </c>
      <c r="E26" s="113">
        <v>1.6218167680302147</v>
      </c>
      <c r="F26" s="115">
        <v>584</v>
      </c>
      <c r="G26" s="114">
        <v>578</v>
      </c>
      <c r="H26" s="114">
        <v>591</v>
      </c>
      <c r="I26" s="114">
        <v>525</v>
      </c>
      <c r="J26" s="140">
        <v>526</v>
      </c>
      <c r="K26" s="114">
        <v>58</v>
      </c>
      <c r="L26" s="116">
        <v>11.02661596958175</v>
      </c>
    </row>
    <row r="27" spans="1:12" s="110" customFormat="1" ht="15" customHeight="1" x14ac:dyDescent="0.2">
      <c r="A27" s="120"/>
      <c r="B27" s="119"/>
      <c r="D27" s="259" t="s">
        <v>106</v>
      </c>
      <c r="E27" s="113">
        <v>44.006849315068493</v>
      </c>
      <c r="F27" s="115">
        <v>257</v>
      </c>
      <c r="G27" s="114">
        <v>229</v>
      </c>
      <c r="H27" s="114">
        <v>251</v>
      </c>
      <c r="I27" s="114">
        <v>224</v>
      </c>
      <c r="J27" s="140">
        <v>252</v>
      </c>
      <c r="K27" s="114">
        <v>5</v>
      </c>
      <c r="L27" s="116">
        <v>1.9841269841269842</v>
      </c>
    </row>
    <row r="28" spans="1:12" s="110" customFormat="1" ht="15" customHeight="1" x14ac:dyDescent="0.2">
      <c r="A28" s="120"/>
      <c r="B28" s="119"/>
      <c r="D28" s="259" t="s">
        <v>107</v>
      </c>
      <c r="E28" s="113">
        <v>55.993150684931507</v>
      </c>
      <c r="F28" s="115">
        <v>327</v>
      </c>
      <c r="G28" s="114">
        <v>349</v>
      </c>
      <c r="H28" s="114">
        <v>340</v>
      </c>
      <c r="I28" s="114">
        <v>301</v>
      </c>
      <c r="J28" s="140">
        <v>274</v>
      </c>
      <c r="K28" s="114">
        <v>53</v>
      </c>
      <c r="L28" s="116">
        <v>19.343065693430656</v>
      </c>
    </row>
    <row r="29" spans="1:12" s="110" customFormat="1" ht="24" customHeight="1" x14ac:dyDescent="0.2">
      <c r="A29" s="604" t="s">
        <v>189</v>
      </c>
      <c r="B29" s="605"/>
      <c r="C29" s="605"/>
      <c r="D29" s="606"/>
      <c r="E29" s="113">
        <v>82.995917687244855</v>
      </c>
      <c r="F29" s="115">
        <v>29886</v>
      </c>
      <c r="G29" s="114">
        <v>31096</v>
      </c>
      <c r="H29" s="114">
        <v>31297</v>
      </c>
      <c r="I29" s="114">
        <v>31795</v>
      </c>
      <c r="J29" s="140">
        <v>31534</v>
      </c>
      <c r="K29" s="114">
        <v>-1648</v>
      </c>
      <c r="L29" s="116">
        <v>-5.2261051563391892</v>
      </c>
    </row>
    <row r="30" spans="1:12" s="110" customFormat="1" ht="15" customHeight="1" x14ac:dyDescent="0.2">
      <c r="A30" s="120"/>
      <c r="B30" s="119"/>
      <c r="C30" s="258" t="s">
        <v>106</v>
      </c>
      <c r="E30" s="113">
        <v>37.790269691494345</v>
      </c>
      <c r="F30" s="115">
        <v>11294</v>
      </c>
      <c r="G30" s="114">
        <v>11629</v>
      </c>
      <c r="H30" s="114">
        <v>11752</v>
      </c>
      <c r="I30" s="114">
        <v>11966</v>
      </c>
      <c r="J30" s="140">
        <v>11829</v>
      </c>
      <c r="K30" s="114">
        <v>-535</v>
      </c>
      <c r="L30" s="116">
        <v>-4.5227829909544344</v>
      </c>
    </row>
    <row r="31" spans="1:12" s="110" customFormat="1" ht="15" customHeight="1" x14ac:dyDescent="0.2">
      <c r="A31" s="120"/>
      <c r="B31" s="119"/>
      <c r="C31" s="258" t="s">
        <v>107</v>
      </c>
      <c r="E31" s="113">
        <v>62.209730308505655</v>
      </c>
      <c r="F31" s="115">
        <v>18592</v>
      </c>
      <c r="G31" s="114">
        <v>19467</v>
      </c>
      <c r="H31" s="114">
        <v>19545</v>
      </c>
      <c r="I31" s="114">
        <v>19829</v>
      </c>
      <c r="J31" s="140">
        <v>19705</v>
      </c>
      <c r="K31" s="114">
        <v>-1113</v>
      </c>
      <c r="L31" s="116">
        <v>-5.6483126110124333</v>
      </c>
    </row>
    <row r="32" spans="1:12" s="110" customFormat="1" ht="15" customHeight="1" x14ac:dyDescent="0.2">
      <c r="A32" s="120"/>
      <c r="B32" s="119" t="s">
        <v>117</v>
      </c>
      <c r="C32" s="258"/>
      <c r="E32" s="113">
        <v>16.837457302341083</v>
      </c>
      <c r="F32" s="114">
        <v>6063</v>
      </c>
      <c r="G32" s="114">
        <v>6419</v>
      </c>
      <c r="H32" s="114">
        <v>6488</v>
      </c>
      <c r="I32" s="114">
        <v>6560</v>
      </c>
      <c r="J32" s="140">
        <v>6434</v>
      </c>
      <c r="K32" s="114">
        <v>-371</v>
      </c>
      <c r="L32" s="116">
        <v>-5.7662418402238114</v>
      </c>
    </row>
    <row r="33" spans="1:12" s="110" customFormat="1" ht="15" customHeight="1" x14ac:dyDescent="0.2">
      <c r="A33" s="120"/>
      <c r="B33" s="119"/>
      <c r="C33" s="258" t="s">
        <v>106</v>
      </c>
      <c r="E33" s="113">
        <v>39.28748144482929</v>
      </c>
      <c r="F33" s="114">
        <v>2382</v>
      </c>
      <c r="G33" s="114">
        <v>2554</v>
      </c>
      <c r="H33" s="114">
        <v>2582</v>
      </c>
      <c r="I33" s="114">
        <v>2581</v>
      </c>
      <c r="J33" s="140">
        <v>2506</v>
      </c>
      <c r="K33" s="114">
        <v>-124</v>
      </c>
      <c r="L33" s="116">
        <v>-4.9481245011971273</v>
      </c>
    </row>
    <row r="34" spans="1:12" s="110" customFormat="1" ht="15" customHeight="1" x14ac:dyDescent="0.2">
      <c r="A34" s="120"/>
      <c r="B34" s="119"/>
      <c r="C34" s="258" t="s">
        <v>107</v>
      </c>
      <c r="E34" s="113">
        <v>60.71251855517071</v>
      </c>
      <c r="F34" s="114">
        <v>3681</v>
      </c>
      <c r="G34" s="114">
        <v>3865</v>
      </c>
      <c r="H34" s="114">
        <v>3906</v>
      </c>
      <c r="I34" s="114">
        <v>3979</v>
      </c>
      <c r="J34" s="140">
        <v>3928</v>
      </c>
      <c r="K34" s="114">
        <v>-247</v>
      </c>
      <c r="L34" s="116">
        <v>-6.2881873727087578</v>
      </c>
    </row>
    <row r="35" spans="1:12" s="110" customFormat="1" ht="24" customHeight="1" x14ac:dyDescent="0.2">
      <c r="A35" s="604" t="s">
        <v>192</v>
      </c>
      <c r="B35" s="605"/>
      <c r="C35" s="605"/>
      <c r="D35" s="606"/>
      <c r="E35" s="113">
        <v>22.227776389236023</v>
      </c>
      <c r="F35" s="114">
        <v>8004</v>
      </c>
      <c r="G35" s="114">
        <v>8477</v>
      </c>
      <c r="H35" s="114">
        <v>8555</v>
      </c>
      <c r="I35" s="114">
        <v>8839</v>
      </c>
      <c r="J35" s="114">
        <v>8539</v>
      </c>
      <c r="K35" s="318">
        <v>-535</v>
      </c>
      <c r="L35" s="319">
        <v>-6.2653706523012058</v>
      </c>
    </row>
    <row r="36" spans="1:12" s="110" customFormat="1" ht="15" customHeight="1" x14ac:dyDescent="0.2">
      <c r="A36" s="120"/>
      <c r="B36" s="119"/>
      <c r="C36" s="258" t="s">
        <v>106</v>
      </c>
      <c r="E36" s="113">
        <v>37.093953023488254</v>
      </c>
      <c r="F36" s="114">
        <v>2969</v>
      </c>
      <c r="G36" s="114">
        <v>3082</v>
      </c>
      <c r="H36" s="114">
        <v>3144</v>
      </c>
      <c r="I36" s="114">
        <v>3290</v>
      </c>
      <c r="J36" s="114">
        <v>3135</v>
      </c>
      <c r="K36" s="318">
        <v>-166</v>
      </c>
      <c r="L36" s="116">
        <v>-5.2950558213716112</v>
      </c>
    </row>
    <row r="37" spans="1:12" s="110" customFormat="1" ht="15" customHeight="1" x14ac:dyDescent="0.2">
      <c r="A37" s="120"/>
      <c r="B37" s="119"/>
      <c r="C37" s="258" t="s">
        <v>107</v>
      </c>
      <c r="E37" s="113">
        <v>62.906046976511746</v>
      </c>
      <c r="F37" s="114">
        <v>5035</v>
      </c>
      <c r="G37" s="114">
        <v>5395</v>
      </c>
      <c r="H37" s="114">
        <v>5411</v>
      </c>
      <c r="I37" s="114">
        <v>5549</v>
      </c>
      <c r="J37" s="140">
        <v>5404</v>
      </c>
      <c r="K37" s="114">
        <v>-369</v>
      </c>
      <c r="L37" s="116">
        <v>-6.8282753515914134</v>
      </c>
    </row>
    <row r="38" spans="1:12" s="110" customFormat="1" ht="15" customHeight="1" x14ac:dyDescent="0.2">
      <c r="A38" s="120"/>
      <c r="B38" s="119" t="s">
        <v>329</v>
      </c>
      <c r="C38" s="258"/>
      <c r="E38" s="113">
        <v>57.321780665944623</v>
      </c>
      <c r="F38" s="114">
        <v>20641</v>
      </c>
      <c r="G38" s="114">
        <v>21309</v>
      </c>
      <c r="H38" s="114">
        <v>21502</v>
      </c>
      <c r="I38" s="114">
        <v>21672</v>
      </c>
      <c r="J38" s="140">
        <v>21598</v>
      </c>
      <c r="K38" s="114">
        <v>-957</v>
      </c>
      <c r="L38" s="116">
        <v>-4.4309658301694599</v>
      </c>
    </row>
    <row r="39" spans="1:12" s="110" customFormat="1" ht="15" customHeight="1" x14ac:dyDescent="0.2">
      <c r="A39" s="120"/>
      <c r="B39" s="119"/>
      <c r="C39" s="258" t="s">
        <v>106</v>
      </c>
      <c r="E39" s="113">
        <v>38.975824814689211</v>
      </c>
      <c r="F39" s="115">
        <v>8045</v>
      </c>
      <c r="G39" s="114">
        <v>8264</v>
      </c>
      <c r="H39" s="114">
        <v>8350</v>
      </c>
      <c r="I39" s="114">
        <v>8386</v>
      </c>
      <c r="J39" s="140">
        <v>8329</v>
      </c>
      <c r="K39" s="114">
        <v>-284</v>
      </c>
      <c r="L39" s="116">
        <v>-3.4097730820026415</v>
      </c>
    </row>
    <row r="40" spans="1:12" s="110" customFormat="1" ht="15" customHeight="1" x14ac:dyDescent="0.2">
      <c r="A40" s="120"/>
      <c r="B40" s="119"/>
      <c r="C40" s="258" t="s">
        <v>107</v>
      </c>
      <c r="E40" s="113">
        <v>61.024175185310789</v>
      </c>
      <c r="F40" s="115">
        <v>12596</v>
      </c>
      <c r="G40" s="114">
        <v>13045</v>
      </c>
      <c r="H40" s="114">
        <v>13152</v>
      </c>
      <c r="I40" s="114">
        <v>13286</v>
      </c>
      <c r="J40" s="140">
        <v>13269</v>
      </c>
      <c r="K40" s="114">
        <v>-673</v>
      </c>
      <c r="L40" s="116">
        <v>-5.0719722661843392</v>
      </c>
    </row>
    <row r="41" spans="1:12" s="110" customFormat="1" ht="15" customHeight="1" x14ac:dyDescent="0.2">
      <c r="A41" s="120"/>
      <c r="B41" s="320" t="s">
        <v>516</v>
      </c>
      <c r="C41" s="258"/>
      <c r="E41" s="113">
        <v>5.7207920242161681</v>
      </c>
      <c r="F41" s="115">
        <v>2060</v>
      </c>
      <c r="G41" s="114">
        <v>2091</v>
      </c>
      <c r="H41" s="114">
        <v>2092</v>
      </c>
      <c r="I41" s="114">
        <v>2108</v>
      </c>
      <c r="J41" s="140">
        <v>2062</v>
      </c>
      <c r="K41" s="114">
        <v>-2</v>
      </c>
      <c r="L41" s="116">
        <v>-9.6993210475266725E-2</v>
      </c>
    </row>
    <row r="42" spans="1:12" s="110" customFormat="1" ht="15" customHeight="1" x14ac:dyDescent="0.2">
      <c r="A42" s="120"/>
      <c r="B42" s="119"/>
      <c r="C42" s="268" t="s">
        <v>106</v>
      </c>
      <c r="D42" s="182"/>
      <c r="E42" s="113">
        <v>39.514563106796118</v>
      </c>
      <c r="F42" s="115">
        <v>814</v>
      </c>
      <c r="G42" s="114">
        <v>837</v>
      </c>
      <c r="H42" s="114">
        <v>836</v>
      </c>
      <c r="I42" s="114">
        <v>847</v>
      </c>
      <c r="J42" s="140">
        <v>832</v>
      </c>
      <c r="K42" s="114">
        <v>-18</v>
      </c>
      <c r="L42" s="116">
        <v>-2.1634615384615383</v>
      </c>
    </row>
    <row r="43" spans="1:12" s="110" customFormat="1" ht="15" customHeight="1" x14ac:dyDescent="0.2">
      <c r="A43" s="120"/>
      <c r="B43" s="119"/>
      <c r="C43" s="268" t="s">
        <v>107</v>
      </c>
      <c r="D43" s="182"/>
      <c r="E43" s="113">
        <v>60.485436893203882</v>
      </c>
      <c r="F43" s="115">
        <v>1246</v>
      </c>
      <c r="G43" s="114">
        <v>1254</v>
      </c>
      <c r="H43" s="114">
        <v>1256</v>
      </c>
      <c r="I43" s="114">
        <v>1261</v>
      </c>
      <c r="J43" s="140">
        <v>1230</v>
      </c>
      <c r="K43" s="114">
        <v>16</v>
      </c>
      <c r="L43" s="116">
        <v>1.3008130081300813</v>
      </c>
    </row>
    <row r="44" spans="1:12" s="110" customFormat="1" ht="15" customHeight="1" x14ac:dyDescent="0.2">
      <c r="A44" s="120"/>
      <c r="B44" s="119" t="s">
        <v>205</v>
      </c>
      <c r="C44" s="268"/>
      <c r="D44" s="182"/>
      <c r="E44" s="113">
        <v>14.729650920603182</v>
      </c>
      <c r="F44" s="115">
        <v>5304</v>
      </c>
      <c r="G44" s="114">
        <v>5697</v>
      </c>
      <c r="H44" s="114">
        <v>5690</v>
      </c>
      <c r="I44" s="114">
        <v>5790</v>
      </c>
      <c r="J44" s="140">
        <v>5819</v>
      </c>
      <c r="K44" s="114">
        <v>-515</v>
      </c>
      <c r="L44" s="116">
        <v>-8.8503179240419314</v>
      </c>
    </row>
    <row r="45" spans="1:12" s="110" customFormat="1" ht="15" customHeight="1" x14ac:dyDescent="0.2">
      <c r="A45" s="120"/>
      <c r="B45" s="119"/>
      <c r="C45" s="268" t="s">
        <v>106</v>
      </c>
      <c r="D45" s="182"/>
      <c r="E45" s="113">
        <v>35.16214177978884</v>
      </c>
      <c r="F45" s="115">
        <v>1865</v>
      </c>
      <c r="G45" s="114">
        <v>2013</v>
      </c>
      <c r="H45" s="114">
        <v>2016</v>
      </c>
      <c r="I45" s="114">
        <v>2036</v>
      </c>
      <c r="J45" s="140">
        <v>2051</v>
      </c>
      <c r="K45" s="114">
        <v>-186</v>
      </c>
      <c r="L45" s="116">
        <v>-9.0687469527059967</v>
      </c>
    </row>
    <row r="46" spans="1:12" s="110" customFormat="1" ht="15" customHeight="1" x14ac:dyDescent="0.2">
      <c r="A46" s="123"/>
      <c r="B46" s="124"/>
      <c r="C46" s="260" t="s">
        <v>107</v>
      </c>
      <c r="D46" s="261"/>
      <c r="E46" s="125">
        <v>64.83785822021116</v>
      </c>
      <c r="F46" s="143">
        <v>3439</v>
      </c>
      <c r="G46" s="144">
        <v>3684</v>
      </c>
      <c r="H46" s="144">
        <v>3674</v>
      </c>
      <c r="I46" s="144">
        <v>3754</v>
      </c>
      <c r="J46" s="145">
        <v>3768</v>
      </c>
      <c r="K46" s="144">
        <v>-329</v>
      </c>
      <c r="L46" s="146">
        <v>-8.7314225053078562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36009</v>
      </c>
      <c r="E11" s="114">
        <v>37574</v>
      </c>
      <c r="F11" s="114">
        <v>37839</v>
      </c>
      <c r="G11" s="114">
        <v>38409</v>
      </c>
      <c r="H11" s="140">
        <v>38018</v>
      </c>
      <c r="I11" s="115">
        <v>-2009</v>
      </c>
      <c r="J11" s="116">
        <v>-5.28433899731706</v>
      </c>
    </row>
    <row r="12" spans="1:15" s="110" customFormat="1" ht="24.95" customHeight="1" x14ac:dyDescent="0.2">
      <c r="A12" s="193" t="s">
        <v>132</v>
      </c>
      <c r="B12" s="194" t="s">
        <v>133</v>
      </c>
      <c r="C12" s="113">
        <v>1.7217917742786526</v>
      </c>
      <c r="D12" s="115">
        <v>620</v>
      </c>
      <c r="E12" s="114">
        <v>614</v>
      </c>
      <c r="F12" s="114">
        <v>635</v>
      </c>
      <c r="G12" s="114">
        <v>604</v>
      </c>
      <c r="H12" s="140">
        <v>572</v>
      </c>
      <c r="I12" s="115">
        <v>48</v>
      </c>
      <c r="J12" s="116">
        <v>8.3916083916083917</v>
      </c>
    </row>
    <row r="13" spans="1:15" s="110" customFormat="1" ht="24.95" customHeight="1" x14ac:dyDescent="0.2">
      <c r="A13" s="193" t="s">
        <v>134</v>
      </c>
      <c r="B13" s="199" t="s">
        <v>214</v>
      </c>
      <c r="C13" s="113">
        <v>0.86367297064622728</v>
      </c>
      <c r="D13" s="115">
        <v>311</v>
      </c>
      <c r="E13" s="114">
        <v>320</v>
      </c>
      <c r="F13" s="114">
        <v>318</v>
      </c>
      <c r="G13" s="114">
        <v>304</v>
      </c>
      <c r="H13" s="140">
        <v>305</v>
      </c>
      <c r="I13" s="115">
        <v>6</v>
      </c>
      <c r="J13" s="116">
        <v>1.9672131147540983</v>
      </c>
    </row>
    <row r="14" spans="1:15" s="287" customFormat="1" ht="24.95" customHeight="1" x14ac:dyDescent="0.2">
      <c r="A14" s="193" t="s">
        <v>215</v>
      </c>
      <c r="B14" s="199" t="s">
        <v>137</v>
      </c>
      <c r="C14" s="113">
        <v>8.9311005581937852</v>
      </c>
      <c r="D14" s="115">
        <v>3216</v>
      </c>
      <c r="E14" s="114">
        <v>3353</v>
      </c>
      <c r="F14" s="114">
        <v>3445</v>
      </c>
      <c r="G14" s="114">
        <v>3519</v>
      </c>
      <c r="H14" s="140">
        <v>3527</v>
      </c>
      <c r="I14" s="115">
        <v>-311</v>
      </c>
      <c r="J14" s="116">
        <v>-8.8176920895945567</v>
      </c>
      <c r="K14" s="110"/>
      <c r="L14" s="110"/>
      <c r="M14" s="110"/>
      <c r="N14" s="110"/>
      <c r="O14" s="110"/>
    </row>
    <row r="15" spans="1:15" s="110" customFormat="1" ht="24.95" customHeight="1" x14ac:dyDescent="0.2">
      <c r="A15" s="193" t="s">
        <v>216</v>
      </c>
      <c r="B15" s="199" t="s">
        <v>217</v>
      </c>
      <c r="C15" s="113">
        <v>3.2075314504707158</v>
      </c>
      <c r="D15" s="115">
        <v>1155</v>
      </c>
      <c r="E15" s="114">
        <v>1198</v>
      </c>
      <c r="F15" s="114">
        <v>1233</v>
      </c>
      <c r="G15" s="114">
        <v>1259</v>
      </c>
      <c r="H15" s="140">
        <v>1257</v>
      </c>
      <c r="I15" s="115">
        <v>-102</v>
      </c>
      <c r="J15" s="116">
        <v>-8.1145584725536999</v>
      </c>
    </row>
    <row r="16" spans="1:15" s="287" customFormat="1" ht="24.95" customHeight="1" x14ac:dyDescent="0.2">
      <c r="A16" s="193" t="s">
        <v>218</v>
      </c>
      <c r="B16" s="199" t="s">
        <v>141</v>
      </c>
      <c r="C16" s="113">
        <v>4.5294231997556169</v>
      </c>
      <c r="D16" s="115">
        <v>1631</v>
      </c>
      <c r="E16" s="114">
        <v>1706</v>
      </c>
      <c r="F16" s="114">
        <v>1754</v>
      </c>
      <c r="G16" s="114">
        <v>1788</v>
      </c>
      <c r="H16" s="140">
        <v>1790</v>
      </c>
      <c r="I16" s="115">
        <v>-159</v>
      </c>
      <c r="J16" s="116">
        <v>-8.8826815642458108</v>
      </c>
      <c r="K16" s="110"/>
      <c r="L16" s="110"/>
      <c r="M16" s="110"/>
      <c r="N16" s="110"/>
      <c r="O16" s="110"/>
    </row>
    <row r="17" spans="1:15" s="110" customFormat="1" ht="24.95" customHeight="1" x14ac:dyDescent="0.2">
      <c r="A17" s="193" t="s">
        <v>142</v>
      </c>
      <c r="B17" s="199" t="s">
        <v>220</v>
      </c>
      <c r="C17" s="113">
        <v>1.1941459079674526</v>
      </c>
      <c r="D17" s="115">
        <v>430</v>
      </c>
      <c r="E17" s="114">
        <v>449</v>
      </c>
      <c r="F17" s="114">
        <v>458</v>
      </c>
      <c r="G17" s="114">
        <v>472</v>
      </c>
      <c r="H17" s="140">
        <v>480</v>
      </c>
      <c r="I17" s="115">
        <v>-50</v>
      </c>
      <c r="J17" s="116">
        <v>-10.416666666666666</v>
      </c>
    </row>
    <row r="18" spans="1:15" s="287" customFormat="1" ht="24.95" customHeight="1" x14ac:dyDescent="0.2">
      <c r="A18" s="201" t="s">
        <v>144</v>
      </c>
      <c r="B18" s="202" t="s">
        <v>145</v>
      </c>
      <c r="C18" s="113">
        <v>5.2903440806465047</v>
      </c>
      <c r="D18" s="115">
        <v>1905</v>
      </c>
      <c r="E18" s="114">
        <v>1977</v>
      </c>
      <c r="F18" s="114">
        <v>1958</v>
      </c>
      <c r="G18" s="114">
        <v>1941</v>
      </c>
      <c r="H18" s="140">
        <v>1910</v>
      </c>
      <c r="I18" s="115">
        <v>-5</v>
      </c>
      <c r="J18" s="116">
        <v>-0.26178010471204188</v>
      </c>
      <c r="K18" s="110"/>
      <c r="L18" s="110"/>
      <c r="M18" s="110"/>
      <c r="N18" s="110"/>
      <c r="O18" s="110"/>
    </row>
    <row r="19" spans="1:15" s="110" customFormat="1" ht="24.95" customHeight="1" x14ac:dyDescent="0.2">
      <c r="A19" s="193" t="s">
        <v>146</v>
      </c>
      <c r="B19" s="199" t="s">
        <v>147</v>
      </c>
      <c r="C19" s="113">
        <v>19.459024132855674</v>
      </c>
      <c r="D19" s="115">
        <v>7007</v>
      </c>
      <c r="E19" s="114">
        <v>7202</v>
      </c>
      <c r="F19" s="114">
        <v>7182</v>
      </c>
      <c r="G19" s="114">
        <v>7459</v>
      </c>
      <c r="H19" s="140">
        <v>7421</v>
      </c>
      <c r="I19" s="115">
        <v>-414</v>
      </c>
      <c r="J19" s="116">
        <v>-5.5787629699501418</v>
      </c>
    </row>
    <row r="20" spans="1:15" s="287" customFormat="1" ht="24.95" customHeight="1" x14ac:dyDescent="0.2">
      <c r="A20" s="193" t="s">
        <v>148</v>
      </c>
      <c r="B20" s="199" t="s">
        <v>149</v>
      </c>
      <c r="C20" s="113">
        <v>3.7990502374406399</v>
      </c>
      <c r="D20" s="115">
        <v>1368</v>
      </c>
      <c r="E20" s="114">
        <v>1331</v>
      </c>
      <c r="F20" s="114">
        <v>1344</v>
      </c>
      <c r="G20" s="114">
        <v>1356</v>
      </c>
      <c r="H20" s="140">
        <v>1352</v>
      </c>
      <c r="I20" s="115">
        <v>16</v>
      </c>
      <c r="J20" s="116">
        <v>1.1834319526627219</v>
      </c>
      <c r="K20" s="110"/>
      <c r="L20" s="110"/>
      <c r="M20" s="110"/>
      <c r="N20" s="110"/>
      <c r="O20" s="110"/>
    </row>
    <row r="21" spans="1:15" s="110" customFormat="1" ht="24.95" customHeight="1" x14ac:dyDescent="0.2">
      <c r="A21" s="201" t="s">
        <v>150</v>
      </c>
      <c r="B21" s="202" t="s">
        <v>151</v>
      </c>
      <c r="C21" s="113">
        <v>13.779888361243023</v>
      </c>
      <c r="D21" s="115">
        <v>4962</v>
      </c>
      <c r="E21" s="114">
        <v>5625</v>
      </c>
      <c r="F21" s="114">
        <v>5657</v>
      </c>
      <c r="G21" s="114">
        <v>5787</v>
      </c>
      <c r="H21" s="140">
        <v>5557</v>
      </c>
      <c r="I21" s="115">
        <v>-595</v>
      </c>
      <c r="J21" s="116">
        <v>-10.707216123807809</v>
      </c>
    </row>
    <row r="22" spans="1:15" s="110" customFormat="1" ht="24.95" customHeight="1" x14ac:dyDescent="0.2">
      <c r="A22" s="201" t="s">
        <v>152</v>
      </c>
      <c r="B22" s="199" t="s">
        <v>153</v>
      </c>
      <c r="C22" s="113">
        <v>1.1524896553639368</v>
      </c>
      <c r="D22" s="115">
        <v>415</v>
      </c>
      <c r="E22" s="114">
        <v>435</v>
      </c>
      <c r="F22" s="114">
        <v>436</v>
      </c>
      <c r="G22" s="114">
        <v>440</v>
      </c>
      <c r="H22" s="140">
        <v>468</v>
      </c>
      <c r="I22" s="115">
        <v>-53</v>
      </c>
      <c r="J22" s="116">
        <v>-11.324786324786325</v>
      </c>
    </row>
    <row r="23" spans="1:15" s="110" customFormat="1" ht="24.95" customHeight="1" x14ac:dyDescent="0.2">
      <c r="A23" s="193" t="s">
        <v>154</v>
      </c>
      <c r="B23" s="199" t="s">
        <v>155</v>
      </c>
      <c r="C23" s="113">
        <v>0.91643755727734733</v>
      </c>
      <c r="D23" s="115">
        <v>330</v>
      </c>
      <c r="E23" s="114">
        <v>334</v>
      </c>
      <c r="F23" s="114">
        <v>318</v>
      </c>
      <c r="G23" s="114">
        <v>315</v>
      </c>
      <c r="H23" s="140">
        <v>310</v>
      </c>
      <c r="I23" s="115">
        <v>20</v>
      </c>
      <c r="J23" s="116">
        <v>6.4516129032258061</v>
      </c>
    </row>
    <row r="24" spans="1:15" s="110" customFormat="1" ht="24.95" customHeight="1" x14ac:dyDescent="0.2">
      <c r="A24" s="193" t="s">
        <v>156</v>
      </c>
      <c r="B24" s="199" t="s">
        <v>221</v>
      </c>
      <c r="C24" s="113">
        <v>9.5809380988086303</v>
      </c>
      <c r="D24" s="115">
        <v>3450</v>
      </c>
      <c r="E24" s="114">
        <v>3551</v>
      </c>
      <c r="F24" s="114">
        <v>3586</v>
      </c>
      <c r="G24" s="114">
        <v>3598</v>
      </c>
      <c r="H24" s="140">
        <v>3592</v>
      </c>
      <c r="I24" s="115">
        <v>-142</v>
      </c>
      <c r="J24" s="116">
        <v>-3.953229398663697</v>
      </c>
    </row>
    <row r="25" spans="1:15" s="110" customFormat="1" ht="24.95" customHeight="1" x14ac:dyDescent="0.2">
      <c r="A25" s="193" t="s">
        <v>222</v>
      </c>
      <c r="B25" s="204" t="s">
        <v>159</v>
      </c>
      <c r="C25" s="113">
        <v>8.1729567608097984</v>
      </c>
      <c r="D25" s="115">
        <v>2943</v>
      </c>
      <c r="E25" s="114">
        <v>3026</v>
      </c>
      <c r="F25" s="114">
        <v>3142</v>
      </c>
      <c r="G25" s="114">
        <v>3137</v>
      </c>
      <c r="H25" s="140">
        <v>3078</v>
      </c>
      <c r="I25" s="115">
        <v>-135</v>
      </c>
      <c r="J25" s="116">
        <v>-4.3859649122807021</v>
      </c>
    </row>
    <row r="26" spans="1:15" s="110" customFormat="1" ht="24.95" customHeight="1" x14ac:dyDescent="0.2">
      <c r="A26" s="201">
        <v>782.78300000000002</v>
      </c>
      <c r="B26" s="203" t="s">
        <v>160</v>
      </c>
      <c r="C26" s="113">
        <v>0.19717292898997474</v>
      </c>
      <c r="D26" s="115">
        <v>71</v>
      </c>
      <c r="E26" s="114">
        <v>86</v>
      </c>
      <c r="F26" s="114">
        <v>87</v>
      </c>
      <c r="G26" s="114">
        <v>90</v>
      </c>
      <c r="H26" s="140">
        <v>167</v>
      </c>
      <c r="I26" s="115">
        <v>-96</v>
      </c>
      <c r="J26" s="116">
        <v>-57.485029940119759</v>
      </c>
    </row>
    <row r="27" spans="1:15" s="110" customFormat="1" ht="24.95" customHeight="1" x14ac:dyDescent="0.2">
      <c r="A27" s="193" t="s">
        <v>161</v>
      </c>
      <c r="B27" s="199" t="s">
        <v>162</v>
      </c>
      <c r="C27" s="113">
        <v>3.9490127468132967</v>
      </c>
      <c r="D27" s="115">
        <v>1422</v>
      </c>
      <c r="E27" s="114">
        <v>1458</v>
      </c>
      <c r="F27" s="114">
        <v>1457</v>
      </c>
      <c r="G27" s="114">
        <v>1449</v>
      </c>
      <c r="H27" s="140">
        <v>1395</v>
      </c>
      <c r="I27" s="115">
        <v>27</v>
      </c>
      <c r="J27" s="116">
        <v>1.935483870967742</v>
      </c>
    </row>
    <row r="28" spans="1:15" s="110" customFormat="1" ht="24.95" customHeight="1" x14ac:dyDescent="0.2">
      <c r="A28" s="193" t="s">
        <v>163</v>
      </c>
      <c r="B28" s="199" t="s">
        <v>164</v>
      </c>
      <c r="C28" s="113">
        <v>1.9384042878169347</v>
      </c>
      <c r="D28" s="115">
        <v>698</v>
      </c>
      <c r="E28" s="114">
        <v>709</v>
      </c>
      <c r="F28" s="114">
        <v>699</v>
      </c>
      <c r="G28" s="114">
        <v>724</v>
      </c>
      <c r="H28" s="140">
        <v>739</v>
      </c>
      <c r="I28" s="115">
        <v>-41</v>
      </c>
      <c r="J28" s="116">
        <v>-5.5480378890392421</v>
      </c>
    </row>
    <row r="29" spans="1:15" s="110" customFormat="1" ht="24.95" customHeight="1" x14ac:dyDescent="0.2">
      <c r="A29" s="193">
        <v>86</v>
      </c>
      <c r="B29" s="199" t="s">
        <v>165</v>
      </c>
      <c r="C29" s="113">
        <v>5.0265211474909046</v>
      </c>
      <c r="D29" s="115">
        <v>1810</v>
      </c>
      <c r="E29" s="114">
        <v>1853</v>
      </c>
      <c r="F29" s="114">
        <v>1889</v>
      </c>
      <c r="G29" s="114">
        <v>1923</v>
      </c>
      <c r="H29" s="140">
        <v>1896</v>
      </c>
      <c r="I29" s="115">
        <v>-86</v>
      </c>
      <c r="J29" s="116">
        <v>-4.5358649789029535</v>
      </c>
    </row>
    <row r="30" spans="1:15" s="110" customFormat="1" ht="24.95" customHeight="1" x14ac:dyDescent="0.2">
      <c r="A30" s="193">
        <v>87.88</v>
      </c>
      <c r="B30" s="204" t="s">
        <v>166</v>
      </c>
      <c r="C30" s="113">
        <v>3.3797106278985809</v>
      </c>
      <c r="D30" s="115">
        <v>1217</v>
      </c>
      <c r="E30" s="114">
        <v>1218</v>
      </c>
      <c r="F30" s="114">
        <v>1204</v>
      </c>
      <c r="G30" s="114">
        <v>1215</v>
      </c>
      <c r="H30" s="140">
        <v>1203</v>
      </c>
      <c r="I30" s="115">
        <v>14</v>
      </c>
      <c r="J30" s="116">
        <v>1.1637572734829593</v>
      </c>
    </row>
    <row r="31" spans="1:15" s="110" customFormat="1" ht="24.95" customHeight="1" x14ac:dyDescent="0.2">
      <c r="A31" s="193" t="s">
        <v>167</v>
      </c>
      <c r="B31" s="199" t="s">
        <v>168</v>
      </c>
      <c r="C31" s="113">
        <v>11.838706989919187</v>
      </c>
      <c r="D31" s="115">
        <v>4263</v>
      </c>
      <c r="E31" s="114">
        <v>4481</v>
      </c>
      <c r="F31" s="114">
        <v>4481</v>
      </c>
      <c r="G31" s="114">
        <v>4547</v>
      </c>
      <c r="H31" s="140">
        <v>4525</v>
      </c>
      <c r="I31" s="115">
        <v>-262</v>
      </c>
      <c r="J31" s="116">
        <v>-5.7900552486187848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1.7217917742786526</v>
      </c>
      <c r="D34" s="115">
        <v>620</v>
      </c>
      <c r="E34" s="114">
        <v>614</v>
      </c>
      <c r="F34" s="114">
        <v>635</v>
      </c>
      <c r="G34" s="114">
        <v>604</v>
      </c>
      <c r="H34" s="140">
        <v>572</v>
      </c>
      <c r="I34" s="115">
        <v>48</v>
      </c>
      <c r="J34" s="116">
        <v>8.3916083916083917</v>
      </c>
    </row>
    <row r="35" spans="1:10" s="110" customFormat="1" ht="24.95" customHeight="1" x14ac:dyDescent="0.2">
      <c r="A35" s="292" t="s">
        <v>171</v>
      </c>
      <c r="B35" s="293" t="s">
        <v>172</v>
      </c>
      <c r="C35" s="113">
        <v>15.085117609486517</v>
      </c>
      <c r="D35" s="115">
        <v>5432</v>
      </c>
      <c r="E35" s="114">
        <v>5650</v>
      </c>
      <c r="F35" s="114">
        <v>5721</v>
      </c>
      <c r="G35" s="114">
        <v>5764</v>
      </c>
      <c r="H35" s="140">
        <v>5742</v>
      </c>
      <c r="I35" s="115">
        <v>-310</v>
      </c>
      <c r="J35" s="116">
        <v>-5.3988157436433299</v>
      </c>
    </row>
    <row r="36" spans="1:10" s="110" customFormat="1" ht="24.95" customHeight="1" x14ac:dyDescent="0.2">
      <c r="A36" s="294" t="s">
        <v>173</v>
      </c>
      <c r="B36" s="295" t="s">
        <v>174</v>
      </c>
      <c r="C36" s="125">
        <v>83.190313532727927</v>
      </c>
      <c r="D36" s="143">
        <v>29956</v>
      </c>
      <c r="E36" s="144">
        <v>31309</v>
      </c>
      <c r="F36" s="144">
        <v>31482</v>
      </c>
      <c r="G36" s="144">
        <v>32040</v>
      </c>
      <c r="H36" s="145">
        <v>31703</v>
      </c>
      <c r="I36" s="143">
        <v>-1747</v>
      </c>
      <c r="J36" s="146">
        <v>-5.5105195091947135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36009</v>
      </c>
      <c r="F11" s="264">
        <v>37574</v>
      </c>
      <c r="G11" s="264">
        <v>37839</v>
      </c>
      <c r="H11" s="264">
        <v>38409</v>
      </c>
      <c r="I11" s="265">
        <v>38018</v>
      </c>
      <c r="J11" s="263">
        <v>-2009</v>
      </c>
      <c r="K11" s="266">
        <v>-5.28433899731706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41.439640089977509</v>
      </c>
      <c r="E13" s="115">
        <v>14922</v>
      </c>
      <c r="F13" s="114">
        <v>15697</v>
      </c>
      <c r="G13" s="114">
        <v>15826</v>
      </c>
      <c r="H13" s="114">
        <v>15992</v>
      </c>
      <c r="I13" s="140">
        <v>15728</v>
      </c>
      <c r="J13" s="115">
        <v>-806</v>
      </c>
      <c r="K13" s="116">
        <v>-5.1246185147507628</v>
      </c>
    </row>
    <row r="14" spans="1:15" ht="15.95" customHeight="1" x14ac:dyDescent="0.2">
      <c r="A14" s="306" t="s">
        <v>230</v>
      </c>
      <c r="B14" s="307"/>
      <c r="C14" s="308"/>
      <c r="D14" s="113">
        <v>47.235413368880003</v>
      </c>
      <c r="E14" s="115">
        <v>17009</v>
      </c>
      <c r="F14" s="114">
        <v>17668</v>
      </c>
      <c r="G14" s="114">
        <v>17834</v>
      </c>
      <c r="H14" s="114">
        <v>18138</v>
      </c>
      <c r="I14" s="140">
        <v>18055</v>
      </c>
      <c r="J14" s="115">
        <v>-1046</v>
      </c>
      <c r="K14" s="116">
        <v>-5.7934090279700916</v>
      </c>
    </row>
    <row r="15" spans="1:15" ht="15.95" customHeight="1" x14ac:dyDescent="0.2">
      <c r="A15" s="306" t="s">
        <v>231</v>
      </c>
      <c r="B15" s="307"/>
      <c r="C15" s="308"/>
      <c r="D15" s="113">
        <v>4.621066955483351</v>
      </c>
      <c r="E15" s="115">
        <v>1664</v>
      </c>
      <c r="F15" s="114">
        <v>1702</v>
      </c>
      <c r="G15" s="114">
        <v>1711</v>
      </c>
      <c r="H15" s="114">
        <v>1716</v>
      </c>
      <c r="I15" s="140">
        <v>1706</v>
      </c>
      <c r="J15" s="115">
        <v>-42</v>
      </c>
      <c r="K15" s="116">
        <v>-2.4618991793669402</v>
      </c>
    </row>
    <row r="16" spans="1:15" ht="15.95" customHeight="1" x14ac:dyDescent="0.2">
      <c r="A16" s="306" t="s">
        <v>232</v>
      </c>
      <c r="B16" s="307"/>
      <c r="C16" s="308"/>
      <c r="D16" s="113">
        <v>2.3938459829487071</v>
      </c>
      <c r="E16" s="115">
        <v>862</v>
      </c>
      <c r="F16" s="114">
        <v>886</v>
      </c>
      <c r="G16" s="114">
        <v>880</v>
      </c>
      <c r="H16" s="114">
        <v>920</v>
      </c>
      <c r="I16" s="140">
        <v>953</v>
      </c>
      <c r="J16" s="115">
        <v>-91</v>
      </c>
      <c r="K16" s="116">
        <v>-9.5487932843651624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1.4940709267127663</v>
      </c>
      <c r="E18" s="115">
        <v>538</v>
      </c>
      <c r="F18" s="114">
        <v>536</v>
      </c>
      <c r="G18" s="114">
        <v>553</v>
      </c>
      <c r="H18" s="114">
        <v>538</v>
      </c>
      <c r="I18" s="140">
        <v>523</v>
      </c>
      <c r="J18" s="115">
        <v>15</v>
      </c>
      <c r="K18" s="116">
        <v>2.8680688336520075</v>
      </c>
    </row>
    <row r="19" spans="1:11" ht="14.1" customHeight="1" x14ac:dyDescent="0.2">
      <c r="A19" s="306" t="s">
        <v>235</v>
      </c>
      <c r="B19" s="307" t="s">
        <v>236</v>
      </c>
      <c r="C19" s="308"/>
      <c r="D19" s="113">
        <v>0.91921464078424842</v>
      </c>
      <c r="E19" s="115">
        <v>331</v>
      </c>
      <c r="F19" s="114">
        <v>335</v>
      </c>
      <c r="G19" s="114">
        <v>354</v>
      </c>
      <c r="H19" s="114">
        <v>342</v>
      </c>
      <c r="I19" s="140">
        <v>327</v>
      </c>
      <c r="J19" s="115">
        <v>4</v>
      </c>
      <c r="K19" s="116">
        <v>1.2232415902140672</v>
      </c>
    </row>
    <row r="20" spans="1:11" ht="14.1" customHeight="1" x14ac:dyDescent="0.2">
      <c r="A20" s="306">
        <v>12</v>
      </c>
      <c r="B20" s="307" t="s">
        <v>237</v>
      </c>
      <c r="C20" s="308"/>
      <c r="D20" s="113">
        <v>1.1691521564053431</v>
      </c>
      <c r="E20" s="115">
        <v>421</v>
      </c>
      <c r="F20" s="114">
        <v>425</v>
      </c>
      <c r="G20" s="114">
        <v>457</v>
      </c>
      <c r="H20" s="114">
        <v>438</v>
      </c>
      <c r="I20" s="140">
        <v>423</v>
      </c>
      <c r="J20" s="115">
        <v>-2</v>
      </c>
      <c r="K20" s="116">
        <v>-0.4728132387706856</v>
      </c>
    </row>
    <row r="21" spans="1:11" ht="14.1" customHeight="1" x14ac:dyDescent="0.2">
      <c r="A21" s="306">
        <v>21</v>
      </c>
      <c r="B21" s="307" t="s">
        <v>238</v>
      </c>
      <c r="C21" s="308"/>
      <c r="D21" s="113">
        <v>8.608958871393263E-2</v>
      </c>
      <c r="E21" s="115">
        <v>31</v>
      </c>
      <c r="F21" s="114">
        <v>30</v>
      </c>
      <c r="G21" s="114">
        <v>37</v>
      </c>
      <c r="H21" s="114">
        <v>40</v>
      </c>
      <c r="I21" s="140">
        <v>42</v>
      </c>
      <c r="J21" s="115">
        <v>-11</v>
      </c>
      <c r="K21" s="116">
        <v>-26.19047619047619</v>
      </c>
    </row>
    <row r="22" spans="1:11" ht="14.1" customHeight="1" x14ac:dyDescent="0.2">
      <c r="A22" s="306">
        <v>22</v>
      </c>
      <c r="B22" s="307" t="s">
        <v>239</v>
      </c>
      <c r="C22" s="308"/>
      <c r="D22" s="113">
        <v>0.88311255519453469</v>
      </c>
      <c r="E22" s="115">
        <v>318</v>
      </c>
      <c r="F22" s="114">
        <v>326</v>
      </c>
      <c r="G22" s="114">
        <v>316</v>
      </c>
      <c r="H22" s="114">
        <v>324</v>
      </c>
      <c r="I22" s="140">
        <v>331</v>
      </c>
      <c r="J22" s="115">
        <v>-13</v>
      </c>
      <c r="K22" s="116">
        <v>-3.9274924471299095</v>
      </c>
    </row>
    <row r="23" spans="1:11" ht="14.1" customHeight="1" x14ac:dyDescent="0.2">
      <c r="A23" s="306">
        <v>23</v>
      </c>
      <c r="B23" s="307" t="s">
        <v>240</v>
      </c>
      <c r="C23" s="308"/>
      <c r="D23" s="113">
        <v>0.35824377239023575</v>
      </c>
      <c r="E23" s="115">
        <v>129</v>
      </c>
      <c r="F23" s="114">
        <v>136</v>
      </c>
      <c r="G23" s="114">
        <v>145</v>
      </c>
      <c r="H23" s="114">
        <v>149</v>
      </c>
      <c r="I23" s="140">
        <v>145</v>
      </c>
      <c r="J23" s="115">
        <v>-16</v>
      </c>
      <c r="K23" s="116">
        <v>-11.03448275862069</v>
      </c>
    </row>
    <row r="24" spans="1:11" ht="14.1" customHeight="1" x14ac:dyDescent="0.2">
      <c r="A24" s="306">
        <v>24</v>
      </c>
      <c r="B24" s="307" t="s">
        <v>241</v>
      </c>
      <c r="C24" s="308"/>
      <c r="D24" s="113">
        <v>1.3607709183815158</v>
      </c>
      <c r="E24" s="115">
        <v>490</v>
      </c>
      <c r="F24" s="114">
        <v>512</v>
      </c>
      <c r="G24" s="114">
        <v>540</v>
      </c>
      <c r="H24" s="114">
        <v>561</v>
      </c>
      <c r="I24" s="140">
        <v>556</v>
      </c>
      <c r="J24" s="115">
        <v>-66</v>
      </c>
      <c r="K24" s="116">
        <v>-11.870503597122303</v>
      </c>
    </row>
    <row r="25" spans="1:11" ht="14.1" customHeight="1" x14ac:dyDescent="0.2">
      <c r="A25" s="306">
        <v>25</v>
      </c>
      <c r="B25" s="307" t="s">
        <v>242</v>
      </c>
      <c r="C25" s="308"/>
      <c r="D25" s="113">
        <v>1.7051292732372463</v>
      </c>
      <c r="E25" s="115">
        <v>614</v>
      </c>
      <c r="F25" s="114">
        <v>683</v>
      </c>
      <c r="G25" s="114">
        <v>678</v>
      </c>
      <c r="H25" s="114">
        <v>699</v>
      </c>
      <c r="I25" s="140">
        <v>722</v>
      </c>
      <c r="J25" s="115">
        <v>-108</v>
      </c>
      <c r="K25" s="116">
        <v>-14.958448753462603</v>
      </c>
    </row>
    <row r="26" spans="1:11" ht="14.1" customHeight="1" x14ac:dyDescent="0.2">
      <c r="A26" s="306">
        <v>26</v>
      </c>
      <c r="B26" s="307" t="s">
        <v>243</v>
      </c>
      <c r="C26" s="308"/>
      <c r="D26" s="113">
        <v>0.93587714182565473</v>
      </c>
      <c r="E26" s="115">
        <v>337</v>
      </c>
      <c r="F26" s="114">
        <v>351</v>
      </c>
      <c r="G26" s="114">
        <v>371</v>
      </c>
      <c r="H26" s="114">
        <v>370</v>
      </c>
      <c r="I26" s="140">
        <v>338</v>
      </c>
      <c r="J26" s="115">
        <v>-1</v>
      </c>
      <c r="K26" s="116">
        <v>-0.29585798816568049</v>
      </c>
    </row>
    <row r="27" spans="1:11" ht="14.1" customHeight="1" x14ac:dyDescent="0.2">
      <c r="A27" s="306">
        <v>27</v>
      </c>
      <c r="B27" s="307" t="s">
        <v>244</v>
      </c>
      <c r="C27" s="308"/>
      <c r="D27" s="113">
        <v>0.42767086006276211</v>
      </c>
      <c r="E27" s="115">
        <v>154</v>
      </c>
      <c r="F27" s="114">
        <v>148</v>
      </c>
      <c r="G27" s="114">
        <v>144</v>
      </c>
      <c r="H27" s="114">
        <v>145</v>
      </c>
      <c r="I27" s="140">
        <v>155</v>
      </c>
      <c r="J27" s="115">
        <v>-1</v>
      </c>
      <c r="K27" s="116">
        <v>-0.64516129032258063</v>
      </c>
    </row>
    <row r="28" spans="1:11" ht="14.1" customHeight="1" x14ac:dyDescent="0.2">
      <c r="A28" s="306">
        <v>28</v>
      </c>
      <c r="B28" s="307" t="s">
        <v>245</v>
      </c>
      <c r="C28" s="308"/>
      <c r="D28" s="113">
        <v>0.28881668471770944</v>
      </c>
      <c r="E28" s="115">
        <v>104</v>
      </c>
      <c r="F28" s="114">
        <v>104</v>
      </c>
      <c r="G28" s="114">
        <v>107</v>
      </c>
      <c r="H28" s="114">
        <v>105</v>
      </c>
      <c r="I28" s="140">
        <v>107</v>
      </c>
      <c r="J28" s="115">
        <v>-3</v>
      </c>
      <c r="K28" s="116">
        <v>-2.8037383177570092</v>
      </c>
    </row>
    <row r="29" spans="1:11" ht="14.1" customHeight="1" x14ac:dyDescent="0.2">
      <c r="A29" s="306">
        <v>29</v>
      </c>
      <c r="B29" s="307" t="s">
        <v>246</v>
      </c>
      <c r="C29" s="308"/>
      <c r="D29" s="113">
        <v>4.0184398344858234</v>
      </c>
      <c r="E29" s="115">
        <v>1447</v>
      </c>
      <c r="F29" s="114">
        <v>1558</v>
      </c>
      <c r="G29" s="114">
        <v>1589</v>
      </c>
      <c r="H29" s="114">
        <v>1626</v>
      </c>
      <c r="I29" s="140">
        <v>1581</v>
      </c>
      <c r="J29" s="115">
        <v>-134</v>
      </c>
      <c r="K29" s="116">
        <v>-8.4756483238456681</v>
      </c>
    </row>
    <row r="30" spans="1:11" ht="14.1" customHeight="1" x14ac:dyDescent="0.2">
      <c r="A30" s="306" t="s">
        <v>247</v>
      </c>
      <c r="B30" s="307" t="s">
        <v>248</v>
      </c>
      <c r="C30" s="308"/>
      <c r="D30" s="113">
        <v>0.6137354550251326</v>
      </c>
      <c r="E30" s="115">
        <v>221</v>
      </c>
      <c r="F30" s="114">
        <v>222</v>
      </c>
      <c r="G30" s="114">
        <v>233</v>
      </c>
      <c r="H30" s="114">
        <v>235</v>
      </c>
      <c r="I30" s="140">
        <v>247</v>
      </c>
      <c r="J30" s="115">
        <v>-26</v>
      </c>
      <c r="K30" s="116">
        <v>-10.526315789473685</v>
      </c>
    </row>
    <row r="31" spans="1:11" ht="14.1" customHeight="1" x14ac:dyDescent="0.2">
      <c r="A31" s="306" t="s">
        <v>249</v>
      </c>
      <c r="B31" s="307" t="s">
        <v>250</v>
      </c>
      <c r="C31" s="308"/>
      <c r="D31" s="113">
        <v>3.3547168763364716</v>
      </c>
      <c r="E31" s="115">
        <v>1208</v>
      </c>
      <c r="F31" s="114">
        <v>1321</v>
      </c>
      <c r="G31" s="114">
        <v>1340</v>
      </c>
      <c r="H31" s="114">
        <v>1375</v>
      </c>
      <c r="I31" s="140">
        <v>1316</v>
      </c>
      <c r="J31" s="115">
        <v>-108</v>
      </c>
      <c r="K31" s="116">
        <v>-8.2066869300911858</v>
      </c>
    </row>
    <row r="32" spans="1:11" ht="14.1" customHeight="1" x14ac:dyDescent="0.2">
      <c r="A32" s="306">
        <v>31</v>
      </c>
      <c r="B32" s="307" t="s">
        <v>251</v>
      </c>
      <c r="C32" s="308"/>
      <c r="D32" s="113">
        <v>0.14163125885195368</v>
      </c>
      <c r="E32" s="115">
        <v>51</v>
      </c>
      <c r="F32" s="114">
        <v>55</v>
      </c>
      <c r="G32" s="114">
        <v>61</v>
      </c>
      <c r="H32" s="114">
        <v>61</v>
      </c>
      <c r="I32" s="140">
        <v>58</v>
      </c>
      <c r="J32" s="115">
        <v>-7</v>
      </c>
      <c r="K32" s="116">
        <v>-12.068965517241379</v>
      </c>
    </row>
    <row r="33" spans="1:11" ht="14.1" customHeight="1" x14ac:dyDescent="0.2">
      <c r="A33" s="306">
        <v>32</v>
      </c>
      <c r="B33" s="307" t="s">
        <v>252</v>
      </c>
      <c r="C33" s="308"/>
      <c r="D33" s="113">
        <v>1.10805631925352</v>
      </c>
      <c r="E33" s="115">
        <v>399</v>
      </c>
      <c r="F33" s="114">
        <v>452</v>
      </c>
      <c r="G33" s="114">
        <v>429</v>
      </c>
      <c r="H33" s="114">
        <v>414</v>
      </c>
      <c r="I33" s="140">
        <v>395</v>
      </c>
      <c r="J33" s="115">
        <v>4</v>
      </c>
      <c r="K33" s="116">
        <v>1.0126582278481013</v>
      </c>
    </row>
    <row r="34" spans="1:11" ht="14.1" customHeight="1" x14ac:dyDescent="0.2">
      <c r="A34" s="306">
        <v>33</v>
      </c>
      <c r="B34" s="307" t="s">
        <v>253</v>
      </c>
      <c r="C34" s="308"/>
      <c r="D34" s="113">
        <v>0.65816879113554949</v>
      </c>
      <c r="E34" s="115">
        <v>237</v>
      </c>
      <c r="F34" s="114">
        <v>244</v>
      </c>
      <c r="G34" s="114">
        <v>256</v>
      </c>
      <c r="H34" s="114">
        <v>248</v>
      </c>
      <c r="I34" s="140">
        <v>244</v>
      </c>
      <c r="J34" s="115">
        <v>-7</v>
      </c>
      <c r="K34" s="116">
        <v>-2.8688524590163933</v>
      </c>
    </row>
    <row r="35" spans="1:11" ht="14.1" customHeight="1" x14ac:dyDescent="0.2">
      <c r="A35" s="306">
        <v>34</v>
      </c>
      <c r="B35" s="307" t="s">
        <v>254</v>
      </c>
      <c r="C35" s="308"/>
      <c r="D35" s="113">
        <v>7.0315754394734649</v>
      </c>
      <c r="E35" s="115">
        <v>2532</v>
      </c>
      <c r="F35" s="114">
        <v>2543</v>
      </c>
      <c r="G35" s="114">
        <v>2596</v>
      </c>
      <c r="H35" s="114">
        <v>2582</v>
      </c>
      <c r="I35" s="140">
        <v>2545</v>
      </c>
      <c r="J35" s="115">
        <v>-13</v>
      </c>
      <c r="K35" s="116">
        <v>-0.51080550098231825</v>
      </c>
    </row>
    <row r="36" spans="1:11" ht="14.1" customHeight="1" x14ac:dyDescent="0.2">
      <c r="A36" s="306">
        <v>41</v>
      </c>
      <c r="B36" s="307" t="s">
        <v>255</v>
      </c>
      <c r="C36" s="308"/>
      <c r="D36" s="113">
        <v>0.15829375989336</v>
      </c>
      <c r="E36" s="115">
        <v>57</v>
      </c>
      <c r="F36" s="114">
        <v>60</v>
      </c>
      <c r="G36" s="114">
        <v>62</v>
      </c>
      <c r="H36" s="114">
        <v>62</v>
      </c>
      <c r="I36" s="140">
        <v>61</v>
      </c>
      <c r="J36" s="115">
        <v>-4</v>
      </c>
      <c r="K36" s="116">
        <v>-6.557377049180328</v>
      </c>
    </row>
    <row r="37" spans="1:11" ht="14.1" customHeight="1" x14ac:dyDescent="0.2">
      <c r="A37" s="306">
        <v>42</v>
      </c>
      <c r="B37" s="307" t="s">
        <v>256</v>
      </c>
      <c r="C37" s="308"/>
      <c r="D37" s="113">
        <v>1.110833402760421E-2</v>
      </c>
      <c r="E37" s="115">
        <v>4</v>
      </c>
      <c r="F37" s="114">
        <v>6</v>
      </c>
      <c r="G37" s="114">
        <v>6</v>
      </c>
      <c r="H37" s="114">
        <v>6</v>
      </c>
      <c r="I37" s="140">
        <v>7</v>
      </c>
      <c r="J37" s="115">
        <v>-3</v>
      </c>
      <c r="K37" s="116">
        <v>-42.857142857142854</v>
      </c>
    </row>
    <row r="38" spans="1:11" ht="14.1" customHeight="1" x14ac:dyDescent="0.2">
      <c r="A38" s="306">
        <v>43</v>
      </c>
      <c r="B38" s="307" t="s">
        <v>257</v>
      </c>
      <c r="C38" s="308"/>
      <c r="D38" s="113">
        <v>0.28326251770390737</v>
      </c>
      <c r="E38" s="115">
        <v>102</v>
      </c>
      <c r="F38" s="114">
        <v>107</v>
      </c>
      <c r="G38" s="114">
        <v>101</v>
      </c>
      <c r="H38" s="114">
        <v>97</v>
      </c>
      <c r="I38" s="140">
        <v>96</v>
      </c>
      <c r="J38" s="115">
        <v>6</v>
      </c>
      <c r="K38" s="116">
        <v>6.25</v>
      </c>
    </row>
    <row r="39" spans="1:11" ht="14.1" customHeight="1" x14ac:dyDescent="0.2">
      <c r="A39" s="306">
        <v>51</v>
      </c>
      <c r="B39" s="307" t="s">
        <v>258</v>
      </c>
      <c r="C39" s="308"/>
      <c r="D39" s="113">
        <v>4.9765336443666861</v>
      </c>
      <c r="E39" s="115">
        <v>1792</v>
      </c>
      <c r="F39" s="114">
        <v>1839</v>
      </c>
      <c r="G39" s="114">
        <v>1823</v>
      </c>
      <c r="H39" s="114">
        <v>1868</v>
      </c>
      <c r="I39" s="140">
        <v>1870</v>
      </c>
      <c r="J39" s="115">
        <v>-78</v>
      </c>
      <c r="K39" s="116">
        <v>-4.1711229946524062</v>
      </c>
    </row>
    <row r="40" spans="1:11" ht="14.1" customHeight="1" x14ac:dyDescent="0.2">
      <c r="A40" s="306" t="s">
        <v>259</v>
      </c>
      <c r="B40" s="307" t="s">
        <v>260</v>
      </c>
      <c r="C40" s="308"/>
      <c r="D40" s="113">
        <v>4.7210419617317889</v>
      </c>
      <c r="E40" s="115">
        <v>1700</v>
      </c>
      <c r="F40" s="114">
        <v>1745</v>
      </c>
      <c r="G40" s="114">
        <v>1726</v>
      </c>
      <c r="H40" s="114">
        <v>1772</v>
      </c>
      <c r="I40" s="140">
        <v>1790</v>
      </c>
      <c r="J40" s="115">
        <v>-90</v>
      </c>
      <c r="K40" s="116">
        <v>-5.027932960893855</v>
      </c>
    </row>
    <row r="41" spans="1:11" ht="14.1" customHeight="1" x14ac:dyDescent="0.2">
      <c r="A41" s="306"/>
      <c r="B41" s="307" t="s">
        <v>261</v>
      </c>
      <c r="C41" s="308"/>
      <c r="D41" s="113">
        <v>3.0520147740842569</v>
      </c>
      <c r="E41" s="115">
        <v>1099</v>
      </c>
      <c r="F41" s="114">
        <v>1141</v>
      </c>
      <c r="G41" s="114">
        <v>1108</v>
      </c>
      <c r="H41" s="114">
        <v>1147</v>
      </c>
      <c r="I41" s="140">
        <v>1157</v>
      </c>
      <c r="J41" s="115">
        <v>-58</v>
      </c>
      <c r="K41" s="116">
        <v>-5.0129645635263609</v>
      </c>
    </row>
    <row r="42" spans="1:11" ht="14.1" customHeight="1" x14ac:dyDescent="0.2">
      <c r="A42" s="306">
        <v>52</v>
      </c>
      <c r="B42" s="307" t="s">
        <v>262</v>
      </c>
      <c r="C42" s="308"/>
      <c r="D42" s="113">
        <v>4.343358604793246</v>
      </c>
      <c r="E42" s="115">
        <v>1564</v>
      </c>
      <c r="F42" s="114">
        <v>1628</v>
      </c>
      <c r="G42" s="114">
        <v>1596</v>
      </c>
      <c r="H42" s="114">
        <v>1627</v>
      </c>
      <c r="I42" s="140">
        <v>1635</v>
      </c>
      <c r="J42" s="115">
        <v>-71</v>
      </c>
      <c r="K42" s="116">
        <v>-4.3425076452599392</v>
      </c>
    </row>
    <row r="43" spans="1:11" ht="14.1" customHeight="1" x14ac:dyDescent="0.2">
      <c r="A43" s="306" t="s">
        <v>263</v>
      </c>
      <c r="B43" s="307" t="s">
        <v>264</v>
      </c>
      <c r="C43" s="308"/>
      <c r="D43" s="113">
        <v>4.0295481685134273</v>
      </c>
      <c r="E43" s="115">
        <v>1451</v>
      </c>
      <c r="F43" s="114">
        <v>1512</v>
      </c>
      <c r="G43" s="114">
        <v>1495</v>
      </c>
      <c r="H43" s="114">
        <v>1518</v>
      </c>
      <c r="I43" s="140">
        <v>1471</v>
      </c>
      <c r="J43" s="115">
        <v>-20</v>
      </c>
      <c r="K43" s="116">
        <v>-1.3596193065941535</v>
      </c>
    </row>
    <row r="44" spans="1:11" ht="14.1" customHeight="1" x14ac:dyDescent="0.2">
      <c r="A44" s="306">
        <v>53</v>
      </c>
      <c r="B44" s="307" t="s">
        <v>265</v>
      </c>
      <c r="C44" s="308"/>
      <c r="D44" s="113">
        <v>1.2607959121330778</v>
      </c>
      <c r="E44" s="115">
        <v>454</v>
      </c>
      <c r="F44" s="114">
        <v>459</v>
      </c>
      <c r="G44" s="114">
        <v>485</v>
      </c>
      <c r="H44" s="114">
        <v>501</v>
      </c>
      <c r="I44" s="140">
        <v>497</v>
      </c>
      <c r="J44" s="115">
        <v>-43</v>
      </c>
      <c r="K44" s="116">
        <v>-8.6519114688128766</v>
      </c>
    </row>
    <row r="45" spans="1:11" ht="14.1" customHeight="1" x14ac:dyDescent="0.2">
      <c r="A45" s="306" t="s">
        <v>266</v>
      </c>
      <c r="B45" s="307" t="s">
        <v>267</v>
      </c>
      <c r="C45" s="308"/>
      <c r="D45" s="113">
        <v>1.2163625760226611</v>
      </c>
      <c r="E45" s="115">
        <v>438</v>
      </c>
      <c r="F45" s="114">
        <v>444</v>
      </c>
      <c r="G45" s="114">
        <v>472</v>
      </c>
      <c r="H45" s="114">
        <v>486</v>
      </c>
      <c r="I45" s="140">
        <v>481</v>
      </c>
      <c r="J45" s="115">
        <v>-43</v>
      </c>
      <c r="K45" s="116">
        <v>-8.9397089397089395</v>
      </c>
    </row>
    <row r="46" spans="1:11" ht="14.1" customHeight="1" x14ac:dyDescent="0.2">
      <c r="A46" s="306">
        <v>54</v>
      </c>
      <c r="B46" s="307" t="s">
        <v>268</v>
      </c>
      <c r="C46" s="308"/>
      <c r="D46" s="113">
        <v>14.660223832930656</v>
      </c>
      <c r="E46" s="115">
        <v>5279</v>
      </c>
      <c r="F46" s="114">
        <v>5497</v>
      </c>
      <c r="G46" s="114">
        <v>5636</v>
      </c>
      <c r="H46" s="114">
        <v>5655</v>
      </c>
      <c r="I46" s="140">
        <v>5661</v>
      </c>
      <c r="J46" s="115">
        <v>-382</v>
      </c>
      <c r="K46" s="116">
        <v>-6.7479243949832188</v>
      </c>
    </row>
    <row r="47" spans="1:11" ht="14.1" customHeight="1" x14ac:dyDescent="0.2">
      <c r="A47" s="306">
        <v>61</v>
      </c>
      <c r="B47" s="307" t="s">
        <v>269</v>
      </c>
      <c r="C47" s="308"/>
      <c r="D47" s="113">
        <v>0.65261462412174731</v>
      </c>
      <c r="E47" s="115">
        <v>235</v>
      </c>
      <c r="F47" s="114">
        <v>234</v>
      </c>
      <c r="G47" s="114">
        <v>235</v>
      </c>
      <c r="H47" s="114">
        <v>242</v>
      </c>
      <c r="I47" s="140">
        <v>226</v>
      </c>
      <c r="J47" s="115">
        <v>9</v>
      </c>
      <c r="K47" s="116">
        <v>3.9823008849557522</v>
      </c>
    </row>
    <row r="48" spans="1:11" ht="14.1" customHeight="1" x14ac:dyDescent="0.2">
      <c r="A48" s="306">
        <v>62</v>
      </c>
      <c r="B48" s="307" t="s">
        <v>270</v>
      </c>
      <c r="C48" s="308"/>
      <c r="D48" s="113">
        <v>13.163375822710989</v>
      </c>
      <c r="E48" s="115">
        <v>4740</v>
      </c>
      <c r="F48" s="114">
        <v>4874</v>
      </c>
      <c r="G48" s="114">
        <v>4841</v>
      </c>
      <c r="H48" s="114">
        <v>5073</v>
      </c>
      <c r="I48" s="140">
        <v>4994</v>
      </c>
      <c r="J48" s="115">
        <v>-254</v>
      </c>
      <c r="K48" s="116">
        <v>-5.0861033239887865</v>
      </c>
    </row>
    <row r="49" spans="1:11" ht="14.1" customHeight="1" x14ac:dyDescent="0.2">
      <c r="A49" s="306">
        <v>63</v>
      </c>
      <c r="B49" s="307" t="s">
        <v>271</v>
      </c>
      <c r="C49" s="308"/>
      <c r="D49" s="113">
        <v>10.783415257296786</v>
      </c>
      <c r="E49" s="115">
        <v>3883</v>
      </c>
      <c r="F49" s="114">
        <v>4412</v>
      </c>
      <c r="G49" s="114">
        <v>4412</v>
      </c>
      <c r="H49" s="114">
        <v>4500</v>
      </c>
      <c r="I49" s="140">
        <v>4395</v>
      </c>
      <c r="J49" s="115">
        <v>-512</v>
      </c>
      <c r="K49" s="116">
        <v>-11.649601820250284</v>
      </c>
    </row>
    <row r="50" spans="1:11" ht="14.1" customHeight="1" x14ac:dyDescent="0.2">
      <c r="A50" s="306" t="s">
        <v>272</v>
      </c>
      <c r="B50" s="307" t="s">
        <v>273</v>
      </c>
      <c r="C50" s="308"/>
      <c r="D50" s="113">
        <v>0.84423338609791998</v>
      </c>
      <c r="E50" s="115">
        <v>304</v>
      </c>
      <c r="F50" s="114">
        <v>367</v>
      </c>
      <c r="G50" s="114">
        <v>373</v>
      </c>
      <c r="H50" s="114">
        <v>368</v>
      </c>
      <c r="I50" s="140">
        <v>360</v>
      </c>
      <c r="J50" s="115">
        <v>-56</v>
      </c>
      <c r="K50" s="116">
        <v>-15.555555555555555</v>
      </c>
    </row>
    <row r="51" spans="1:11" ht="14.1" customHeight="1" x14ac:dyDescent="0.2">
      <c r="A51" s="306" t="s">
        <v>274</v>
      </c>
      <c r="B51" s="307" t="s">
        <v>275</v>
      </c>
      <c r="C51" s="308"/>
      <c r="D51" s="113">
        <v>9.5781610153017294</v>
      </c>
      <c r="E51" s="115">
        <v>3449</v>
      </c>
      <c r="F51" s="114">
        <v>3895</v>
      </c>
      <c r="G51" s="114">
        <v>3898</v>
      </c>
      <c r="H51" s="114">
        <v>3988</v>
      </c>
      <c r="I51" s="140">
        <v>3893</v>
      </c>
      <c r="J51" s="115">
        <v>-444</v>
      </c>
      <c r="K51" s="116">
        <v>-11.405086051888004</v>
      </c>
    </row>
    <row r="52" spans="1:11" ht="14.1" customHeight="1" x14ac:dyDescent="0.2">
      <c r="A52" s="306">
        <v>71</v>
      </c>
      <c r="B52" s="307" t="s">
        <v>276</v>
      </c>
      <c r="C52" s="308"/>
      <c r="D52" s="113">
        <v>11.263850703990668</v>
      </c>
      <c r="E52" s="115">
        <v>4056</v>
      </c>
      <c r="F52" s="114">
        <v>4149</v>
      </c>
      <c r="G52" s="114">
        <v>4172</v>
      </c>
      <c r="H52" s="114">
        <v>4176</v>
      </c>
      <c r="I52" s="140">
        <v>4161</v>
      </c>
      <c r="J52" s="115">
        <v>-105</v>
      </c>
      <c r="K52" s="116">
        <v>-2.5234318673395819</v>
      </c>
    </row>
    <row r="53" spans="1:11" ht="14.1" customHeight="1" x14ac:dyDescent="0.2">
      <c r="A53" s="306" t="s">
        <v>277</v>
      </c>
      <c r="B53" s="307" t="s">
        <v>278</v>
      </c>
      <c r="C53" s="308"/>
      <c r="D53" s="113">
        <v>1.3746563359160211</v>
      </c>
      <c r="E53" s="115">
        <v>495</v>
      </c>
      <c r="F53" s="114">
        <v>523</v>
      </c>
      <c r="G53" s="114">
        <v>522</v>
      </c>
      <c r="H53" s="114">
        <v>514</v>
      </c>
      <c r="I53" s="140">
        <v>510</v>
      </c>
      <c r="J53" s="115">
        <v>-15</v>
      </c>
      <c r="K53" s="116">
        <v>-2.9411764705882355</v>
      </c>
    </row>
    <row r="54" spans="1:11" ht="14.1" customHeight="1" x14ac:dyDescent="0.2">
      <c r="A54" s="306" t="s">
        <v>279</v>
      </c>
      <c r="B54" s="307" t="s">
        <v>280</v>
      </c>
      <c r="C54" s="308"/>
      <c r="D54" s="113">
        <v>9.5142880946430051</v>
      </c>
      <c r="E54" s="115">
        <v>3426</v>
      </c>
      <c r="F54" s="114">
        <v>3486</v>
      </c>
      <c r="G54" s="114">
        <v>3513</v>
      </c>
      <c r="H54" s="114">
        <v>3523</v>
      </c>
      <c r="I54" s="140">
        <v>3507</v>
      </c>
      <c r="J54" s="115">
        <v>-81</v>
      </c>
      <c r="K54" s="116">
        <v>-2.309666381522669</v>
      </c>
    </row>
    <row r="55" spans="1:11" ht="14.1" customHeight="1" x14ac:dyDescent="0.2">
      <c r="A55" s="306">
        <v>72</v>
      </c>
      <c r="B55" s="307" t="s">
        <v>281</v>
      </c>
      <c r="C55" s="308"/>
      <c r="D55" s="113">
        <v>1.2052542419950567</v>
      </c>
      <c r="E55" s="115">
        <v>434</v>
      </c>
      <c r="F55" s="114">
        <v>430</v>
      </c>
      <c r="G55" s="114">
        <v>439</v>
      </c>
      <c r="H55" s="114">
        <v>434</v>
      </c>
      <c r="I55" s="140">
        <v>445</v>
      </c>
      <c r="J55" s="115">
        <v>-11</v>
      </c>
      <c r="K55" s="116">
        <v>-2.4719101123595504</v>
      </c>
    </row>
    <row r="56" spans="1:11" ht="14.1" customHeight="1" x14ac:dyDescent="0.2">
      <c r="A56" s="306" t="s">
        <v>282</v>
      </c>
      <c r="B56" s="307" t="s">
        <v>283</v>
      </c>
      <c r="C56" s="308"/>
      <c r="D56" s="113">
        <v>0.21383543003138106</v>
      </c>
      <c r="E56" s="115">
        <v>77</v>
      </c>
      <c r="F56" s="114">
        <v>74</v>
      </c>
      <c r="G56" s="114">
        <v>70</v>
      </c>
      <c r="H56" s="114">
        <v>62</v>
      </c>
      <c r="I56" s="140">
        <v>65</v>
      </c>
      <c r="J56" s="115">
        <v>12</v>
      </c>
      <c r="K56" s="116">
        <v>18.46153846153846</v>
      </c>
    </row>
    <row r="57" spans="1:11" ht="14.1" customHeight="1" x14ac:dyDescent="0.2">
      <c r="A57" s="306" t="s">
        <v>284</v>
      </c>
      <c r="B57" s="307" t="s">
        <v>285</v>
      </c>
      <c r="C57" s="308"/>
      <c r="D57" s="113">
        <v>0.72759587880807575</v>
      </c>
      <c r="E57" s="115">
        <v>262</v>
      </c>
      <c r="F57" s="114">
        <v>259</v>
      </c>
      <c r="G57" s="114">
        <v>267</v>
      </c>
      <c r="H57" s="114">
        <v>273</v>
      </c>
      <c r="I57" s="140">
        <v>282</v>
      </c>
      <c r="J57" s="115">
        <v>-20</v>
      </c>
      <c r="K57" s="116">
        <v>-7.0921985815602833</v>
      </c>
    </row>
    <row r="58" spans="1:11" ht="14.1" customHeight="1" x14ac:dyDescent="0.2">
      <c r="A58" s="306">
        <v>73</v>
      </c>
      <c r="B58" s="307" t="s">
        <v>286</v>
      </c>
      <c r="C58" s="308"/>
      <c r="D58" s="113">
        <v>0.99419589547057685</v>
      </c>
      <c r="E58" s="115">
        <v>358</v>
      </c>
      <c r="F58" s="114">
        <v>352</v>
      </c>
      <c r="G58" s="114">
        <v>366</v>
      </c>
      <c r="H58" s="114">
        <v>361</v>
      </c>
      <c r="I58" s="140">
        <v>364</v>
      </c>
      <c r="J58" s="115">
        <v>-6</v>
      </c>
      <c r="K58" s="116">
        <v>-1.6483516483516483</v>
      </c>
    </row>
    <row r="59" spans="1:11" ht="14.1" customHeight="1" x14ac:dyDescent="0.2">
      <c r="A59" s="306" t="s">
        <v>287</v>
      </c>
      <c r="B59" s="307" t="s">
        <v>288</v>
      </c>
      <c r="C59" s="308"/>
      <c r="D59" s="113">
        <v>0.7164875447804715</v>
      </c>
      <c r="E59" s="115">
        <v>258</v>
      </c>
      <c r="F59" s="114">
        <v>255</v>
      </c>
      <c r="G59" s="114">
        <v>269</v>
      </c>
      <c r="H59" s="114">
        <v>267</v>
      </c>
      <c r="I59" s="140">
        <v>264</v>
      </c>
      <c r="J59" s="115">
        <v>-6</v>
      </c>
      <c r="K59" s="116">
        <v>-2.2727272727272729</v>
      </c>
    </row>
    <row r="60" spans="1:11" ht="14.1" customHeight="1" x14ac:dyDescent="0.2">
      <c r="A60" s="306">
        <v>81</v>
      </c>
      <c r="B60" s="307" t="s">
        <v>289</v>
      </c>
      <c r="C60" s="308"/>
      <c r="D60" s="113">
        <v>3.0075814379738399</v>
      </c>
      <c r="E60" s="115">
        <v>1083</v>
      </c>
      <c r="F60" s="114">
        <v>1125</v>
      </c>
      <c r="G60" s="114">
        <v>1136</v>
      </c>
      <c r="H60" s="114">
        <v>1159</v>
      </c>
      <c r="I60" s="140">
        <v>1144</v>
      </c>
      <c r="J60" s="115">
        <v>-61</v>
      </c>
      <c r="K60" s="116">
        <v>-5.3321678321678325</v>
      </c>
    </row>
    <row r="61" spans="1:11" ht="14.1" customHeight="1" x14ac:dyDescent="0.2">
      <c r="A61" s="306" t="s">
        <v>290</v>
      </c>
      <c r="B61" s="307" t="s">
        <v>291</v>
      </c>
      <c r="C61" s="308"/>
      <c r="D61" s="113">
        <v>1.3607709183815158</v>
      </c>
      <c r="E61" s="115">
        <v>490</v>
      </c>
      <c r="F61" s="114">
        <v>503</v>
      </c>
      <c r="G61" s="114">
        <v>509</v>
      </c>
      <c r="H61" s="114">
        <v>511</v>
      </c>
      <c r="I61" s="140">
        <v>494</v>
      </c>
      <c r="J61" s="115">
        <v>-4</v>
      </c>
      <c r="K61" s="116">
        <v>-0.80971659919028338</v>
      </c>
    </row>
    <row r="62" spans="1:11" ht="14.1" customHeight="1" x14ac:dyDescent="0.2">
      <c r="A62" s="306" t="s">
        <v>292</v>
      </c>
      <c r="B62" s="307" t="s">
        <v>293</v>
      </c>
      <c r="C62" s="308"/>
      <c r="D62" s="113">
        <v>0.62484378905273685</v>
      </c>
      <c r="E62" s="115">
        <v>225</v>
      </c>
      <c r="F62" s="114">
        <v>236</v>
      </c>
      <c r="G62" s="114">
        <v>243</v>
      </c>
      <c r="H62" s="114">
        <v>242</v>
      </c>
      <c r="I62" s="140">
        <v>244</v>
      </c>
      <c r="J62" s="115">
        <v>-19</v>
      </c>
      <c r="K62" s="116">
        <v>-7.7868852459016393</v>
      </c>
    </row>
    <row r="63" spans="1:11" ht="14.1" customHeight="1" x14ac:dyDescent="0.2">
      <c r="A63" s="306"/>
      <c r="B63" s="307" t="s">
        <v>294</v>
      </c>
      <c r="C63" s="308"/>
      <c r="D63" s="113">
        <v>0.54153128384570526</v>
      </c>
      <c r="E63" s="115">
        <v>195</v>
      </c>
      <c r="F63" s="114">
        <v>202</v>
      </c>
      <c r="G63" s="114">
        <v>207</v>
      </c>
      <c r="H63" s="114">
        <v>205</v>
      </c>
      <c r="I63" s="140">
        <v>206</v>
      </c>
      <c r="J63" s="115">
        <v>-11</v>
      </c>
      <c r="K63" s="116">
        <v>-5.3398058252427187</v>
      </c>
    </row>
    <row r="64" spans="1:11" ht="14.1" customHeight="1" x14ac:dyDescent="0.2">
      <c r="A64" s="306" t="s">
        <v>295</v>
      </c>
      <c r="B64" s="307" t="s">
        <v>296</v>
      </c>
      <c r="C64" s="308"/>
      <c r="D64" s="113">
        <v>9.1643755727734727E-2</v>
      </c>
      <c r="E64" s="115">
        <v>33</v>
      </c>
      <c r="F64" s="114">
        <v>35</v>
      </c>
      <c r="G64" s="114">
        <v>36</v>
      </c>
      <c r="H64" s="114">
        <v>39</v>
      </c>
      <c r="I64" s="140">
        <v>42</v>
      </c>
      <c r="J64" s="115">
        <v>-9</v>
      </c>
      <c r="K64" s="116">
        <v>-21.428571428571427</v>
      </c>
    </row>
    <row r="65" spans="1:11" ht="14.1" customHeight="1" x14ac:dyDescent="0.2">
      <c r="A65" s="306" t="s">
        <v>297</v>
      </c>
      <c r="B65" s="307" t="s">
        <v>298</v>
      </c>
      <c r="C65" s="308"/>
      <c r="D65" s="113">
        <v>0.62484378905273685</v>
      </c>
      <c r="E65" s="115">
        <v>225</v>
      </c>
      <c r="F65" s="114">
        <v>239</v>
      </c>
      <c r="G65" s="114">
        <v>232</v>
      </c>
      <c r="H65" s="114">
        <v>238</v>
      </c>
      <c r="I65" s="140">
        <v>237</v>
      </c>
      <c r="J65" s="115">
        <v>-12</v>
      </c>
      <c r="K65" s="116">
        <v>-5.0632911392405067</v>
      </c>
    </row>
    <row r="66" spans="1:11" ht="14.1" customHeight="1" x14ac:dyDescent="0.2">
      <c r="A66" s="306">
        <v>82</v>
      </c>
      <c r="B66" s="307" t="s">
        <v>299</v>
      </c>
      <c r="C66" s="308"/>
      <c r="D66" s="113">
        <v>1.8773084506651114</v>
      </c>
      <c r="E66" s="115">
        <v>676</v>
      </c>
      <c r="F66" s="114">
        <v>713</v>
      </c>
      <c r="G66" s="114">
        <v>724</v>
      </c>
      <c r="H66" s="114">
        <v>723</v>
      </c>
      <c r="I66" s="140">
        <v>735</v>
      </c>
      <c r="J66" s="115">
        <v>-59</v>
      </c>
      <c r="K66" s="116">
        <v>-8.0272108843537406</v>
      </c>
    </row>
    <row r="67" spans="1:11" ht="14.1" customHeight="1" x14ac:dyDescent="0.2">
      <c r="A67" s="306" t="s">
        <v>300</v>
      </c>
      <c r="B67" s="307" t="s">
        <v>301</v>
      </c>
      <c r="C67" s="308"/>
      <c r="D67" s="113">
        <v>0.65816879113554949</v>
      </c>
      <c r="E67" s="115">
        <v>237</v>
      </c>
      <c r="F67" s="114">
        <v>248</v>
      </c>
      <c r="G67" s="114">
        <v>252</v>
      </c>
      <c r="H67" s="114">
        <v>250</v>
      </c>
      <c r="I67" s="140">
        <v>240</v>
      </c>
      <c r="J67" s="115">
        <v>-3</v>
      </c>
      <c r="K67" s="116">
        <v>-1.25</v>
      </c>
    </row>
    <row r="68" spans="1:11" ht="14.1" customHeight="1" x14ac:dyDescent="0.2">
      <c r="A68" s="306" t="s">
        <v>302</v>
      </c>
      <c r="B68" s="307" t="s">
        <v>303</v>
      </c>
      <c r="C68" s="308"/>
      <c r="D68" s="113">
        <v>0.68871670971146104</v>
      </c>
      <c r="E68" s="115">
        <v>248</v>
      </c>
      <c r="F68" s="114">
        <v>283</v>
      </c>
      <c r="G68" s="114">
        <v>287</v>
      </c>
      <c r="H68" s="114">
        <v>292</v>
      </c>
      <c r="I68" s="140">
        <v>313</v>
      </c>
      <c r="J68" s="115">
        <v>-65</v>
      </c>
      <c r="K68" s="116">
        <v>-20.766773162939298</v>
      </c>
    </row>
    <row r="69" spans="1:11" ht="14.1" customHeight="1" x14ac:dyDescent="0.2">
      <c r="A69" s="306">
        <v>83</v>
      </c>
      <c r="B69" s="307" t="s">
        <v>304</v>
      </c>
      <c r="C69" s="308"/>
      <c r="D69" s="113">
        <v>3.1492126968257934</v>
      </c>
      <c r="E69" s="115">
        <v>1134</v>
      </c>
      <c r="F69" s="114">
        <v>1131</v>
      </c>
      <c r="G69" s="114">
        <v>1118</v>
      </c>
      <c r="H69" s="114">
        <v>1167</v>
      </c>
      <c r="I69" s="140">
        <v>1160</v>
      </c>
      <c r="J69" s="115">
        <v>-26</v>
      </c>
      <c r="K69" s="116">
        <v>-2.2413793103448274</v>
      </c>
    </row>
    <row r="70" spans="1:11" ht="14.1" customHeight="1" x14ac:dyDescent="0.2">
      <c r="A70" s="306" t="s">
        <v>305</v>
      </c>
      <c r="B70" s="307" t="s">
        <v>306</v>
      </c>
      <c r="C70" s="308"/>
      <c r="D70" s="113">
        <v>1.9245188702824294</v>
      </c>
      <c r="E70" s="115">
        <v>693</v>
      </c>
      <c r="F70" s="114">
        <v>673</v>
      </c>
      <c r="G70" s="114">
        <v>665</v>
      </c>
      <c r="H70" s="114">
        <v>715</v>
      </c>
      <c r="I70" s="140">
        <v>723</v>
      </c>
      <c r="J70" s="115">
        <v>-30</v>
      </c>
      <c r="K70" s="116">
        <v>-4.1493775933609962</v>
      </c>
    </row>
    <row r="71" spans="1:11" ht="14.1" customHeight="1" x14ac:dyDescent="0.2">
      <c r="A71" s="306"/>
      <c r="B71" s="307" t="s">
        <v>307</v>
      </c>
      <c r="C71" s="308"/>
      <c r="D71" s="113">
        <v>1.4968480102196673</v>
      </c>
      <c r="E71" s="115">
        <v>539</v>
      </c>
      <c r="F71" s="114">
        <v>521</v>
      </c>
      <c r="G71" s="114">
        <v>516</v>
      </c>
      <c r="H71" s="114">
        <v>555</v>
      </c>
      <c r="I71" s="140">
        <v>560</v>
      </c>
      <c r="J71" s="115">
        <v>-21</v>
      </c>
      <c r="K71" s="116">
        <v>-3.75</v>
      </c>
    </row>
    <row r="72" spans="1:11" ht="14.1" customHeight="1" x14ac:dyDescent="0.2">
      <c r="A72" s="306">
        <v>84</v>
      </c>
      <c r="B72" s="307" t="s">
        <v>308</v>
      </c>
      <c r="C72" s="308"/>
      <c r="D72" s="113">
        <v>1.1913688244605516</v>
      </c>
      <c r="E72" s="115">
        <v>429</v>
      </c>
      <c r="F72" s="114">
        <v>445</v>
      </c>
      <c r="G72" s="114">
        <v>431</v>
      </c>
      <c r="H72" s="114">
        <v>427</v>
      </c>
      <c r="I72" s="140">
        <v>425</v>
      </c>
      <c r="J72" s="115">
        <v>4</v>
      </c>
      <c r="K72" s="116">
        <v>0.94117647058823528</v>
      </c>
    </row>
    <row r="73" spans="1:11" ht="14.1" customHeight="1" x14ac:dyDescent="0.2">
      <c r="A73" s="306" t="s">
        <v>309</v>
      </c>
      <c r="B73" s="307" t="s">
        <v>310</v>
      </c>
      <c r="C73" s="308"/>
      <c r="D73" s="113">
        <v>0.16107084340026104</v>
      </c>
      <c r="E73" s="115">
        <v>58</v>
      </c>
      <c r="F73" s="114">
        <v>57</v>
      </c>
      <c r="G73" s="114">
        <v>53</v>
      </c>
      <c r="H73" s="114">
        <v>56</v>
      </c>
      <c r="I73" s="140">
        <v>57</v>
      </c>
      <c r="J73" s="115">
        <v>1</v>
      </c>
      <c r="K73" s="116">
        <v>1.7543859649122806</v>
      </c>
    </row>
    <row r="74" spans="1:11" ht="14.1" customHeight="1" x14ac:dyDescent="0.2">
      <c r="A74" s="306" t="s">
        <v>311</v>
      </c>
      <c r="B74" s="307" t="s">
        <v>312</v>
      </c>
      <c r="C74" s="308"/>
      <c r="D74" s="113">
        <v>8.3312505207031581E-2</v>
      </c>
      <c r="E74" s="115">
        <v>30</v>
      </c>
      <c r="F74" s="114">
        <v>29</v>
      </c>
      <c r="G74" s="114">
        <v>29</v>
      </c>
      <c r="H74" s="114">
        <v>30</v>
      </c>
      <c r="I74" s="140">
        <v>31</v>
      </c>
      <c r="J74" s="115">
        <v>-1</v>
      </c>
      <c r="K74" s="116">
        <v>-3.225806451612903</v>
      </c>
    </row>
    <row r="75" spans="1:11" ht="14.1" customHeight="1" x14ac:dyDescent="0.2">
      <c r="A75" s="306" t="s">
        <v>313</v>
      </c>
      <c r="B75" s="307" t="s">
        <v>314</v>
      </c>
      <c r="C75" s="308"/>
      <c r="D75" s="113">
        <v>3.0547918575911579E-2</v>
      </c>
      <c r="E75" s="115">
        <v>11</v>
      </c>
      <c r="F75" s="114">
        <v>12</v>
      </c>
      <c r="G75" s="114">
        <v>11</v>
      </c>
      <c r="H75" s="114">
        <v>14</v>
      </c>
      <c r="I75" s="140">
        <v>16</v>
      </c>
      <c r="J75" s="115">
        <v>-5</v>
      </c>
      <c r="K75" s="116">
        <v>-31.25</v>
      </c>
    </row>
    <row r="76" spans="1:11" ht="14.1" customHeight="1" x14ac:dyDescent="0.2">
      <c r="A76" s="306">
        <v>91</v>
      </c>
      <c r="B76" s="307" t="s">
        <v>315</v>
      </c>
      <c r="C76" s="308"/>
      <c r="D76" s="113">
        <v>5.5541670138021047E-2</v>
      </c>
      <c r="E76" s="115">
        <v>20</v>
      </c>
      <c r="F76" s="114">
        <v>21</v>
      </c>
      <c r="G76" s="114">
        <v>20</v>
      </c>
      <c r="H76" s="114">
        <v>19</v>
      </c>
      <c r="I76" s="140">
        <v>18</v>
      </c>
      <c r="J76" s="115">
        <v>2</v>
      </c>
      <c r="K76" s="116">
        <v>11.111111111111111</v>
      </c>
    </row>
    <row r="77" spans="1:11" ht="14.1" customHeight="1" x14ac:dyDescent="0.2">
      <c r="A77" s="306">
        <v>92</v>
      </c>
      <c r="B77" s="307" t="s">
        <v>316</v>
      </c>
      <c r="C77" s="308"/>
      <c r="D77" s="113">
        <v>0.27493126718320421</v>
      </c>
      <c r="E77" s="115">
        <v>99</v>
      </c>
      <c r="F77" s="114">
        <v>99</v>
      </c>
      <c r="G77" s="114">
        <v>100</v>
      </c>
      <c r="H77" s="114">
        <v>94</v>
      </c>
      <c r="I77" s="140">
        <v>96</v>
      </c>
      <c r="J77" s="115">
        <v>3</v>
      </c>
      <c r="K77" s="116">
        <v>3.125</v>
      </c>
    </row>
    <row r="78" spans="1:11" ht="14.1" customHeight="1" x14ac:dyDescent="0.2">
      <c r="A78" s="306">
        <v>93</v>
      </c>
      <c r="B78" s="307" t="s">
        <v>317</v>
      </c>
      <c r="C78" s="308"/>
      <c r="D78" s="113">
        <v>0.14996250937265684</v>
      </c>
      <c r="E78" s="115">
        <v>54</v>
      </c>
      <c r="F78" s="114">
        <v>58</v>
      </c>
      <c r="G78" s="114">
        <v>57</v>
      </c>
      <c r="H78" s="114">
        <v>60</v>
      </c>
      <c r="I78" s="140">
        <v>60</v>
      </c>
      <c r="J78" s="115">
        <v>-6</v>
      </c>
      <c r="K78" s="116">
        <v>-10</v>
      </c>
    </row>
    <row r="79" spans="1:11" ht="14.1" customHeight="1" x14ac:dyDescent="0.2">
      <c r="A79" s="306">
        <v>94</v>
      </c>
      <c r="B79" s="307" t="s">
        <v>318</v>
      </c>
      <c r="C79" s="308"/>
      <c r="D79" s="113">
        <v>0.54153128384570526</v>
      </c>
      <c r="E79" s="115">
        <v>195</v>
      </c>
      <c r="F79" s="114">
        <v>204</v>
      </c>
      <c r="G79" s="114">
        <v>204</v>
      </c>
      <c r="H79" s="114">
        <v>206</v>
      </c>
      <c r="I79" s="140">
        <v>219</v>
      </c>
      <c r="J79" s="115">
        <v>-24</v>
      </c>
      <c r="K79" s="116">
        <v>-10.95890410958904</v>
      </c>
    </row>
    <row r="80" spans="1:11" ht="14.1" customHeight="1" x14ac:dyDescent="0.2">
      <c r="A80" s="306" t="s">
        <v>319</v>
      </c>
      <c r="B80" s="307" t="s">
        <v>320</v>
      </c>
      <c r="C80" s="308"/>
      <c r="D80" s="113">
        <v>1.9439584548307368E-2</v>
      </c>
      <c r="E80" s="115">
        <v>7</v>
      </c>
      <c r="F80" s="114">
        <v>7</v>
      </c>
      <c r="G80" s="114">
        <v>8</v>
      </c>
      <c r="H80" s="114">
        <v>9</v>
      </c>
      <c r="I80" s="140">
        <v>8</v>
      </c>
      <c r="J80" s="115">
        <v>-1</v>
      </c>
      <c r="K80" s="116">
        <v>-12.5</v>
      </c>
    </row>
    <row r="81" spans="1:11" ht="14.1" customHeight="1" x14ac:dyDescent="0.2">
      <c r="A81" s="310" t="s">
        <v>321</v>
      </c>
      <c r="B81" s="311" t="s">
        <v>334</v>
      </c>
      <c r="C81" s="312"/>
      <c r="D81" s="125">
        <v>4.3100336027104333</v>
      </c>
      <c r="E81" s="143">
        <v>1552</v>
      </c>
      <c r="F81" s="144">
        <v>1621</v>
      </c>
      <c r="G81" s="144">
        <v>1588</v>
      </c>
      <c r="H81" s="144">
        <v>1643</v>
      </c>
      <c r="I81" s="145">
        <v>1576</v>
      </c>
      <c r="J81" s="143">
        <v>-24</v>
      </c>
      <c r="K81" s="146">
        <v>-1.5228426395939085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9678</v>
      </c>
      <c r="G12" s="536">
        <v>7722</v>
      </c>
      <c r="H12" s="536">
        <v>13685</v>
      </c>
      <c r="I12" s="536">
        <v>8449</v>
      </c>
      <c r="J12" s="537">
        <v>10608</v>
      </c>
      <c r="K12" s="538">
        <v>-930</v>
      </c>
      <c r="L12" s="349">
        <v>-8.766968325791856</v>
      </c>
    </row>
    <row r="13" spans="1:17" s="110" customFormat="1" ht="15" customHeight="1" x14ac:dyDescent="0.2">
      <c r="A13" s="350" t="s">
        <v>345</v>
      </c>
      <c r="B13" s="351" t="s">
        <v>346</v>
      </c>
      <c r="C13" s="347"/>
      <c r="D13" s="347"/>
      <c r="E13" s="348"/>
      <c r="F13" s="536">
        <v>5205</v>
      </c>
      <c r="G13" s="536">
        <v>3783</v>
      </c>
      <c r="H13" s="536">
        <v>7045</v>
      </c>
      <c r="I13" s="536">
        <v>4559</v>
      </c>
      <c r="J13" s="537">
        <v>5868</v>
      </c>
      <c r="K13" s="538">
        <v>-663</v>
      </c>
      <c r="L13" s="349">
        <v>-11.298568507157464</v>
      </c>
    </row>
    <row r="14" spans="1:17" s="110" customFormat="1" ht="22.5" customHeight="1" x14ac:dyDescent="0.2">
      <c r="A14" s="350"/>
      <c r="B14" s="351" t="s">
        <v>347</v>
      </c>
      <c r="C14" s="347"/>
      <c r="D14" s="347"/>
      <c r="E14" s="348"/>
      <c r="F14" s="536">
        <v>4473</v>
      </c>
      <c r="G14" s="536">
        <v>3939</v>
      </c>
      <c r="H14" s="536">
        <v>6640</v>
      </c>
      <c r="I14" s="536">
        <v>3890</v>
      </c>
      <c r="J14" s="537">
        <v>4740</v>
      </c>
      <c r="K14" s="538">
        <v>-267</v>
      </c>
      <c r="L14" s="349">
        <v>-5.6329113924050631</v>
      </c>
    </row>
    <row r="15" spans="1:17" s="110" customFormat="1" ht="15" customHeight="1" x14ac:dyDescent="0.2">
      <c r="A15" s="350" t="s">
        <v>348</v>
      </c>
      <c r="B15" s="351" t="s">
        <v>108</v>
      </c>
      <c r="C15" s="347"/>
      <c r="D15" s="347"/>
      <c r="E15" s="348"/>
      <c r="F15" s="536">
        <v>2293</v>
      </c>
      <c r="G15" s="536">
        <v>2052</v>
      </c>
      <c r="H15" s="536">
        <v>6182</v>
      </c>
      <c r="I15" s="536">
        <v>1921</v>
      </c>
      <c r="J15" s="537">
        <v>2525</v>
      </c>
      <c r="K15" s="538">
        <v>-232</v>
      </c>
      <c r="L15" s="349">
        <v>-9.1881188118811874</v>
      </c>
    </row>
    <row r="16" spans="1:17" s="110" customFormat="1" ht="15" customHeight="1" x14ac:dyDescent="0.2">
      <c r="A16" s="350"/>
      <c r="B16" s="351" t="s">
        <v>109</v>
      </c>
      <c r="C16" s="347"/>
      <c r="D16" s="347"/>
      <c r="E16" s="348"/>
      <c r="F16" s="536">
        <v>6328</v>
      </c>
      <c r="G16" s="536">
        <v>4983</v>
      </c>
      <c r="H16" s="536">
        <v>6603</v>
      </c>
      <c r="I16" s="536">
        <v>5651</v>
      </c>
      <c r="J16" s="537">
        <v>6932</v>
      </c>
      <c r="K16" s="538">
        <v>-604</v>
      </c>
      <c r="L16" s="349">
        <v>-8.7132140796306974</v>
      </c>
    </row>
    <row r="17" spans="1:12" s="110" customFormat="1" ht="15" customHeight="1" x14ac:dyDescent="0.2">
      <c r="A17" s="350"/>
      <c r="B17" s="351" t="s">
        <v>110</v>
      </c>
      <c r="C17" s="347"/>
      <c r="D17" s="347"/>
      <c r="E17" s="348"/>
      <c r="F17" s="536">
        <v>915</v>
      </c>
      <c r="G17" s="536">
        <v>601</v>
      </c>
      <c r="H17" s="536">
        <v>776</v>
      </c>
      <c r="I17" s="536">
        <v>766</v>
      </c>
      <c r="J17" s="537">
        <v>1019</v>
      </c>
      <c r="K17" s="538">
        <v>-104</v>
      </c>
      <c r="L17" s="349">
        <v>-10.206084396467125</v>
      </c>
    </row>
    <row r="18" spans="1:12" s="110" customFormat="1" ht="15" customHeight="1" x14ac:dyDescent="0.2">
      <c r="A18" s="350"/>
      <c r="B18" s="351" t="s">
        <v>111</v>
      </c>
      <c r="C18" s="347"/>
      <c r="D18" s="347"/>
      <c r="E18" s="348"/>
      <c r="F18" s="536">
        <v>142</v>
      </c>
      <c r="G18" s="536">
        <v>86</v>
      </c>
      <c r="H18" s="536">
        <v>124</v>
      </c>
      <c r="I18" s="536">
        <v>111</v>
      </c>
      <c r="J18" s="537">
        <v>132</v>
      </c>
      <c r="K18" s="538">
        <v>10</v>
      </c>
      <c r="L18" s="349">
        <v>7.5757575757575761</v>
      </c>
    </row>
    <row r="19" spans="1:12" s="110" customFormat="1" ht="15" customHeight="1" x14ac:dyDescent="0.2">
      <c r="A19" s="118" t="s">
        <v>113</v>
      </c>
      <c r="B19" s="119" t="s">
        <v>181</v>
      </c>
      <c r="C19" s="347"/>
      <c r="D19" s="347"/>
      <c r="E19" s="348"/>
      <c r="F19" s="536">
        <v>6383</v>
      </c>
      <c r="G19" s="536">
        <v>4803</v>
      </c>
      <c r="H19" s="536">
        <v>9954</v>
      </c>
      <c r="I19" s="536">
        <v>5616</v>
      </c>
      <c r="J19" s="537">
        <v>7166</v>
      </c>
      <c r="K19" s="538">
        <v>-783</v>
      </c>
      <c r="L19" s="349">
        <v>-10.926597823053307</v>
      </c>
    </row>
    <row r="20" spans="1:12" s="110" customFormat="1" ht="15" customHeight="1" x14ac:dyDescent="0.2">
      <c r="A20" s="118"/>
      <c r="B20" s="119" t="s">
        <v>182</v>
      </c>
      <c r="C20" s="347"/>
      <c r="D20" s="347"/>
      <c r="E20" s="348"/>
      <c r="F20" s="536">
        <v>3295</v>
      </c>
      <c r="G20" s="536">
        <v>2919</v>
      </c>
      <c r="H20" s="536">
        <v>3731</v>
      </c>
      <c r="I20" s="536">
        <v>2833</v>
      </c>
      <c r="J20" s="537">
        <v>3442</v>
      </c>
      <c r="K20" s="538">
        <v>-147</v>
      </c>
      <c r="L20" s="349">
        <v>-4.2707728065078445</v>
      </c>
    </row>
    <row r="21" spans="1:12" s="110" customFormat="1" ht="15" customHeight="1" x14ac:dyDescent="0.2">
      <c r="A21" s="118" t="s">
        <v>113</v>
      </c>
      <c r="B21" s="119" t="s">
        <v>116</v>
      </c>
      <c r="C21" s="347"/>
      <c r="D21" s="347"/>
      <c r="E21" s="348"/>
      <c r="F21" s="536">
        <v>6672</v>
      </c>
      <c r="G21" s="536">
        <v>5210</v>
      </c>
      <c r="H21" s="536">
        <v>10024</v>
      </c>
      <c r="I21" s="536">
        <v>5447</v>
      </c>
      <c r="J21" s="537">
        <v>7434</v>
      </c>
      <c r="K21" s="538">
        <v>-762</v>
      </c>
      <c r="L21" s="349">
        <v>-10.250201775625504</v>
      </c>
    </row>
    <row r="22" spans="1:12" s="110" customFormat="1" ht="15" customHeight="1" x14ac:dyDescent="0.2">
      <c r="A22" s="118"/>
      <c r="B22" s="119" t="s">
        <v>117</v>
      </c>
      <c r="C22" s="347"/>
      <c r="D22" s="347"/>
      <c r="E22" s="348"/>
      <c r="F22" s="536">
        <v>3004</v>
      </c>
      <c r="G22" s="536">
        <v>2511</v>
      </c>
      <c r="H22" s="536">
        <v>3657</v>
      </c>
      <c r="I22" s="536">
        <v>2999</v>
      </c>
      <c r="J22" s="537">
        <v>3172</v>
      </c>
      <c r="K22" s="538">
        <v>-168</v>
      </c>
      <c r="L22" s="349">
        <v>-5.2963430012610342</v>
      </c>
    </row>
    <row r="23" spans="1:12" s="110" customFormat="1" ht="15" customHeight="1" x14ac:dyDescent="0.2">
      <c r="A23" s="352" t="s">
        <v>348</v>
      </c>
      <c r="B23" s="353" t="s">
        <v>193</v>
      </c>
      <c r="C23" s="354"/>
      <c r="D23" s="354"/>
      <c r="E23" s="355"/>
      <c r="F23" s="539">
        <v>238</v>
      </c>
      <c r="G23" s="539">
        <v>511</v>
      </c>
      <c r="H23" s="539">
        <v>2903</v>
      </c>
      <c r="I23" s="539">
        <v>203</v>
      </c>
      <c r="J23" s="540">
        <v>309</v>
      </c>
      <c r="K23" s="541">
        <v>-71</v>
      </c>
      <c r="L23" s="356">
        <v>-22.977346278317153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27.8</v>
      </c>
      <c r="G25" s="542">
        <v>33.4</v>
      </c>
      <c r="H25" s="542">
        <v>35.299999999999997</v>
      </c>
      <c r="I25" s="542">
        <v>31</v>
      </c>
      <c r="J25" s="542">
        <v>28.6</v>
      </c>
      <c r="K25" s="543" t="s">
        <v>350</v>
      </c>
      <c r="L25" s="364">
        <v>-0.80000000000000071</v>
      </c>
    </row>
    <row r="26" spans="1:12" s="110" customFormat="1" ht="15" customHeight="1" x14ac:dyDescent="0.2">
      <c r="A26" s="365" t="s">
        <v>105</v>
      </c>
      <c r="B26" s="366" t="s">
        <v>346</v>
      </c>
      <c r="C26" s="362"/>
      <c r="D26" s="362"/>
      <c r="E26" s="363"/>
      <c r="F26" s="542">
        <v>26.6</v>
      </c>
      <c r="G26" s="542">
        <v>31.4</v>
      </c>
      <c r="H26" s="542">
        <v>34.299999999999997</v>
      </c>
      <c r="I26" s="542">
        <v>29.5</v>
      </c>
      <c r="J26" s="544">
        <v>27.1</v>
      </c>
      <c r="K26" s="543" t="s">
        <v>350</v>
      </c>
      <c r="L26" s="364">
        <v>-0.5</v>
      </c>
    </row>
    <row r="27" spans="1:12" s="110" customFormat="1" ht="15" customHeight="1" x14ac:dyDescent="0.2">
      <c r="A27" s="365"/>
      <c r="B27" s="366" t="s">
        <v>347</v>
      </c>
      <c r="C27" s="362"/>
      <c r="D27" s="362"/>
      <c r="E27" s="363"/>
      <c r="F27" s="542">
        <v>29.3</v>
      </c>
      <c r="G27" s="542">
        <v>35.299999999999997</v>
      </c>
      <c r="H27" s="542">
        <v>36.200000000000003</v>
      </c>
      <c r="I27" s="542">
        <v>32.799999999999997</v>
      </c>
      <c r="J27" s="542">
        <v>30.5</v>
      </c>
      <c r="K27" s="543" t="s">
        <v>350</v>
      </c>
      <c r="L27" s="364">
        <v>-1.1999999999999993</v>
      </c>
    </row>
    <row r="28" spans="1:12" s="110" customFormat="1" ht="15" customHeight="1" x14ac:dyDescent="0.2">
      <c r="A28" s="365" t="s">
        <v>113</v>
      </c>
      <c r="B28" s="366" t="s">
        <v>108</v>
      </c>
      <c r="C28" s="362"/>
      <c r="D28" s="362"/>
      <c r="E28" s="363"/>
      <c r="F28" s="542">
        <v>38</v>
      </c>
      <c r="G28" s="542">
        <v>43.8</v>
      </c>
      <c r="H28" s="542">
        <v>45.3</v>
      </c>
      <c r="I28" s="542">
        <v>43.2</v>
      </c>
      <c r="J28" s="542">
        <v>38.700000000000003</v>
      </c>
      <c r="K28" s="543" t="s">
        <v>350</v>
      </c>
      <c r="L28" s="364">
        <v>-0.70000000000000284</v>
      </c>
    </row>
    <row r="29" spans="1:12" s="110" customFormat="1" ht="11.25" x14ac:dyDescent="0.2">
      <c r="A29" s="365"/>
      <c r="B29" s="366" t="s">
        <v>109</v>
      </c>
      <c r="C29" s="362"/>
      <c r="D29" s="362"/>
      <c r="E29" s="363"/>
      <c r="F29" s="542">
        <v>25.3</v>
      </c>
      <c r="G29" s="542">
        <v>30</v>
      </c>
      <c r="H29" s="542">
        <v>30.9</v>
      </c>
      <c r="I29" s="542">
        <v>28.1</v>
      </c>
      <c r="J29" s="544">
        <v>26.4</v>
      </c>
      <c r="K29" s="543" t="s">
        <v>350</v>
      </c>
      <c r="L29" s="364">
        <v>-1.0999999999999979</v>
      </c>
    </row>
    <row r="30" spans="1:12" s="110" customFormat="1" ht="15" customHeight="1" x14ac:dyDescent="0.2">
      <c r="A30" s="365"/>
      <c r="B30" s="366" t="s">
        <v>110</v>
      </c>
      <c r="C30" s="362"/>
      <c r="D30" s="362"/>
      <c r="E30" s="363"/>
      <c r="F30" s="542">
        <v>21.4</v>
      </c>
      <c r="G30" s="542">
        <v>32.4</v>
      </c>
      <c r="H30" s="542">
        <v>28.5</v>
      </c>
      <c r="I30" s="542">
        <v>24.2</v>
      </c>
      <c r="J30" s="542">
        <v>22.1</v>
      </c>
      <c r="K30" s="543" t="s">
        <v>350</v>
      </c>
      <c r="L30" s="364">
        <v>-0.70000000000000284</v>
      </c>
    </row>
    <row r="31" spans="1:12" s="110" customFormat="1" ht="15" customHeight="1" x14ac:dyDescent="0.2">
      <c r="A31" s="365"/>
      <c r="B31" s="366" t="s">
        <v>111</v>
      </c>
      <c r="C31" s="362"/>
      <c r="D31" s="362"/>
      <c r="E31" s="363"/>
      <c r="F31" s="542">
        <v>33.1</v>
      </c>
      <c r="G31" s="542">
        <v>44.2</v>
      </c>
      <c r="H31" s="542">
        <v>39.5</v>
      </c>
      <c r="I31" s="542">
        <v>36</v>
      </c>
      <c r="J31" s="542">
        <v>26.5</v>
      </c>
      <c r="K31" s="543" t="s">
        <v>350</v>
      </c>
      <c r="L31" s="364">
        <v>6.6000000000000014</v>
      </c>
    </row>
    <row r="32" spans="1:12" s="110" customFormat="1" ht="15" customHeight="1" x14ac:dyDescent="0.2">
      <c r="A32" s="367" t="s">
        <v>113</v>
      </c>
      <c r="B32" s="368" t="s">
        <v>181</v>
      </c>
      <c r="C32" s="362"/>
      <c r="D32" s="362"/>
      <c r="E32" s="363"/>
      <c r="F32" s="542">
        <v>26.7</v>
      </c>
      <c r="G32" s="542">
        <v>31.3</v>
      </c>
      <c r="H32" s="542">
        <v>34.1</v>
      </c>
      <c r="I32" s="542">
        <v>30.8</v>
      </c>
      <c r="J32" s="544">
        <v>27.2</v>
      </c>
      <c r="K32" s="543" t="s">
        <v>350</v>
      </c>
      <c r="L32" s="364">
        <v>-0.5</v>
      </c>
    </row>
    <row r="33" spans="1:12" s="110" customFormat="1" ht="15" customHeight="1" x14ac:dyDescent="0.2">
      <c r="A33" s="367"/>
      <c r="B33" s="368" t="s">
        <v>182</v>
      </c>
      <c r="C33" s="362"/>
      <c r="D33" s="362"/>
      <c r="E33" s="363"/>
      <c r="F33" s="542">
        <v>29.9</v>
      </c>
      <c r="G33" s="542">
        <v>36.5</v>
      </c>
      <c r="H33" s="542">
        <v>37.5</v>
      </c>
      <c r="I33" s="542">
        <v>31.4</v>
      </c>
      <c r="J33" s="542">
        <v>31.4</v>
      </c>
      <c r="K33" s="543" t="s">
        <v>350</v>
      </c>
      <c r="L33" s="364">
        <v>-1.5</v>
      </c>
    </row>
    <row r="34" spans="1:12" s="369" customFormat="1" ht="15" customHeight="1" x14ac:dyDescent="0.2">
      <c r="A34" s="367" t="s">
        <v>113</v>
      </c>
      <c r="B34" s="368" t="s">
        <v>116</v>
      </c>
      <c r="C34" s="362"/>
      <c r="D34" s="362"/>
      <c r="E34" s="363"/>
      <c r="F34" s="542">
        <v>25.3</v>
      </c>
      <c r="G34" s="542">
        <v>32.1</v>
      </c>
      <c r="H34" s="542">
        <v>34</v>
      </c>
      <c r="I34" s="542">
        <v>28</v>
      </c>
      <c r="J34" s="542">
        <v>26</v>
      </c>
      <c r="K34" s="543" t="s">
        <v>350</v>
      </c>
      <c r="L34" s="364">
        <v>-0.69999999999999929</v>
      </c>
    </row>
    <row r="35" spans="1:12" s="369" customFormat="1" ht="11.25" x14ac:dyDescent="0.2">
      <c r="A35" s="370"/>
      <c r="B35" s="371" t="s">
        <v>117</v>
      </c>
      <c r="C35" s="372"/>
      <c r="D35" s="372"/>
      <c r="E35" s="373"/>
      <c r="F35" s="545">
        <v>33.5</v>
      </c>
      <c r="G35" s="545">
        <v>36</v>
      </c>
      <c r="H35" s="545">
        <v>38.1</v>
      </c>
      <c r="I35" s="545">
        <v>36.4</v>
      </c>
      <c r="J35" s="546">
        <v>34.5</v>
      </c>
      <c r="K35" s="547" t="s">
        <v>350</v>
      </c>
      <c r="L35" s="374">
        <v>-1</v>
      </c>
    </row>
    <row r="36" spans="1:12" s="369" customFormat="1" ht="15.95" customHeight="1" x14ac:dyDescent="0.2">
      <c r="A36" s="375" t="s">
        <v>351</v>
      </c>
      <c r="B36" s="376"/>
      <c r="C36" s="377"/>
      <c r="D36" s="376"/>
      <c r="E36" s="378"/>
      <c r="F36" s="548">
        <v>9401</v>
      </c>
      <c r="G36" s="548">
        <v>7143</v>
      </c>
      <c r="H36" s="548">
        <v>10483</v>
      </c>
      <c r="I36" s="548">
        <v>8190</v>
      </c>
      <c r="J36" s="548">
        <v>10237</v>
      </c>
      <c r="K36" s="549">
        <v>-836</v>
      </c>
      <c r="L36" s="380">
        <v>-8.1664550161180038</v>
      </c>
    </row>
    <row r="37" spans="1:12" s="369" customFormat="1" ht="15.95" customHeight="1" x14ac:dyDescent="0.2">
      <c r="A37" s="381"/>
      <c r="B37" s="382" t="s">
        <v>113</v>
      </c>
      <c r="C37" s="382" t="s">
        <v>352</v>
      </c>
      <c r="D37" s="382"/>
      <c r="E37" s="383"/>
      <c r="F37" s="548">
        <v>2618</v>
      </c>
      <c r="G37" s="548">
        <v>2386</v>
      </c>
      <c r="H37" s="548">
        <v>3697</v>
      </c>
      <c r="I37" s="548">
        <v>2540</v>
      </c>
      <c r="J37" s="548">
        <v>2928</v>
      </c>
      <c r="K37" s="549">
        <v>-310</v>
      </c>
      <c r="L37" s="380">
        <v>-10.587431693989071</v>
      </c>
    </row>
    <row r="38" spans="1:12" s="369" customFormat="1" ht="15.95" customHeight="1" x14ac:dyDescent="0.2">
      <c r="A38" s="381"/>
      <c r="B38" s="384" t="s">
        <v>105</v>
      </c>
      <c r="C38" s="384" t="s">
        <v>106</v>
      </c>
      <c r="D38" s="385"/>
      <c r="E38" s="383"/>
      <c r="F38" s="548">
        <v>5056</v>
      </c>
      <c r="G38" s="548">
        <v>3493</v>
      </c>
      <c r="H38" s="548">
        <v>5277</v>
      </c>
      <c r="I38" s="548">
        <v>4436</v>
      </c>
      <c r="J38" s="550">
        <v>5665</v>
      </c>
      <c r="K38" s="549">
        <v>-609</v>
      </c>
      <c r="L38" s="380">
        <v>-10.750220653133274</v>
      </c>
    </row>
    <row r="39" spans="1:12" s="369" customFormat="1" ht="15.95" customHeight="1" x14ac:dyDescent="0.2">
      <c r="A39" s="381"/>
      <c r="B39" s="385"/>
      <c r="C39" s="382" t="s">
        <v>353</v>
      </c>
      <c r="D39" s="385"/>
      <c r="E39" s="383"/>
      <c r="F39" s="548">
        <v>1345</v>
      </c>
      <c r="G39" s="548">
        <v>1098</v>
      </c>
      <c r="H39" s="548">
        <v>1810</v>
      </c>
      <c r="I39" s="548">
        <v>1307</v>
      </c>
      <c r="J39" s="548">
        <v>1534</v>
      </c>
      <c r="K39" s="549">
        <v>-189</v>
      </c>
      <c r="L39" s="380">
        <v>-12.320730117340286</v>
      </c>
    </row>
    <row r="40" spans="1:12" s="369" customFormat="1" ht="15.95" customHeight="1" x14ac:dyDescent="0.2">
      <c r="A40" s="381"/>
      <c r="B40" s="384"/>
      <c r="C40" s="384" t="s">
        <v>107</v>
      </c>
      <c r="D40" s="385"/>
      <c r="E40" s="383"/>
      <c r="F40" s="548">
        <v>4345</v>
      </c>
      <c r="G40" s="548">
        <v>3650</v>
      </c>
      <c r="H40" s="548">
        <v>5206</v>
      </c>
      <c r="I40" s="548">
        <v>3754</v>
      </c>
      <c r="J40" s="548">
        <v>4572</v>
      </c>
      <c r="K40" s="549">
        <v>-227</v>
      </c>
      <c r="L40" s="380">
        <v>-4.9650043744531933</v>
      </c>
    </row>
    <row r="41" spans="1:12" s="369" customFormat="1" ht="24" customHeight="1" x14ac:dyDescent="0.2">
      <c r="A41" s="381"/>
      <c r="B41" s="385"/>
      <c r="C41" s="382" t="s">
        <v>353</v>
      </c>
      <c r="D41" s="385"/>
      <c r="E41" s="383"/>
      <c r="F41" s="548">
        <v>1273</v>
      </c>
      <c r="G41" s="548">
        <v>1288</v>
      </c>
      <c r="H41" s="548">
        <v>1887</v>
      </c>
      <c r="I41" s="548">
        <v>1233</v>
      </c>
      <c r="J41" s="550">
        <v>1394</v>
      </c>
      <c r="K41" s="549">
        <v>-121</v>
      </c>
      <c r="L41" s="380">
        <v>-8.6800573888091819</v>
      </c>
    </row>
    <row r="42" spans="1:12" s="110" customFormat="1" ht="15" customHeight="1" x14ac:dyDescent="0.2">
      <c r="A42" s="381"/>
      <c r="B42" s="384" t="s">
        <v>113</v>
      </c>
      <c r="C42" s="384" t="s">
        <v>354</v>
      </c>
      <c r="D42" s="385"/>
      <c r="E42" s="383"/>
      <c r="F42" s="548">
        <v>2077</v>
      </c>
      <c r="G42" s="548">
        <v>1567</v>
      </c>
      <c r="H42" s="548">
        <v>3260</v>
      </c>
      <c r="I42" s="548">
        <v>1714</v>
      </c>
      <c r="J42" s="548">
        <v>2206</v>
      </c>
      <c r="K42" s="549">
        <v>-129</v>
      </c>
      <c r="L42" s="380">
        <v>-5.8476881233000908</v>
      </c>
    </row>
    <row r="43" spans="1:12" s="110" customFormat="1" ht="15" customHeight="1" x14ac:dyDescent="0.2">
      <c r="A43" s="381"/>
      <c r="B43" s="385"/>
      <c r="C43" s="382" t="s">
        <v>353</v>
      </c>
      <c r="D43" s="385"/>
      <c r="E43" s="383"/>
      <c r="F43" s="548">
        <v>789</v>
      </c>
      <c r="G43" s="548">
        <v>686</v>
      </c>
      <c r="H43" s="548">
        <v>1476</v>
      </c>
      <c r="I43" s="548">
        <v>740</v>
      </c>
      <c r="J43" s="548">
        <v>854</v>
      </c>
      <c r="K43" s="549">
        <v>-65</v>
      </c>
      <c r="L43" s="380">
        <v>-7.6112412177985949</v>
      </c>
    </row>
    <row r="44" spans="1:12" s="110" customFormat="1" ht="15" customHeight="1" x14ac:dyDescent="0.2">
      <c r="A44" s="381"/>
      <c r="B44" s="384"/>
      <c r="C44" s="366" t="s">
        <v>109</v>
      </c>
      <c r="D44" s="385"/>
      <c r="E44" s="383"/>
      <c r="F44" s="548">
        <v>6267</v>
      </c>
      <c r="G44" s="548">
        <v>4891</v>
      </c>
      <c r="H44" s="548">
        <v>6326</v>
      </c>
      <c r="I44" s="548">
        <v>5599</v>
      </c>
      <c r="J44" s="550">
        <v>6881</v>
      </c>
      <c r="K44" s="549">
        <v>-614</v>
      </c>
      <c r="L44" s="380">
        <v>-8.9231216392966139</v>
      </c>
    </row>
    <row r="45" spans="1:12" s="110" customFormat="1" ht="15" customHeight="1" x14ac:dyDescent="0.2">
      <c r="A45" s="381"/>
      <c r="B45" s="385"/>
      <c r="C45" s="382" t="s">
        <v>353</v>
      </c>
      <c r="D45" s="385"/>
      <c r="E45" s="383"/>
      <c r="F45" s="548">
        <v>1586</v>
      </c>
      <c r="G45" s="548">
        <v>1468</v>
      </c>
      <c r="H45" s="548">
        <v>1952</v>
      </c>
      <c r="I45" s="548">
        <v>1575</v>
      </c>
      <c r="J45" s="548">
        <v>1814</v>
      </c>
      <c r="K45" s="549">
        <v>-228</v>
      </c>
      <c r="L45" s="380">
        <v>-12.56890848952591</v>
      </c>
    </row>
    <row r="46" spans="1:12" s="110" customFormat="1" ht="15" customHeight="1" x14ac:dyDescent="0.2">
      <c r="A46" s="381"/>
      <c r="B46" s="384"/>
      <c r="C46" s="366" t="s">
        <v>110</v>
      </c>
      <c r="D46" s="385"/>
      <c r="E46" s="383"/>
      <c r="F46" s="548">
        <v>915</v>
      </c>
      <c r="G46" s="548">
        <v>599</v>
      </c>
      <c r="H46" s="548">
        <v>773</v>
      </c>
      <c r="I46" s="548">
        <v>766</v>
      </c>
      <c r="J46" s="548">
        <v>1018</v>
      </c>
      <c r="K46" s="549">
        <v>-103</v>
      </c>
      <c r="L46" s="380">
        <v>-10.117878192534381</v>
      </c>
    </row>
    <row r="47" spans="1:12" s="110" customFormat="1" ht="15" customHeight="1" x14ac:dyDescent="0.2">
      <c r="A47" s="381"/>
      <c r="B47" s="385"/>
      <c r="C47" s="382" t="s">
        <v>353</v>
      </c>
      <c r="D47" s="385"/>
      <c r="E47" s="383"/>
      <c r="F47" s="548">
        <v>196</v>
      </c>
      <c r="G47" s="548">
        <v>194</v>
      </c>
      <c r="H47" s="548">
        <v>220</v>
      </c>
      <c r="I47" s="548">
        <v>185</v>
      </c>
      <c r="J47" s="550">
        <v>225</v>
      </c>
      <c r="K47" s="549">
        <v>-29</v>
      </c>
      <c r="L47" s="380">
        <v>-12.888888888888889</v>
      </c>
    </row>
    <row r="48" spans="1:12" s="110" customFormat="1" ht="15" customHeight="1" x14ac:dyDescent="0.2">
      <c r="A48" s="381"/>
      <c r="B48" s="385"/>
      <c r="C48" s="366" t="s">
        <v>111</v>
      </c>
      <c r="D48" s="386"/>
      <c r="E48" s="387"/>
      <c r="F48" s="548">
        <v>142</v>
      </c>
      <c r="G48" s="548">
        <v>86</v>
      </c>
      <c r="H48" s="548">
        <v>124</v>
      </c>
      <c r="I48" s="548">
        <v>111</v>
      </c>
      <c r="J48" s="548">
        <v>132</v>
      </c>
      <c r="K48" s="549">
        <v>10</v>
      </c>
      <c r="L48" s="380">
        <v>7.5757575757575761</v>
      </c>
    </row>
    <row r="49" spans="1:12" s="110" customFormat="1" ht="15" customHeight="1" x14ac:dyDescent="0.2">
      <c r="A49" s="381"/>
      <c r="B49" s="385"/>
      <c r="C49" s="382" t="s">
        <v>353</v>
      </c>
      <c r="D49" s="385"/>
      <c r="E49" s="383"/>
      <c r="F49" s="548">
        <v>47</v>
      </c>
      <c r="G49" s="548">
        <v>38</v>
      </c>
      <c r="H49" s="548">
        <v>49</v>
      </c>
      <c r="I49" s="548">
        <v>40</v>
      </c>
      <c r="J49" s="548">
        <v>35</v>
      </c>
      <c r="K49" s="549">
        <v>12</v>
      </c>
      <c r="L49" s="380">
        <v>34.285714285714285</v>
      </c>
    </row>
    <row r="50" spans="1:12" s="110" customFormat="1" ht="15" customHeight="1" x14ac:dyDescent="0.2">
      <c r="A50" s="381"/>
      <c r="B50" s="384" t="s">
        <v>113</v>
      </c>
      <c r="C50" s="382" t="s">
        <v>181</v>
      </c>
      <c r="D50" s="385"/>
      <c r="E50" s="383"/>
      <c r="F50" s="548">
        <v>6118</v>
      </c>
      <c r="G50" s="548">
        <v>4241</v>
      </c>
      <c r="H50" s="548">
        <v>6840</v>
      </c>
      <c r="I50" s="548">
        <v>5381</v>
      </c>
      <c r="J50" s="550">
        <v>6814</v>
      </c>
      <c r="K50" s="549">
        <v>-696</v>
      </c>
      <c r="L50" s="380">
        <v>-10.214264749046082</v>
      </c>
    </row>
    <row r="51" spans="1:12" s="110" customFormat="1" ht="15" customHeight="1" x14ac:dyDescent="0.2">
      <c r="A51" s="381"/>
      <c r="B51" s="385"/>
      <c r="C51" s="382" t="s">
        <v>353</v>
      </c>
      <c r="D51" s="385"/>
      <c r="E51" s="383"/>
      <c r="F51" s="548">
        <v>1636</v>
      </c>
      <c r="G51" s="548">
        <v>1327</v>
      </c>
      <c r="H51" s="548">
        <v>2330</v>
      </c>
      <c r="I51" s="548">
        <v>1658</v>
      </c>
      <c r="J51" s="548">
        <v>1853</v>
      </c>
      <c r="K51" s="549">
        <v>-217</v>
      </c>
      <c r="L51" s="380">
        <v>-11.710739341608203</v>
      </c>
    </row>
    <row r="52" spans="1:12" s="110" customFormat="1" ht="15" customHeight="1" x14ac:dyDescent="0.2">
      <c r="A52" s="381"/>
      <c r="B52" s="384"/>
      <c r="C52" s="382" t="s">
        <v>182</v>
      </c>
      <c r="D52" s="385"/>
      <c r="E52" s="383"/>
      <c r="F52" s="548">
        <v>3283</v>
      </c>
      <c r="G52" s="548">
        <v>2902</v>
      </c>
      <c r="H52" s="548">
        <v>3643</v>
      </c>
      <c r="I52" s="548">
        <v>2809</v>
      </c>
      <c r="J52" s="548">
        <v>3423</v>
      </c>
      <c r="K52" s="549">
        <v>-140</v>
      </c>
      <c r="L52" s="380">
        <v>-4.0899795501022496</v>
      </c>
    </row>
    <row r="53" spans="1:12" s="269" customFormat="1" ht="11.25" customHeight="1" x14ac:dyDescent="0.2">
      <c r="A53" s="381"/>
      <c r="B53" s="385"/>
      <c r="C53" s="382" t="s">
        <v>353</v>
      </c>
      <c r="D53" s="385"/>
      <c r="E53" s="383"/>
      <c r="F53" s="548">
        <v>982</v>
      </c>
      <c r="G53" s="548">
        <v>1059</v>
      </c>
      <c r="H53" s="548">
        <v>1367</v>
      </c>
      <c r="I53" s="548">
        <v>882</v>
      </c>
      <c r="J53" s="550">
        <v>1075</v>
      </c>
      <c r="K53" s="549">
        <v>-93</v>
      </c>
      <c r="L53" s="380">
        <v>-8.6511627906976738</v>
      </c>
    </row>
    <row r="54" spans="1:12" s="151" customFormat="1" ht="12.75" customHeight="1" x14ac:dyDescent="0.2">
      <c r="A54" s="381"/>
      <c r="B54" s="384" t="s">
        <v>113</v>
      </c>
      <c r="C54" s="384" t="s">
        <v>116</v>
      </c>
      <c r="D54" s="385"/>
      <c r="E54" s="383"/>
      <c r="F54" s="548">
        <v>6471</v>
      </c>
      <c r="G54" s="548">
        <v>4718</v>
      </c>
      <c r="H54" s="548">
        <v>7305</v>
      </c>
      <c r="I54" s="548">
        <v>5244</v>
      </c>
      <c r="J54" s="548">
        <v>7136</v>
      </c>
      <c r="K54" s="549">
        <v>-665</v>
      </c>
      <c r="L54" s="380">
        <v>-9.3189461883408065</v>
      </c>
    </row>
    <row r="55" spans="1:12" ht="11.25" x14ac:dyDescent="0.2">
      <c r="A55" s="381"/>
      <c r="B55" s="385"/>
      <c r="C55" s="382" t="s">
        <v>353</v>
      </c>
      <c r="D55" s="385"/>
      <c r="E55" s="383"/>
      <c r="F55" s="548">
        <v>1637</v>
      </c>
      <c r="G55" s="548">
        <v>1514</v>
      </c>
      <c r="H55" s="548">
        <v>2486</v>
      </c>
      <c r="I55" s="548">
        <v>1468</v>
      </c>
      <c r="J55" s="548">
        <v>1858</v>
      </c>
      <c r="K55" s="549">
        <v>-221</v>
      </c>
      <c r="L55" s="380">
        <v>-11.894510226049515</v>
      </c>
    </row>
    <row r="56" spans="1:12" ht="14.25" customHeight="1" x14ac:dyDescent="0.2">
      <c r="A56" s="381"/>
      <c r="B56" s="385"/>
      <c r="C56" s="384" t="s">
        <v>117</v>
      </c>
      <c r="D56" s="385"/>
      <c r="E56" s="383"/>
      <c r="F56" s="548">
        <v>2928</v>
      </c>
      <c r="G56" s="548">
        <v>2424</v>
      </c>
      <c r="H56" s="548">
        <v>3174</v>
      </c>
      <c r="I56" s="548">
        <v>2943</v>
      </c>
      <c r="J56" s="548">
        <v>3099</v>
      </c>
      <c r="K56" s="549">
        <v>-171</v>
      </c>
      <c r="L56" s="380">
        <v>-5.5179090029041626</v>
      </c>
    </row>
    <row r="57" spans="1:12" ht="18.75" customHeight="1" x14ac:dyDescent="0.2">
      <c r="A57" s="388"/>
      <c r="B57" s="389"/>
      <c r="C57" s="390" t="s">
        <v>353</v>
      </c>
      <c r="D57" s="389"/>
      <c r="E57" s="391"/>
      <c r="F57" s="551">
        <v>980</v>
      </c>
      <c r="G57" s="552">
        <v>872</v>
      </c>
      <c r="H57" s="552">
        <v>1208</v>
      </c>
      <c r="I57" s="552">
        <v>1072</v>
      </c>
      <c r="J57" s="552">
        <v>1069</v>
      </c>
      <c r="K57" s="553">
        <f t="shared" ref="K57" si="0">IF(OR(F57=".",J57=".")=TRUE,".",IF(OR(F57="*",J57="*")=TRUE,"*",IF(AND(F57="-",J57="-")=TRUE,"-",IF(AND(ISNUMBER(J57),ISNUMBER(F57))=TRUE,IF(F57-J57=0,0,F57-J57),IF(ISNUMBER(F57)=TRUE,F57,-J57)))))</f>
        <v>-89</v>
      </c>
      <c r="L57" s="392">
        <f t="shared" ref="L57" si="1">IF(K57 =".",".",IF(K57 ="*","*",IF(K57="-","-",IF(K57=0,0,IF(OR(J57="-",J57=".",F57="-",F57=".")=TRUE,"X",IF(J57=0,"0,0",IF(ABS(K57*100/J57)&gt;250,".X",(K57*100/J57))))))))</f>
        <v>-8.3255378858746489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9678</v>
      </c>
      <c r="E11" s="114">
        <v>7722</v>
      </c>
      <c r="F11" s="114">
        <v>13685</v>
      </c>
      <c r="G11" s="114">
        <v>8449</v>
      </c>
      <c r="H11" s="140">
        <v>10608</v>
      </c>
      <c r="I11" s="115">
        <v>-930</v>
      </c>
      <c r="J11" s="116">
        <v>-8.766968325791856</v>
      </c>
    </row>
    <row r="12" spans="1:15" s="110" customFormat="1" ht="24.95" customHeight="1" x14ac:dyDescent="0.2">
      <c r="A12" s="193" t="s">
        <v>132</v>
      </c>
      <c r="B12" s="194" t="s">
        <v>133</v>
      </c>
      <c r="C12" s="113">
        <v>2.4488530688158709</v>
      </c>
      <c r="D12" s="115">
        <v>237</v>
      </c>
      <c r="E12" s="114">
        <v>116</v>
      </c>
      <c r="F12" s="114">
        <v>267</v>
      </c>
      <c r="G12" s="114">
        <v>251</v>
      </c>
      <c r="H12" s="140">
        <v>172</v>
      </c>
      <c r="I12" s="115">
        <v>65</v>
      </c>
      <c r="J12" s="116">
        <v>37.790697674418603</v>
      </c>
    </row>
    <row r="13" spans="1:15" s="110" customFormat="1" ht="24.95" customHeight="1" x14ac:dyDescent="0.2">
      <c r="A13" s="193" t="s">
        <v>134</v>
      </c>
      <c r="B13" s="199" t="s">
        <v>214</v>
      </c>
      <c r="C13" s="113">
        <v>1.3019218846869187</v>
      </c>
      <c r="D13" s="115">
        <v>126</v>
      </c>
      <c r="E13" s="114">
        <v>57</v>
      </c>
      <c r="F13" s="114">
        <v>127</v>
      </c>
      <c r="G13" s="114">
        <v>56</v>
      </c>
      <c r="H13" s="140">
        <v>180</v>
      </c>
      <c r="I13" s="115">
        <v>-54</v>
      </c>
      <c r="J13" s="116">
        <v>-30</v>
      </c>
    </row>
    <row r="14" spans="1:15" s="287" customFormat="1" ht="24.95" customHeight="1" x14ac:dyDescent="0.2">
      <c r="A14" s="193" t="s">
        <v>215</v>
      </c>
      <c r="B14" s="199" t="s">
        <v>137</v>
      </c>
      <c r="C14" s="113">
        <v>16.769993800371978</v>
      </c>
      <c r="D14" s="115">
        <v>1623</v>
      </c>
      <c r="E14" s="114">
        <v>1093</v>
      </c>
      <c r="F14" s="114">
        <v>2286</v>
      </c>
      <c r="G14" s="114">
        <v>1445</v>
      </c>
      <c r="H14" s="140">
        <v>2121</v>
      </c>
      <c r="I14" s="115">
        <v>-498</v>
      </c>
      <c r="J14" s="116">
        <v>-23.479490806223481</v>
      </c>
      <c r="K14" s="110"/>
      <c r="L14" s="110"/>
      <c r="M14" s="110"/>
      <c r="N14" s="110"/>
      <c r="O14" s="110"/>
    </row>
    <row r="15" spans="1:15" s="110" customFormat="1" ht="24.95" customHeight="1" x14ac:dyDescent="0.2">
      <c r="A15" s="193" t="s">
        <v>216</v>
      </c>
      <c r="B15" s="199" t="s">
        <v>217</v>
      </c>
      <c r="C15" s="113">
        <v>4.0504236412481918</v>
      </c>
      <c r="D15" s="115">
        <v>392</v>
      </c>
      <c r="E15" s="114">
        <v>331</v>
      </c>
      <c r="F15" s="114">
        <v>633</v>
      </c>
      <c r="G15" s="114">
        <v>601</v>
      </c>
      <c r="H15" s="140">
        <v>574</v>
      </c>
      <c r="I15" s="115">
        <v>-182</v>
      </c>
      <c r="J15" s="116">
        <v>-31.707317073170731</v>
      </c>
    </row>
    <row r="16" spans="1:15" s="287" customFormat="1" ht="24.95" customHeight="1" x14ac:dyDescent="0.2">
      <c r="A16" s="193" t="s">
        <v>218</v>
      </c>
      <c r="B16" s="199" t="s">
        <v>141</v>
      </c>
      <c r="C16" s="113">
        <v>10.384376937383758</v>
      </c>
      <c r="D16" s="115">
        <v>1005</v>
      </c>
      <c r="E16" s="114">
        <v>613</v>
      </c>
      <c r="F16" s="114">
        <v>1312</v>
      </c>
      <c r="G16" s="114">
        <v>642</v>
      </c>
      <c r="H16" s="140">
        <v>1312</v>
      </c>
      <c r="I16" s="115">
        <v>-307</v>
      </c>
      <c r="J16" s="116">
        <v>-23.399390243902438</v>
      </c>
      <c r="K16" s="110"/>
      <c r="L16" s="110"/>
      <c r="M16" s="110"/>
      <c r="N16" s="110"/>
      <c r="O16" s="110"/>
    </row>
    <row r="17" spans="1:15" s="110" customFormat="1" ht="24.95" customHeight="1" x14ac:dyDescent="0.2">
      <c r="A17" s="193" t="s">
        <v>142</v>
      </c>
      <c r="B17" s="199" t="s">
        <v>220</v>
      </c>
      <c r="C17" s="113">
        <v>2.3351932217400289</v>
      </c>
      <c r="D17" s="115">
        <v>226</v>
      </c>
      <c r="E17" s="114">
        <v>149</v>
      </c>
      <c r="F17" s="114">
        <v>341</v>
      </c>
      <c r="G17" s="114">
        <v>202</v>
      </c>
      <c r="H17" s="140">
        <v>235</v>
      </c>
      <c r="I17" s="115">
        <v>-9</v>
      </c>
      <c r="J17" s="116">
        <v>-3.8297872340425534</v>
      </c>
    </row>
    <row r="18" spans="1:15" s="287" customFormat="1" ht="24.95" customHeight="1" x14ac:dyDescent="0.2">
      <c r="A18" s="201" t="s">
        <v>144</v>
      </c>
      <c r="B18" s="202" t="s">
        <v>145</v>
      </c>
      <c r="C18" s="113">
        <v>7.8941930150857615</v>
      </c>
      <c r="D18" s="115">
        <v>764</v>
      </c>
      <c r="E18" s="114">
        <v>373</v>
      </c>
      <c r="F18" s="114">
        <v>1066</v>
      </c>
      <c r="G18" s="114">
        <v>675</v>
      </c>
      <c r="H18" s="140">
        <v>822</v>
      </c>
      <c r="I18" s="115">
        <v>-58</v>
      </c>
      <c r="J18" s="116">
        <v>-7.0559610705596105</v>
      </c>
      <c r="K18" s="110"/>
      <c r="L18" s="110"/>
      <c r="M18" s="110"/>
      <c r="N18" s="110"/>
      <c r="O18" s="110"/>
    </row>
    <row r="19" spans="1:15" s="110" customFormat="1" ht="24.95" customHeight="1" x14ac:dyDescent="0.2">
      <c r="A19" s="193" t="s">
        <v>146</v>
      </c>
      <c r="B19" s="199" t="s">
        <v>147</v>
      </c>
      <c r="C19" s="113">
        <v>19.063856168629883</v>
      </c>
      <c r="D19" s="115">
        <v>1845</v>
      </c>
      <c r="E19" s="114">
        <v>1678</v>
      </c>
      <c r="F19" s="114">
        <v>2726</v>
      </c>
      <c r="G19" s="114">
        <v>1511</v>
      </c>
      <c r="H19" s="140">
        <v>1754</v>
      </c>
      <c r="I19" s="115">
        <v>91</v>
      </c>
      <c r="J19" s="116">
        <v>5.1881413911060434</v>
      </c>
    </row>
    <row r="20" spans="1:15" s="287" customFormat="1" ht="24.95" customHeight="1" x14ac:dyDescent="0.2">
      <c r="A20" s="193" t="s">
        <v>148</v>
      </c>
      <c r="B20" s="199" t="s">
        <v>149</v>
      </c>
      <c r="C20" s="113">
        <v>4.9907005579665222</v>
      </c>
      <c r="D20" s="115">
        <v>483</v>
      </c>
      <c r="E20" s="114">
        <v>338</v>
      </c>
      <c r="F20" s="114">
        <v>497</v>
      </c>
      <c r="G20" s="114">
        <v>286</v>
      </c>
      <c r="H20" s="140">
        <v>409</v>
      </c>
      <c r="I20" s="115">
        <v>74</v>
      </c>
      <c r="J20" s="116">
        <v>18.092909535452321</v>
      </c>
      <c r="K20" s="110"/>
      <c r="L20" s="110"/>
      <c r="M20" s="110"/>
      <c r="N20" s="110"/>
      <c r="O20" s="110"/>
    </row>
    <row r="21" spans="1:15" s="110" customFormat="1" ht="24.95" customHeight="1" x14ac:dyDescent="0.2">
      <c r="A21" s="201" t="s">
        <v>150</v>
      </c>
      <c r="B21" s="202" t="s">
        <v>151</v>
      </c>
      <c r="C21" s="113">
        <v>9.971068402562512</v>
      </c>
      <c r="D21" s="115">
        <v>965</v>
      </c>
      <c r="E21" s="114">
        <v>909</v>
      </c>
      <c r="F21" s="114">
        <v>1043</v>
      </c>
      <c r="G21" s="114">
        <v>1078</v>
      </c>
      <c r="H21" s="140">
        <v>1100</v>
      </c>
      <c r="I21" s="115">
        <v>-135</v>
      </c>
      <c r="J21" s="116">
        <v>-12.272727272727273</v>
      </c>
    </row>
    <row r="22" spans="1:15" s="110" customFormat="1" ht="24.95" customHeight="1" x14ac:dyDescent="0.2">
      <c r="A22" s="201" t="s">
        <v>152</v>
      </c>
      <c r="B22" s="199" t="s">
        <v>153</v>
      </c>
      <c r="C22" s="113">
        <v>0.85761520975408145</v>
      </c>
      <c r="D22" s="115">
        <v>83</v>
      </c>
      <c r="E22" s="114">
        <v>73</v>
      </c>
      <c r="F22" s="114">
        <v>124</v>
      </c>
      <c r="G22" s="114">
        <v>92</v>
      </c>
      <c r="H22" s="140">
        <v>186</v>
      </c>
      <c r="I22" s="115">
        <v>-103</v>
      </c>
      <c r="J22" s="116">
        <v>-55.376344086021504</v>
      </c>
    </row>
    <row r="23" spans="1:15" s="110" customFormat="1" ht="24.95" customHeight="1" x14ac:dyDescent="0.2">
      <c r="A23" s="193" t="s">
        <v>154</v>
      </c>
      <c r="B23" s="199" t="s">
        <v>155</v>
      </c>
      <c r="C23" s="113">
        <v>0.98160777020045464</v>
      </c>
      <c r="D23" s="115">
        <v>95</v>
      </c>
      <c r="E23" s="114">
        <v>70</v>
      </c>
      <c r="F23" s="114">
        <v>192</v>
      </c>
      <c r="G23" s="114">
        <v>78</v>
      </c>
      <c r="H23" s="140">
        <v>75</v>
      </c>
      <c r="I23" s="115">
        <v>20</v>
      </c>
      <c r="J23" s="116">
        <v>26.666666666666668</v>
      </c>
    </row>
    <row r="24" spans="1:15" s="110" customFormat="1" ht="24.95" customHeight="1" x14ac:dyDescent="0.2">
      <c r="A24" s="193" t="s">
        <v>156</v>
      </c>
      <c r="B24" s="199" t="s">
        <v>221</v>
      </c>
      <c r="C24" s="113">
        <v>3.864434800578632</v>
      </c>
      <c r="D24" s="115">
        <v>374</v>
      </c>
      <c r="E24" s="114">
        <v>283</v>
      </c>
      <c r="F24" s="114">
        <v>486</v>
      </c>
      <c r="G24" s="114">
        <v>285</v>
      </c>
      <c r="H24" s="140">
        <v>552</v>
      </c>
      <c r="I24" s="115">
        <v>-178</v>
      </c>
      <c r="J24" s="116">
        <v>-32.246376811594203</v>
      </c>
    </row>
    <row r="25" spans="1:15" s="110" customFormat="1" ht="24.95" customHeight="1" x14ac:dyDescent="0.2">
      <c r="A25" s="193" t="s">
        <v>222</v>
      </c>
      <c r="B25" s="204" t="s">
        <v>159</v>
      </c>
      <c r="C25" s="113">
        <v>4.8150444306674931</v>
      </c>
      <c r="D25" s="115">
        <v>466</v>
      </c>
      <c r="E25" s="114">
        <v>444</v>
      </c>
      <c r="F25" s="114">
        <v>630</v>
      </c>
      <c r="G25" s="114">
        <v>448</v>
      </c>
      <c r="H25" s="140">
        <v>472</v>
      </c>
      <c r="I25" s="115">
        <v>-6</v>
      </c>
      <c r="J25" s="116">
        <v>-1.271186440677966</v>
      </c>
    </row>
    <row r="26" spans="1:15" s="110" customFormat="1" ht="24.95" customHeight="1" x14ac:dyDescent="0.2">
      <c r="A26" s="201">
        <v>782.78300000000002</v>
      </c>
      <c r="B26" s="203" t="s">
        <v>160</v>
      </c>
      <c r="C26" s="113">
        <v>4.8047117172969624</v>
      </c>
      <c r="D26" s="115">
        <v>465</v>
      </c>
      <c r="E26" s="114">
        <v>340</v>
      </c>
      <c r="F26" s="114">
        <v>597</v>
      </c>
      <c r="G26" s="114">
        <v>577</v>
      </c>
      <c r="H26" s="140">
        <v>582</v>
      </c>
      <c r="I26" s="115">
        <v>-117</v>
      </c>
      <c r="J26" s="116">
        <v>-20.103092783505154</v>
      </c>
    </row>
    <row r="27" spans="1:15" s="110" customFormat="1" ht="24.95" customHeight="1" x14ac:dyDescent="0.2">
      <c r="A27" s="193" t="s">
        <v>161</v>
      </c>
      <c r="B27" s="199" t="s">
        <v>162</v>
      </c>
      <c r="C27" s="113">
        <v>3.5751188262037612</v>
      </c>
      <c r="D27" s="115">
        <v>346</v>
      </c>
      <c r="E27" s="114">
        <v>297</v>
      </c>
      <c r="F27" s="114">
        <v>645</v>
      </c>
      <c r="G27" s="114">
        <v>275</v>
      </c>
      <c r="H27" s="140">
        <v>385</v>
      </c>
      <c r="I27" s="115">
        <v>-39</v>
      </c>
      <c r="J27" s="116">
        <v>-10.129870129870129</v>
      </c>
    </row>
    <row r="28" spans="1:15" s="110" customFormat="1" ht="24.95" customHeight="1" x14ac:dyDescent="0.2">
      <c r="A28" s="193" t="s">
        <v>163</v>
      </c>
      <c r="B28" s="199" t="s">
        <v>164</v>
      </c>
      <c r="C28" s="113">
        <v>2.2318660880347179</v>
      </c>
      <c r="D28" s="115">
        <v>216</v>
      </c>
      <c r="E28" s="114">
        <v>173</v>
      </c>
      <c r="F28" s="114">
        <v>634</v>
      </c>
      <c r="G28" s="114">
        <v>132</v>
      </c>
      <c r="H28" s="140">
        <v>284</v>
      </c>
      <c r="I28" s="115">
        <v>-68</v>
      </c>
      <c r="J28" s="116">
        <v>-23.943661971830984</v>
      </c>
    </row>
    <row r="29" spans="1:15" s="110" customFormat="1" ht="24.95" customHeight="1" x14ac:dyDescent="0.2">
      <c r="A29" s="193">
        <v>86</v>
      </c>
      <c r="B29" s="199" t="s">
        <v>165</v>
      </c>
      <c r="C29" s="113">
        <v>6.4889439966935321</v>
      </c>
      <c r="D29" s="115">
        <v>628</v>
      </c>
      <c r="E29" s="114">
        <v>583</v>
      </c>
      <c r="F29" s="114">
        <v>938</v>
      </c>
      <c r="G29" s="114">
        <v>487</v>
      </c>
      <c r="H29" s="140">
        <v>577</v>
      </c>
      <c r="I29" s="115">
        <v>51</v>
      </c>
      <c r="J29" s="116">
        <v>8.8388214904679376</v>
      </c>
    </row>
    <row r="30" spans="1:15" s="110" customFormat="1" ht="24.95" customHeight="1" x14ac:dyDescent="0.2">
      <c r="A30" s="193">
        <v>87.88</v>
      </c>
      <c r="B30" s="204" t="s">
        <v>166</v>
      </c>
      <c r="C30" s="113">
        <v>5.3420128125645796</v>
      </c>
      <c r="D30" s="115">
        <v>517</v>
      </c>
      <c r="E30" s="114">
        <v>526</v>
      </c>
      <c r="F30" s="114">
        <v>877</v>
      </c>
      <c r="G30" s="114">
        <v>427</v>
      </c>
      <c r="H30" s="140">
        <v>477</v>
      </c>
      <c r="I30" s="115">
        <v>40</v>
      </c>
      <c r="J30" s="116">
        <v>8.3857442348008391</v>
      </c>
    </row>
    <row r="31" spans="1:15" s="110" customFormat="1" ht="24.95" customHeight="1" x14ac:dyDescent="0.2">
      <c r="A31" s="193" t="s">
        <v>167</v>
      </c>
      <c r="B31" s="199" t="s">
        <v>168</v>
      </c>
      <c r="C31" s="113">
        <v>4.5980574498863405</v>
      </c>
      <c r="D31" s="115">
        <v>445</v>
      </c>
      <c r="E31" s="114">
        <v>368</v>
      </c>
      <c r="F31" s="114">
        <v>550</v>
      </c>
      <c r="G31" s="114">
        <v>345</v>
      </c>
      <c r="H31" s="140">
        <v>460</v>
      </c>
      <c r="I31" s="115">
        <v>-15</v>
      </c>
      <c r="J31" s="116">
        <v>-3.2608695652173911</v>
      </c>
    </row>
    <row r="32" spans="1:15" s="110" customFormat="1" ht="24.95" customHeight="1" x14ac:dyDescent="0.2">
      <c r="A32" s="193"/>
      <c r="B32" s="204" t="s">
        <v>169</v>
      </c>
      <c r="C32" s="113" t="s">
        <v>514</v>
      </c>
      <c r="D32" s="115" t="s">
        <v>514</v>
      </c>
      <c r="E32" s="114" t="s">
        <v>514</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2.4488530688158709</v>
      </c>
      <c r="D34" s="115">
        <v>237</v>
      </c>
      <c r="E34" s="114">
        <v>116</v>
      </c>
      <c r="F34" s="114">
        <v>267</v>
      </c>
      <c r="G34" s="114">
        <v>251</v>
      </c>
      <c r="H34" s="140">
        <v>172</v>
      </c>
      <c r="I34" s="115">
        <v>65</v>
      </c>
      <c r="J34" s="116">
        <v>37.790697674418603</v>
      </c>
    </row>
    <row r="35" spans="1:10" s="110" customFormat="1" ht="24.95" customHeight="1" x14ac:dyDescent="0.2">
      <c r="A35" s="292" t="s">
        <v>171</v>
      </c>
      <c r="B35" s="293" t="s">
        <v>172</v>
      </c>
      <c r="C35" s="113">
        <v>25.966108700144659</v>
      </c>
      <c r="D35" s="115">
        <v>2513</v>
      </c>
      <c r="E35" s="114">
        <v>1523</v>
      </c>
      <c r="F35" s="114">
        <v>3479</v>
      </c>
      <c r="G35" s="114">
        <v>2176</v>
      </c>
      <c r="H35" s="140">
        <v>3123</v>
      </c>
      <c r="I35" s="115">
        <v>-610</v>
      </c>
      <c r="J35" s="116">
        <v>-19.532500800512327</v>
      </c>
    </row>
    <row r="36" spans="1:10" s="110" customFormat="1" ht="24.95" customHeight="1" x14ac:dyDescent="0.2">
      <c r="A36" s="294" t="s">
        <v>173</v>
      </c>
      <c r="B36" s="295" t="s">
        <v>174</v>
      </c>
      <c r="C36" s="125">
        <v>71.585038231039476</v>
      </c>
      <c r="D36" s="143">
        <v>6928</v>
      </c>
      <c r="E36" s="144">
        <v>6082</v>
      </c>
      <c r="F36" s="144">
        <v>9939</v>
      </c>
      <c r="G36" s="144">
        <v>6021</v>
      </c>
      <c r="H36" s="145">
        <v>7313</v>
      </c>
      <c r="I36" s="143">
        <v>-385</v>
      </c>
      <c r="J36" s="146">
        <v>-5.2645972924928213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9678</v>
      </c>
      <c r="F11" s="264">
        <v>7722</v>
      </c>
      <c r="G11" s="264">
        <v>13685</v>
      </c>
      <c r="H11" s="264">
        <v>8449</v>
      </c>
      <c r="I11" s="265">
        <v>10608</v>
      </c>
      <c r="J11" s="263">
        <v>-930</v>
      </c>
      <c r="K11" s="266">
        <v>-8.766968325791856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25.842116139698284</v>
      </c>
      <c r="E13" s="115">
        <v>2501</v>
      </c>
      <c r="F13" s="114">
        <v>2129</v>
      </c>
      <c r="G13" s="114">
        <v>3144</v>
      </c>
      <c r="H13" s="114">
        <v>2649</v>
      </c>
      <c r="I13" s="140">
        <v>2782</v>
      </c>
      <c r="J13" s="115">
        <v>-281</v>
      </c>
      <c r="K13" s="116">
        <v>-10.100647016534866</v>
      </c>
    </row>
    <row r="14" spans="1:15" ht="15.95" customHeight="1" x14ac:dyDescent="0.2">
      <c r="A14" s="306" t="s">
        <v>230</v>
      </c>
      <c r="B14" s="307"/>
      <c r="C14" s="308"/>
      <c r="D14" s="113">
        <v>58.204174416201695</v>
      </c>
      <c r="E14" s="115">
        <v>5633</v>
      </c>
      <c r="F14" s="114">
        <v>4287</v>
      </c>
      <c r="G14" s="114">
        <v>8792</v>
      </c>
      <c r="H14" s="114">
        <v>4605</v>
      </c>
      <c r="I14" s="140">
        <v>5962</v>
      </c>
      <c r="J14" s="115">
        <v>-329</v>
      </c>
      <c r="K14" s="116">
        <v>-5.5182824555518284</v>
      </c>
    </row>
    <row r="15" spans="1:15" ht="15.95" customHeight="1" x14ac:dyDescent="0.2">
      <c r="A15" s="306" t="s">
        <v>231</v>
      </c>
      <c r="B15" s="307"/>
      <c r="C15" s="308"/>
      <c r="D15" s="113">
        <v>7.8941930150857615</v>
      </c>
      <c r="E15" s="115">
        <v>764</v>
      </c>
      <c r="F15" s="114">
        <v>648</v>
      </c>
      <c r="G15" s="114">
        <v>812</v>
      </c>
      <c r="H15" s="114">
        <v>629</v>
      </c>
      <c r="I15" s="140">
        <v>974</v>
      </c>
      <c r="J15" s="115">
        <v>-210</v>
      </c>
      <c r="K15" s="116">
        <v>-21.560574948665298</v>
      </c>
    </row>
    <row r="16" spans="1:15" ht="15.95" customHeight="1" x14ac:dyDescent="0.2">
      <c r="A16" s="306" t="s">
        <v>232</v>
      </c>
      <c r="B16" s="307"/>
      <c r="C16" s="308"/>
      <c r="D16" s="113">
        <v>7.8735275883446993</v>
      </c>
      <c r="E16" s="115">
        <v>762</v>
      </c>
      <c r="F16" s="114">
        <v>643</v>
      </c>
      <c r="G16" s="114">
        <v>896</v>
      </c>
      <c r="H16" s="114">
        <v>548</v>
      </c>
      <c r="I16" s="140">
        <v>870</v>
      </c>
      <c r="J16" s="115">
        <v>-108</v>
      </c>
      <c r="K16" s="116">
        <v>-12.413793103448276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2.1698698078115313</v>
      </c>
      <c r="E18" s="115">
        <v>210</v>
      </c>
      <c r="F18" s="114">
        <v>121</v>
      </c>
      <c r="G18" s="114">
        <v>272</v>
      </c>
      <c r="H18" s="114">
        <v>179</v>
      </c>
      <c r="I18" s="140">
        <v>166</v>
      </c>
      <c r="J18" s="115">
        <v>44</v>
      </c>
      <c r="K18" s="116">
        <v>26.506024096385541</v>
      </c>
    </row>
    <row r="19" spans="1:11" ht="14.1" customHeight="1" x14ac:dyDescent="0.2">
      <c r="A19" s="306" t="s">
        <v>235</v>
      </c>
      <c r="B19" s="307" t="s">
        <v>236</v>
      </c>
      <c r="C19" s="308"/>
      <c r="D19" s="113">
        <v>1.3742508782806364</v>
      </c>
      <c r="E19" s="115">
        <v>133</v>
      </c>
      <c r="F19" s="114">
        <v>60</v>
      </c>
      <c r="G19" s="114">
        <v>194</v>
      </c>
      <c r="H19" s="114">
        <v>133</v>
      </c>
      <c r="I19" s="140">
        <v>73</v>
      </c>
      <c r="J19" s="115">
        <v>60</v>
      </c>
      <c r="K19" s="116">
        <v>82.191780821917803</v>
      </c>
    </row>
    <row r="20" spans="1:11" ht="14.1" customHeight="1" x14ac:dyDescent="0.2">
      <c r="A20" s="306">
        <v>12</v>
      </c>
      <c r="B20" s="307" t="s">
        <v>237</v>
      </c>
      <c r="C20" s="308"/>
      <c r="D20" s="113">
        <v>1.932217400289316</v>
      </c>
      <c r="E20" s="115">
        <v>187</v>
      </c>
      <c r="F20" s="114">
        <v>70</v>
      </c>
      <c r="G20" s="114">
        <v>179</v>
      </c>
      <c r="H20" s="114">
        <v>204</v>
      </c>
      <c r="I20" s="140">
        <v>137</v>
      </c>
      <c r="J20" s="115">
        <v>50</v>
      </c>
      <c r="K20" s="116">
        <v>36.496350364963504</v>
      </c>
    </row>
    <row r="21" spans="1:11" ht="14.1" customHeight="1" x14ac:dyDescent="0.2">
      <c r="A21" s="306">
        <v>21</v>
      </c>
      <c r="B21" s="307" t="s">
        <v>238</v>
      </c>
      <c r="C21" s="308"/>
      <c r="D21" s="113">
        <v>0.29964868774540193</v>
      </c>
      <c r="E21" s="115">
        <v>29</v>
      </c>
      <c r="F21" s="114">
        <v>25</v>
      </c>
      <c r="G21" s="114">
        <v>33</v>
      </c>
      <c r="H21" s="114">
        <v>17</v>
      </c>
      <c r="I21" s="140">
        <v>30</v>
      </c>
      <c r="J21" s="115">
        <v>-1</v>
      </c>
      <c r="K21" s="116">
        <v>-3.3333333333333335</v>
      </c>
    </row>
    <row r="22" spans="1:11" ht="14.1" customHeight="1" x14ac:dyDescent="0.2">
      <c r="A22" s="306">
        <v>22</v>
      </c>
      <c r="B22" s="307" t="s">
        <v>239</v>
      </c>
      <c r="C22" s="308"/>
      <c r="D22" s="113">
        <v>1.8185575532134739</v>
      </c>
      <c r="E22" s="115">
        <v>176</v>
      </c>
      <c r="F22" s="114">
        <v>141</v>
      </c>
      <c r="G22" s="114">
        <v>280</v>
      </c>
      <c r="H22" s="114">
        <v>177</v>
      </c>
      <c r="I22" s="140">
        <v>231</v>
      </c>
      <c r="J22" s="115">
        <v>-55</v>
      </c>
      <c r="K22" s="116">
        <v>-23.80952380952381</v>
      </c>
    </row>
    <row r="23" spans="1:11" ht="14.1" customHeight="1" x14ac:dyDescent="0.2">
      <c r="A23" s="306">
        <v>23</v>
      </c>
      <c r="B23" s="307" t="s">
        <v>240</v>
      </c>
      <c r="C23" s="308"/>
      <c r="D23" s="113">
        <v>0.41330853482124408</v>
      </c>
      <c r="E23" s="115">
        <v>40</v>
      </c>
      <c r="F23" s="114">
        <v>25</v>
      </c>
      <c r="G23" s="114">
        <v>94</v>
      </c>
      <c r="H23" s="114">
        <v>53</v>
      </c>
      <c r="I23" s="140">
        <v>91</v>
      </c>
      <c r="J23" s="115">
        <v>-51</v>
      </c>
      <c r="K23" s="116">
        <v>-56.043956043956044</v>
      </c>
    </row>
    <row r="24" spans="1:11" ht="14.1" customHeight="1" x14ac:dyDescent="0.2">
      <c r="A24" s="306">
        <v>24</v>
      </c>
      <c r="B24" s="307" t="s">
        <v>241</v>
      </c>
      <c r="C24" s="308"/>
      <c r="D24" s="113">
        <v>2.7588344699318039</v>
      </c>
      <c r="E24" s="115">
        <v>267</v>
      </c>
      <c r="F24" s="114">
        <v>180</v>
      </c>
      <c r="G24" s="114">
        <v>346</v>
      </c>
      <c r="H24" s="114">
        <v>228</v>
      </c>
      <c r="I24" s="140">
        <v>397</v>
      </c>
      <c r="J24" s="115">
        <v>-130</v>
      </c>
      <c r="K24" s="116">
        <v>-32.7455919395466</v>
      </c>
    </row>
    <row r="25" spans="1:11" ht="14.1" customHeight="1" x14ac:dyDescent="0.2">
      <c r="A25" s="306">
        <v>25</v>
      </c>
      <c r="B25" s="307" t="s">
        <v>242</v>
      </c>
      <c r="C25" s="308"/>
      <c r="D25" s="113">
        <v>5.5796652200867944</v>
      </c>
      <c r="E25" s="115">
        <v>540</v>
      </c>
      <c r="F25" s="114">
        <v>311</v>
      </c>
      <c r="G25" s="114">
        <v>772</v>
      </c>
      <c r="H25" s="114">
        <v>445</v>
      </c>
      <c r="I25" s="140">
        <v>607</v>
      </c>
      <c r="J25" s="115">
        <v>-67</v>
      </c>
      <c r="K25" s="116">
        <v>-11.037891268533773</v>
      </c>
    </row>
    <row r="26" spans="1:11" ht="14.1" customHeight="1" x14ac:dyDescent="0.2">
      <c r="A26" s="306">
        <v>26</v>
      </c>
      <c r="B26" s="307" t="s">
        <v>243</v>
      </c>
      <c r="C26" s="308"/>
      <c r="D26" s="113">
        <v>4.0814217813597855</v>
      </c>
      <c r="E26" s="115">
        <v>395</v>
      </c>
      <c r="F26" s="114">
        <v>160</v>
      </c>
      <c r="G26" s="114">
        <v>484</v>
      </c>
      <c r="H26" s="114">
        <v>180</v>
      </c>
      <c r="I26" s="140">
        <v>361</v>
      </c>
      <c r="J26" s="115">
        <v>34</v>
      </c>
      <c r="K26" s="116">
        <v>9.418282548476455</v>
      </c>
    </row>
    <row r="27" spans="1:11" ht="14.1" customHeight="1" x14ac:dyDescent="0.2">
      <c r="A27" s="306">
        <v>27</v>
      </c>
      <c r="B27" s="307" t="s">
        <v>244</v>
      </c>
      <c r="C27" s="308"/>
      <c r="D27" s="113">
        <v>1.622235999173383</v>
      </c>
      <c r="E27" s="115">
        <v>157</v>
      </c>
      <c r="F27" s="114">
        <v>112</v>
      </c>
      <c r="G27" s="114">
        <v>193</v>
      </c>
      <c r="H27" s="114">
        <v>129</v>
      </c>
      <c r="I27" s="140">
        <v>225</v>
      </c>
      <c r="J27" s="115">
        <v>-68</v>
      </c>
      <c r="K27" s="116">
        <v>-30.222222222222221</v>
      </c>
    </row>
    <row r="28" spans="1:11" ht="14.1" customHeight="1" x14ac:dyDescent="0.2">
      <c r="A28" s="306">
        <v>28</v>
      </c>
      <c r="B28" s="307" t="s">
        <v>245</v>
      </c>
      <c r="C28" s="308"/>
      <c r="D28" s="113">
        <v>0.27898326100433973</v>
      </c>
      <c r="E28" s="115">
        <v>27</v>
      </c>
      <c r="F28" s="114">
        <v>30</v>
      </c>
      <c r="G28" s="114">
        <v>51</v>
      </c>
      <c r="H28" s="114">
        <v>177</v>
      </c>
      <c r="I28" s="140">
        <v>82</v>
      </c>
      <c r="J28" s="115">
        <v>-55</v>
      </c>
      <c r="K28" s="116">
        <v>-67.073170731707322</v>
      </c>
    </row>
    <row r="29" spans="1:11" ht="14.1" customHeight="1" x14ac:dyDescent="0.2">
      <c r="A29" s="306">
        <v>29</v>
      </c>
      <c r="B29" s="307" t="s">
        <v>246</v>
      </c>
      <c r="C29" s="308"/>
      <c r="D29" s="113">
        <v>5.3213473858235174</v>
      </c>
      <c r="E29" s="115">
        <v>515</v>
      </c>
      <c r="F29" s="114">
        <v>449</v>
      </c>
      <c r="G29" s="114">
        <v>636</v>
      </c>
      <c r="H29" s="114">
        <v>533</v>
      </c>
      <c r="I29" s="140">
        <v>585</v>
      </c>
      <c r="J29" s="115">
        <v>-70</v>
      </c>
      <c r="K29" s="116">
        <v>-11.965811965811966</v>
      </c>
    </row>
    <row r="30" spans="1:11" ht="14.1" customHeight="1" x14ac:dyDescent="0.2">
      <c r="A30" s="306" t="s">
        <v>247</v>
      </c>
      <c r="B30" s="307" t="s">
        <v>248</v>
      </c>
      <c r="C30" s="308"/>
      <c r="D30" s="113">
        <v>1.5292415788386031</v>
      </c>
      <c r="E30" s="115">
        <v>148</v>
      </c>
      <c r="F30" s="114">
        <v>107</v>
      </c>
      <c r="G30" s="114">
        <v>206</v>
      </c>
      <c r="H30" s="114">
        <v>125</v>
      </c>
      <c r="I30" s="140">
        <v>164</v>
      </c>
      <c r="J30" s="115">
        <v>-16</v>
      </c>
      <c r="K30" s="116">
        <v>-9.7560975609756095</v>
      </c>
    </row>
    <row r="31" spans="1:11" ht="14.1" customHeight="1" x14ac:dyDescent="0.2">
      <c r="A31" s="306" t="s">
        <v>249</v>
      </c>
      <c r="B31" s="307" t="s">
        <v>250</v>
      </c>
      <c r="C31" s="308"/>
      <c r="D31" s="113">
        <v>3.761107666873321</v>
      </c>
      <c r="E31" s="115">
        <v>364</v>
      </c>
      <c r="F31" s="114">
        <v>342</v>
      </c>
      <c r="G31" s="114">
        <v>413</v>
      </c>
      <c r="H31" s="114">
        <v>403</v>
      </c>
      <c r="I31" s="140">
        <v>418</v>
      </c>
      <c r="J31" s="115">
        <v>-54</v>
      </c>
      <c r="K31" s="116">
        <v>-12.918660287081339</v>
      </c>
    </row>
    <row r="32" spans="1:11" ht="14.1" customHeight="1" x14ac:dyDescent="0.2">
      <c r="A32" s="306">
        <v>31</v>
      </c>
      <c r="B32" s="307" t="s">
        <v>251</v>
      </c>
      <c r="C32" s="308"/>
      <c r="D32" s="113">
        <v>0.72328993593717705</v>
      </c>
      <c r="E32" s="115">
        <v>70</v>
      </c>
      <c r="F32" s="114">
        <v>32</v>
      </c>
      <c r="G32" s="114">
        <v>54</v>
      </c>
      <c r="H32" s="114">
        <v>33</v>
      </c>
      <c r="I32" s="140">
        <v>44</v>
      </c>
      <c r="J32" s="115">
        <v>26</v>
      </c>
      <c r="K32" s="116">
        <v>59.090909090909093</v>
      </c>
    </row>
    <row r="33" spans="1:11" ht="14.1" customHeight="1" x14ac:dyDescent="0.2">
      <c r="A33" s="306">
        <v>32</v>
      </c>
      <c r="B33" s="307" t="s">
        <v>252</v>
      </c>
      <c r="C33" s="308"/>
      <c r="D33" s="113">
        <v>2.3351932217400289</v>
      </c>
      <c r="E33" s="115">
        <v>226</v>
      </c>
      <c r="F33" s="114">
        <v>129</v>
      </c>
      <c r="G33" s="114">
        <v>358</v>
      </c>
      <c r="H33" s="114">
        <v>278</v>
      </c>
      <c r="I33" s="140">
        <v>251</v>
      </c>
      <c r="J33" s="115">
        <v>-25</v>
      </c>
      <c r="K33" s="116">
        <v>-9.9601593625498008</v>
      </c>
    </row>
    <row r="34" spans="1:11" ht="14.1" customHeight="1" x14ac:dyDescent="0.2">
      <c r="A34" s="306">
        <v>33</v>
      </c>
      <c r="B34" s="307" t="s">
        <v>253</v>
      </c>
      <c r="C34" s="308"/>
      <c r="D34" s="113">
        <v>2.1285389543294069</v>
      </c>
      <c r="E34" s="115">
        <v>206</v>
      </c>
      <c r="F34" s="114">
        <v>107</v>
      </c>
      <c r="G34" s="114">
        <v>354</v>
      </c>
      <c r="H34" s="114">
        <v>207</v>
      </c>
      <c r="I34" s="140">
        <v>220</v>
      </c>
      <c r="J34" s="115">
        <v>-14</v>
      </c>
      <c r="K34" s="116">
        <v>-6.3636363636363633</v>
      </c>
    </row>
    <row r="35" spans="1:11" ht="14.1" customHeight="1" x14ac:dyDescent="0.2">
      <c r="A35" s="306">
        <v>34</v>
      </c>
      <c r="B35" s="307" t="s">
        <v>254</v>
      </c>
      <c r="C35" s="308"/>
      <c r="D35" s="113">
        <v>2.3765240752221533</v>
      </c>
      <c r="E35" s="115">
        <v>230</v>
      </c>
      <c r="F35" s="114">
        <v>133</v>
      </c>
      <c r="G35" s="114">
        <v>225</v>
      </c>
      <c r="H35" s="114">
        <v>154</v>
      </c>
      <c r="I35" s="140">
        <v>266</v>
      </c>
      <c r="J35" s="115">
        <v>-36</v>
      </c>
      <c r="K35" s="116">
        <v>-13.533834586466165</v>
      </c>
    </row>
    <row r="36" spans="1:11" ht="14.1" customHeight="1" x14ac:dyDescent="0.2">
      <c r="A36" s="306">
        <v>41</v>
      </c>
      <c r="B36" s="307" t="s">
        <v>255</v>
      </c>
      <c r="C36" s="308"/>
      <c r="D36" s="113">
        <v>1.2089274643521388</v>
      </c>
      <c r="E36" s="115">
        <v>117</v>
      </c>
      <c r="F36" s="114">
        <v>73</v>
      </c>
      <c r="G36" s="114">
        <v>183</v>
      </c>
      <c r="H36" s="114">
        <v>94</v>
      </c>
      <c r="I36" s="140">
        <v>215</v>
      </c>
      <c r="J36" s="115">
        <v>-98</v>
      </c>
      <c r="K36" s="116">
        <v>-45.581395348837212</v>
      </c>
    </row>
    <row r="37" spans="1:11" ht="14.1" customHeight="1" x14ac:dyDescent="0.2">
      <c r="A37" s="306">
        <v>42</v>
      </c>
      <c r="B37" s="307" t="s">
        <v>256</v>
      </c>
      <c r="C37" s="308"/>
      <c r="D37" s="113">
        <v>0.15499070055796652</v>
      </c>
      <c r="E37" s="115">
        <v>15</v>
      </c>
      <c r="F37" s="114">
        <v>8</v>
      </c>
      <c r="G37" s="114">
        <v>19</v>
      </c>
      <c r="H37" s="114">
        <v>31</v>
      </c>
      <c r="I37" s="140" t="s">
        <v>514</v>
      </c>
      <c r="J37" s="115" t="s">
        <v>514</v>
      </c>
      <c r="K37" s="116" t="s">
        <v>514</v>
      </c>
    </row>
    <row r="38" spans="1:11" ht="14.1" customHeight="1" x14ac:dyDescent="0.2">
      <c r="A38" s="306">
        <v>43</v>
      </c>
      <c r="B38" s="307" t="s">
        <v>257</v>
      </c>
      <c r="C38" s="308"/>
      <c r="D38" s="113">
        <v>0.84728249638355035</v>
      </c>
      <c r="E38" s="115">
        <v>82</v>
      </c>
      <c r="F38" s="114">
        <v>94</v>
      </c>
      <c r="G38" s="114">
        <v>130</v>
      </c>
      <c r="H38" s="114">
        <v>63</v>
      </c>
      <c r="I38" s="140">
        <v>102</v>
      </c>
      <c r="J38" s="115">
        <v>-20</v>
      </c>
      <c r="K38" s="116">
        <v>-19.607843137254903</v>
      </c>
    </row>
    <row r="39" spans="1:11" ht="14.1" customHeight="1" x14ac:dyDescent="0.2">
      <c r="A39" s="306">
        <v>51</v>
      </c>
      <c r="B39" s="307" t="s">
        <v>258</v>
      </c>
      <c r="C39" s="308"/>
      <c r="D39" s="113">
        <v>6.6232692705104359</v>
      </c>
      <c r="E39" s="115">
        <v>641</v>
      </c>
      <c r="F39" s="114">
        <v>520</v>
      </c>
      <c r="G39" s="114">
        <v>840</v>
      </c>
      <c r="H39" s="114">
        <v>578</v>
      </c>
      <c r="I39" s="140">
        <v>665</v>
      </c>
      <c r="J39" s="115">
        <v>-24</v>
      </c>
      <c r="K39" s="116">
        <v>-3.6090225563909772</v>
      </c>
    </row>
    <row r="40" spans="1:11" ht="14.1" customHeight="1" x14ac:dyDescent="0.2">
      <c r="A40" s="306" t="s">
        <v>259</v>
      </c>
      <c r="B40" s="307" t="s">
        <v>260</v>
      </c>
      <c r="C40" s="308"/>
      <c r="D40" s="113">
        <v>6.00330646827857</v>
      </c>
      <c r="E40" s="115">
        <v>581</v>
      </c>
      <c r="F40" s="114">
        <v>474</v>
      </c>
      <c r="G40" s="114">
        <v>740</v>
      </c>
      <c r="H40" s="114">
        <v>523</v>
      </c>
      <c r="I40" s="140">
        <v>594</v>
      </c>
      <c r="J40" s="115">
        <v>-13</v>
      </c>
      <c r="K40" s="116">
        <v>-2.1885521885521886</v>
      </c>
    </row>
    <row r="41" spans="1:11" ht="14.1" customHeight="1" x14ac:dyDescent="0.2">
      <c r="A41" s="306"/>
      <c r="B41" s="307" t="s">
        <v>261</v>
      </c>
      <c r="C41" s="308"/>
      <c r="D41" s="113">
        <v>4.7737135771853687</v>
      </c>
      <c r="E41" s="115">
        <v>462</v>
      </c>
      <c r="F41" s="114">
        <v>383</v>
      </c>
      <c r="G41" s="114">
        <v>629</v>
      </c>
      <c r="H41" s="114">
        <v>438</v>
      </c>
      <c r="I41" s="140">
        <v>519</v>
      </c>
      <c r="J41" s="115">
        <v>-57</v>
      </c>
      <c r="K41" s="116">
        <v>-10.982658959537572</v>
      </c>
    </row>
    <row r="42" spans="1:11" ht="14.1" customHeight="1" x14ac:dyDescent="0.2">
      <c r="A42" s="306">
        <v>52</v>
      </c>
      <c r="B42" s="307" t="s">
        <v>262</v>
      </c>
      <c r="C42" s="308"/>
      <c r="D42" s="113">
        <v>3.5751188262037612</v>
      </c>
      <c r="E42" s="115">
        <v>346</v>
      </c>
      <c r="F42" s="114">
        <v>230</v>
      </c>
      <c r="G42" s="114">
        <v>300</v>
      </c>
      <c r="H42" s="114">
        <v>240</v>
      </c>
      <c r="I42" s="140">
        <v>394</v>
      </c>
      <c r="J42" s="115">
        <v>-48</v>
      </c>
      <c r="K42" s="116">
        <v>-12.182741116751268</v>
      </c>
    </row>
    <row r="43" spans="1:11" ht="14.1" customHeight="1" x14ac:dyDescent="0.2">
      <c r="A43" s="306" t="s">
        <v>263</v>
      </c>
      <c r="B43" s="307" t="s">
        <v>264</v>
      </c>
      <c r="C43" s="308"/>
      <c r="D43" s="113">
        <v>3.0171523041950818</v>
      </c>
      <c r="E43" s="115">
        <v>292</v>
      </c>
      <c r="F43" s="114">
        <v>191</v>
      </c>
      <c r="G43" s="114">
        <v>253</v>
      </c>
      <c r="H43" s="114">
        <v>200</v>
      </c>
      <c r="I43" s="140">
        <v>332</v>
      </c>
      <c r="J43" s="115">
        <v>-40</v>
      </c>
      <c r="K43" s="116">
        <v>-12.048192771084338</v>
      </c>
    </row>
    <row r="44" spans="1:11" ht="14.1" customHeight="1" x14ac:dyDescent="0.2">
      <c r="A44" s="306">
        <v>53</v>
      </c>
      <c r="B44" s="307" t="s">
        <v>265</v>
      </c>
      <c r="C44" s="308"/>
      <c r="D44" s="113">
        <v>0.87828063649514365</v>
      </c>
      <c r="E44" s="115">
        <v>85</v>
      </c>
      <c r="F44" s="114">
        <v>71</v>
      </c>
      <c r="G44" s="114">
        <v>71</v>
      </c>
      <c r="H44" s="114">
        <v>56</v>
      </c>
      <c r="I44" s="140">
        <v>68</v>
      </c>
      <c r="J44" s="115">
        <v>17</v>
      </c>
      <c r="K44" s="116">
        <v>25</v>
      </c>
    </row>
    <row r="45" spans="1:11" ht="14.1" customHeight="1" x14ac:dyDescent="0.2">
      <c r="A45" s="306" t="s">
        <v>266</v>
      </c>
      <c r="B45" s="307" t="s">
        <v>267</v>
      </c>
      <c r="C45" s="308"/>
      <c r="D45" s="113">
        <v>0.81628435627195706</v>
      </c>
      <c r="E45" s="115">
        <v>79</v>
      </c>
      <c r="F45" s="114">
        <v>68</v>
      </c>
      <c r="G45" s="114">
        <v>66</v>
      </c>
      <c r="H45" s="114">
        <v>51</v>
      </c>
      <c r="I45" s="140">
        <v>67</v>
      </c>
      <c r="J45" s="115">
        <v>12</v>
      </c>
      <c r="K45" s="116">
        <v>17.910447761194028</v>
      </c>
    </row>
    <row r="46" spans="1:11" ht="14.1" customHeight="1" x14ac:dyDescent="0.2">
      <c r="A46" s="306">
        <v>54</v>
      </c>
      <c r="B46" s="307" t="s">
        <v>268</v>
      </c>
      <c r="C46" s="308"/>
      <c r="D46" s="113">
        <v>3.3994626989047325</v>
      </c>
      <c r="E46" s="115">
        <v>329</v>
      </c>
      <c r="F46" s="114">
        <v>312</v>
      </c>
      <c r="G46" s="114">
        <v>375</v>
      </c>
      <c r="H46" s="114">
        <v>328</v>
      </c>
      <c r="I46" s="140">
        <v>364</v>
      </c>
      <c r="J46" s="115">
        <v>-35</v>
      </c>
      <c r="K46" s="116">
        <v>-9.615384615384615</v>
      </c>
    </row>
    <row r="47" spans="1:11" ht="14.1" customHeight="1" x14ac:dyDescent="0.2">
      <c r="A47" s="306">
        <v>61</v>
      </c>
      <c r="B47" s="307" t="s">
        <v>269</v>
      </c>
      <c r="C47" s="308"/>
      <c r="D47" s="113">
        <v>2.2731969415168423</v>
      </c>
      <c r="E47" s="115">
        <v>220</v>
      </c>
      <c r="F47" s="114">
        <v>142</v>
      </c>
      <c r="G47" s="114">
        <v>277</v>
      </c>
      <c r="H47" s="114">
        <v>205</v>
      </c>
      <c r="I47" s="140">
        <v>274</v>
      </c>
      <c r="J47" s="115">
        <v>-54</v>
      </c>
      <c r="K47" s="116">
        <v>-19.708029197080293</v>
      </c>
    </row>
    <row r="48" spans="1:11" ht="14.1" customHeight="1" x14ac:dyDescent="0.2">
      <c r="A48" s="306">
        <v>62</v>
      </c>
      <c r="B48" s="307" t="s">
        <v>270</v>
      </c>
      <c r="C48" s="308"/>
      <c r="D48" s="113">
        <v>11.63463525521802</v>
      </c>
      <c r="E48" s="115">
        <v>1126</v>
      </c>
      <c r="F48" s="114">
        <v>1187</v>
      </c>
      <c r="G48" s="114">
        <v>1784</v>
      </c>
      <c r="H48" s="114">
        <v>1013</v>
      </c>
      <c r="I48" s="140">
        <v>1131</v>
      </c>
      <c r="J48" s="115">
        <v>-5</v>
      </c>
      <c r="K48" s="116">
        <v>-0.44208664898320071</v>
      </c>
    </row>
    <row r="49" spans="1:11" ht="14.1" customHeight="1" x14ac:dyDescent="0.2">
      <c r="A49" s="306">
        <v>63</v>
      </c>
      <c r="B49" s="307" t="s">
        <v>271</v>
      </c>
      <c r="C49" s="308"/>
      <c r="D49" s="113">
        <v>6.4682785699524699</v>
      </c>
      <c r="E49" s="115">
        <v>626</v>
      </c>
      <c r="F49" s="114">
        <v>580</v>
      </c>
      <c r="G49" s="114">
        <v>712</v>
      </c>
      <c r="H49" s="114">
        <v>690</v>
      </c>
      <c r="I49" s="140">
        <v>707</v>
      </c>
      <c r="J49" s="115">
        <v>-81</v>
      </c>
      <c r="K49" s="116">
        <v>-11.456859971711458</v>
      </c>
    </row>
    <row r="50" spans="1:11" ht="14.1" customHeight="1" x14ac:dyDescent="0.2">
      <c r="A50" s="306" t="s">
        <v>272</v>
      </c>
      <c r="B50" s="307" t="s">
        <v>273</v>
      </c>
      <c r="C50" s="308"/>
      <c r="D50" s="113">
        <v>0.88861334986567475</v>
      </c>
      <c r="E50" s="115">
        <v>86</v>
      </c>
      <c r="F50" s="114">
        <v>101</v>
      </c>
      <c r="G50" s="114">
        <v>147</v>
      </c>
      <c r="H50" s="114">
        <v>91</v>
      </c>
      <c r="I50" s="140">
        <v>117</v>
      </c>
      <c r="J50" s="115">
        <v>-31</v>
      </c>
      <c r="K50" s="116">
        <v>-26.495726495726494</v>
      </c>
    </row>
    <row r="51" spans="1:11" ht="14.1" customHeight="1" x14ac:dyDescent="0.2">
      <c r="A51" s="306" t="s">
        <v>274</v>
      </c>
      <c r="B51" s="307" t="s">
        <v>275</v>
      </c>
      <c r="C51" s="308"/>
      <c r="D51" s="113">
        <v>5.2903492457119237</v>
      </c>
      <c r="E51" s="115">
        <v>512</v>
      </c>
      <c r="F51" s="114">
        <v>454</v>
      </c>
      <c r="G51" s="114">
        <v>502</v>
      </c>
      <c r="H51" s="114">
        <v>572</v>
      </c>
      <c r="I51" s="140">
        <v>550</v>
      </c>
      <c r="J51" s="115">
        <v>-38</v>
      </c>
      <c r="K51" s="116">
        <v>-6.9090909090909092</v>
      </c>
    </row>
    <row r="52" spans="1:11" ht="14.1" customHeight="1" x14ac:dyDescent="0.2">
      <c r="A52" s="306">
        <v>71</v>
      </c>
      <c r="B52" s="307" t="s">
        <v>276</v>
      </c>
      <c r="C52" s="308"/>
      <c r="D52" s="113">
        <v>7.6565406075635458</v>
      </c>
      <c r="E52" s="115">
        <v>741</v>
      </c>
      <c r="F52" s="114">
        <v>561</v>
      </c>
      <c r="G52" s="114">
        <v>964</v>
      </c>
      <c r="H52" s="114">
        <v>602</v>
      </c>
      <c r="I52" s="140">
        <v>887</v>
      </c>
      <c r="J52" s="115">
        <v>-146</v>
      </c>
      <c r="K52" s="116">
        <v>-16.459977452085681</v>
      </c>
    </row>
    <row r="53" spans="1:11" ht="14.1" customHeight="1" x14ac:dyDescent="0.2">
      <c r="A53" s="306" t="s">
        <v>277</v>
      </c>
      <c r="B53" s="307" t="s">
        <v>278</v>
      </c>
      <c r="C53" s="308"/>
      <c r="D53" s="113">
        <v>2.6245091961148996</v>
      </c>
      <c r="E53" s="115">
        <v>254</v>
      </c>
      <c r="F53" s="114">
        <v>226</v>
      </c>
      <c r="G53" s="114">
        <v>418</v>
      </c>
      <c r="H53" s="114">
        <v>220</v>
      </c>
      <c r="I53" s="140">
        <v>326</v>
      </c>
      <c r="J53" s="115">
        <v>-72</v>
      </c>
      <c r="K53" s="116">
        <v>-22.085889570552148</v>
      </c>
    </row>
    <row r="54" spans="1:11" ht="14.1" customHeight="1" x14ac:dyDescent="0.2">
      <c r="A54" s="306" t="s">
        <v>279</v>
      </c>
      <c r="B54" s="307" t="s">
        <v>280</v>
      </c>
      <c r="C54" s="308"/>
      <c r="D54" s="113">
        <v>4.2260797685472209</v>
      </c>
      <c r="E54" s="115">
        <v>409</v>
      </c>
      <c r="F54" s="114">
        <v>275</v>
      </c>
      <c r="G54" s="114">
        <v>464</v>
      </c>
      <c r="H54" s="114">
        <v>321</v>
      </c>
      <c r="I54" s="140">
        <v>470</v>
      </c>
      <c r="J54" s="115">
        <v>-61</v>
      </c>
      <c r="K54" s="116">
        <v>-12.978723404255319</v>
      </c>
    </row>
    <row r="55" spans="1:11" ht="14.1" customHeight="1" x14ac:dyDescent="0.2">
      <c r="A55" s="306">
        <v>72</v>
      </c>
      <c r="B55" s="307" t="s">
        <v>281</v>
      </c>
      <c r="C55" s="308"/>
      <c r="D55" s="113">
        <v>1.9425501136598471</v>
      </c>
      <c r="E55" s="115">
        <v>188</v>
      </c>
      <c r="F55" s="114">
        <v>130</v>
      </c>
      <c r="G55" s="114">
        <v>309</v>
      </c>
      <c r="H55" s="114">
        <v>137</v>
      </c>
      <c r="I55" s="140">
        <v>174</v>
      </c>
      <c r="J55" s="115">
        <v>14</v>
      </c>
      <c r="K55" s="116">
        <v>8.0459770114942533</v>
      </c>
    </row>
    <row r="56" spans="1:11" ht="14.1" customHeight="1" x14ac:dyDescent="0.2">
      <c r="A56" s="306" t="s">
        <v>282</v>
      </c>
      <c r="B56" s="307" t="s">
        <v>283</v>
      </c>
      <c r="C56" s="308"/>
      <c r="D56" s="113">
        <v>0.79561892953089486</v>
      </c>
      <c r="E56" s="115">
        <v>77</v>
      </c>
      <c r="F56" s="114">
        <v>54</v>
      </c>
      <c r="G56" s="114">
        <v>175</v>
      </c>
      <c r="H56" s="114">
        <v>51</v>
      </c>
      <c r="I56" s="140">
        <v>62</v>
      </c>
      <c r="J56" s="115">
        <v>15</v>
      </c>
      <c r="K56" s="116">
        <v>24.193548387096776</v>
      </c>
    </row>
    <row r="57" spans="1:11" ht="14.1" customHeight="1" x14ac:dyDescent="0.2">
      <c r="A57" s="306" t="s">
        <v>284</v>
      </c>
      <c r="B57" s="307" t="s">
        <v>285</v>
      </c>
      <c r="C57" s="308"/>
      <c r="D57" s="113">
        <v>0.73362264930770815</v>
      </c>
      <c r="E57" s="115">
        <v>71</v>
      </c>
      <c r="F57" s="114">
        <v>49</v>
      </c>
      <c r="G57" s="114">
        <v>61</v>
      </c>
      <c r="H57" s="114">
        <v>65</v>
      </c>
      <c r="I57" s="140">
        <v>70</v>
      </c>
      <c r="J57" s="115">
        <v>1</v>
      </c>
      <c r="K57" s="116">
        <v>1.4285714285714286</v>
      </c>
    </row>
    <row r="58" spans="1:11" ht="14.1" customHeight="1" x14ac:dyDescent="0.2">
      <c r="A58" s="306">
        <v>73</v>
      </c>
      <c r="B58" s="307" t="s">
        <v>286</v>
      </c>
      <c r="C58" s="308"/>
      <c r="D58" s="113">
        <v>2.1492043810704691</v>
      </c>
      <c r="E58" s="115">
        <v>208</v>
      </c>
      <c r="F58" s="114">
        <v>133</v>
      </c>
      <c r="G58" s="114">
        <v>287</v>
      </c>
      <c r="H58" s="114">
        <v>122</v>
      </c>
      <c r="I58" s="140">
        <v>190</v>
      </c>
      <c r="J58" s="115">
        <v>18</v>
      </c>
      <c r="K58" s="116">
        <v>9.473684210526315</v>
      </c>
    </row>
    <row r="59" spans="1:11" ht="14.1" customHeight="1" x14ac:dyDescent="0.2">
      <c r="A59" s="306" t="s">
        <v>287</v>
      </c>
      <c r="B59" s="307" t="s">
        <v>288</v>
      </c>
      <c r="C59" s="308"/>
      <c r="D59" s="113">
        <v>1.8702211200661294</v>
      </c>
      <c r="E59" s="115">
        <v>181</v>
      </c>
      <c r="F59" s="114">
        <v>101</v>
      </c>
      <c r="G59" s="114">
        <v>247</v>
      </c>
      <c r="H59" s="114">
        <v>91</v>
      </c>
      <c r="I59" s="140">
        <v>165</v>
      </c>
      <c r="J59" s="115">
        <v>16</v>
      </c>
      <c r="K59" s="116">
        <v>9.6969696969696972</v>
      </c>
    </row>
    <row r="60" spans="1:11" ht="14.1" customHeight="1" x14ac:dyDescent="0.2">
      <c r="A60" s="306">
        <v>81</v>
      </c>
      <c r="B60" s="307" t="s">
        <v>289</v>
      </c>
      <c r="C60" s="308"/>
      <c r="D60" s="113">
        <v>7.2535647861128334</v>
      </c>
      <c r="E60" s="115">
        <v>702</v>
      </c>
      <c r="F60" s="114">
        <v>649</v>
      </c>
      <c r="G60" s="114">
        <v>942</v>
      </c>
      <c r="H60" s="114">
        <v>504</v>
      </c>
      <c r="I60" s="140">
        <v>580</v>
      </c>
      <c r="J60" s="115">
        <v>122</v>
      </c>
      <c r="K60" s="116">
        <v>21.03448275862069</v>
      </c>
    </row>
    <row r="61" spans="1:11" ht="14.1" customHeight="1" x14ac:dyDescent="0.2">
      <c r="A61" s="306" t="s">
        <v>290</v>
      </c>
      <c r="B61" s="307" t="s">
        <v>291</v>
      </c>
      <c r="C61" s="308"/>
      <c r="D61" s="113">
        <v>2.665840049597024</v>
      </c>
      <c r="E61" s="115">
        <v>258</v>
      </c>
      <c r="F61" s="114">
        <v>154</v>
      </c>
      <c r="G61" s="114">
        <v>556</v>
      </c>
      <c r="H61" s="114">
        <v>154</v>
      </c>
      <c r="I61" s="140">
        <v>210</v>
      </c>
      <c r="J61" s="115">
        <v>48</v>
      </c>
      <c r="K61" s="116">
        <v>22.857142857142858</v>
      </c>
    </row>
    <row r="62" spans="1:11" ht="14.1" customHeight="1" x14ac:dyDescent="0.2">
      <c r="A62" s="306" t="s">
        <v>292</v>
      </c>
      <c r="B62" s="307" t="s">
        <v>293</v>
      </c>
      <c r="C62" s="308"/>
      <c r="D62" s="113">
        <v>1.6429014259144452</v>
      </c>
      <c r="E62" s="115">
        <v>159</v>
      </c>
      <c r="F62" s="114">
        <v>239</v>
      </c>
      <c r="G62" s="114">
        <v>131</v>
      </c>
      <c r="H62" s="114">
        <v>140</v>
      </c>
      <c r="I62" s="140">
        <v>129</v>
      </c>
      <c r="J62" s="115">
        <v>30</v>
      </c>
      <c r="K62" s="116">
        <v>23.255813953488371</v>
      </c>
    </row>
    <row r="63" spans="1:11" ht="14.1" customHeight="1" x14ac:dyDescent="0.2">
      <c r="A63" s="306"/>
      <c r="B63" s="307" t="s">
        <v>294</v>
      </c>
      <c r="C63" s="308"/>
      <c r="D63" s="113">
        <v>1.2399256044637321</v>
      </c>
      <c r="E63" s="115">
        <v>120</v>
      </c>
      <c r="F63" s="114">
        <v>182</v>
      </c>
      <c r="G63" s="114">
        <v>92</v>
      </c>
      <c r="H63" s="114">
        <v>110</v>
      </c>
      <c r="I63" s="140">
        <v>101</v>
      </c>
      <c r="J63" s="115">
        <v>19</v>
      </c>
      <c r="K63" s="116">
        <v>18.811881188118811</v>
      </c>
    </row>
    <row r="64" spans="1:11" ht="14.1" customHeight="1" x14ac:dyDescent="0.2">
      <c r="A64" s="306" t="s">
        <v>295</v>
      </c>
      <c r="B64" s="307" t="s">
        <v>296</v>
      </c>
      <c r="C64" s="308"/>
      <c r="D64" s="113">
        <v>1.3019218846869187</v>
      </c>
      <c r="E64" s="115">
        <v>126</v>
      </c>
      <c r="F64" s="114">
        <v>99</v>
      </c>
      <c r="G64" s="114">
        <v>103</v>
      </c>
      <c r="H64" s="114">
        <v>90</v>
      </c>
      <c r="I64" s="140">
        <v>110</v>
      </c>
      <c r="J64" s="115">
        <v>16</v>
      </c>
      <c r="K64" s="116">
        <v>14.545454545454545</v>
      </c>
    </row>
    <row r="65" spans="1:11" ht="14.1" customHeight="1" x14ac:dyDescent="0.2">
      <c r="A65" s="306" t="s">
        <v>297</v>
      </c>
      <c r="B65" s="307" t="s">
        <v>298</v>
      </c>
      <c r="C65" s="308"/>
      <c r="D65" s="113">
        <v>0.75428807604877046</v>
      </c>
      <c r="E65" s="115">
        <v>73</v>
      </c>
      <c r="F65" s="114">
        <v>69</v>
      </c>
      <c r="G65" s="114">
        <v>52</v>
      </c>
      <c r="H65" s="114">
        <v>51</v>
      </c>
      <c r="I65" s="140">
        <v>67</v>
      </c>
      <c r="J65" s="115">
        <v>6</v>
      </c>
      <c r="K65" s="116">
        <v>8.9552238805970141</v>
      </c>
    </row>
    <row r="66" spans="1:11" ht="14.1" customHeight="1" x14ac:dyDescent="0.2">
      <c r="A66" s="306">
        <v>82</v>
      </c>
      <c r="B66" s="307" t="s">
        <v>299</v>
      </c>
      <c r="C66" s="308"/>
      <c r="D66" s="113">
        <v>3.347799132052077</v>
      </c>
      <c r="E66" s="115">
        <v>324</v>
      </c>
      <c r="F66" s="114">
        <v>374</v>
      </c>
      <c r="G66" s="114">
        <v>615</v>
      </c>
      <c r="H66" s="114">
        <v>294</v>
      </c>
      <c r="I66" s="140">
        <v>352</v>
      </c>
      <c r="J66" s="115">
        <v>-28</v>
      </c>
      <c r="K66" s="116">
        <v>-7.9545454545454541</v>
      </c>
    </row>
    <row r="67" spans="1:11" ht="14.1" customHeight="1" x14ac:dyDescent="0.2">
      <c r="A67" s="306" t="s">
        <v>300</v>
      </c>
      <c r="B67" s="307" t="s">
        <v>301</v>
      </c>
      <c r="C67" s="308"/>
      <c r="D67" s="113">
        <v>1.6429014259144452</v>
      </c>
      <c r="E67" s="115">
        <v>159</v>
      </c>
      <c r="F67" s="114">
        <v>228</v>
      </c>
      <c r="G67" s="114">
        <v>306</v>
      </c>
      <c r="H67" s="114">
        <v>161</v>
      </c>
      <c r="I67" s="140">
        <v>187</v>
      </c>
      <c r="J67" s="115">
        <v>-28</v>
      </c>
      <c r="K67" s="116">
        <v>-14.973262032085561</v>
      </c>
    </row>
    <row r="68" spans="1:11" ht="14.1" customHeight="1" x14ac:dyDescent="0.2">
      <c r="A68" s="306" t="s">
        <v>302</v>
      </c>
      <c r="B68" s="307" t="s">
        <v>303</v>
      </c>
      <c r="C68" s="308"/>
      <c r="D68" s="113">
        <v>1.2502583178342632</v>
      </c>
      <c r="E68" s="115">
        <v>121</v>
      </c>
      <c r="F68" s="114">
        <v>121</v>
      </c>
      <c r="G68" s="114">
        <v>198</v>
      </c>
      <c r="H68" s="114">
        <v>98</v>
      </c>
      <c r="I68" s="140">
        <v>124</v>
      </c>
      <c r="J68" s="115">
        <v>-3</v>
      </c>
      <c r="K68" s="116">
        <v>-2.4193548387096775</v>
      </c>
    </row>
    <row r="69" spans="1:11" ht="14.1" customHeight="1" x14ac:dyDescent="0.2">
      <c r="A69" s="306">
        <v>83</v>
      </c>
      <c r="B69" s="307" t="s">
        <v>304</v>
      </c>
      <c r="C69" s="308"/>
      <c r="D69" s="113">
        <v>4.4120686092167807</v>
      </c>
      <c r="E69" s="115">
        <v>427</v>
      </c>
      <c r="F69" s="114">
        <v>434</v>
      </c>
      <c r="G69" s="114">
        <v>999</v>
      </c>
      <c r="H69" s="114">
        <v>333</v>
      </c>
      <c r="I69" s="140">
        <v>448</v>
      </c>
      <c r="J69" s="115">
        <v>-21</v>
      </c>
      <c r="K69" s="116">
        <v>-4.6875</v>
      </c>
    </row>
    <row r="70" spans="1:11" ht="14.1" customHeight="1" x14ac:dyDescent="0.2">
      <c r="A70" s="306" t="s">
        <v>305</v>
      </c>
      <c r="B70" s="307" t="s">
        <v>306</v>
      </c>
      <c r="C70" s="308"/>
      <c r="D70" s="113">
        <v>3.4304608390163258</v>
      </c>
      <c r="E70" s="115">
        <v>332</v>
      </c>
      <c r="F70" s="114">
        <v>336</v>
      </c>
      <c r="G70" s="114">
        <v>907</v>
      </c>
      <c r="H70" s="114">
        <v>257</v>
      </c>
      <c r="I70" s="140">
        <v>359</v>
      </c>
      <c r="J70" s="115">
        <v>-27</v>
      </c>
      <c r="K70" s="116">
        <v>-7.5208913649025071</v>
      </c>
    </row>
    <row r="71" spans="1:11" ht="14.1" customHeight="1" x14ac:dyDescent="0.2">
      <c r="A71" s="306"/>
      <c r="B71" s="307" t="s">
        <v>307</v>
      </c>
      <c r="C71" s="308"/>
      <c r="D71" s="113">
        <v>2.138871667699938</v>
      </c>
      <c r="E71" s="115">
        <v>207</v>
      </c>
      <c r="F71" s="114">
        <v>184</v>
      </c>
      <c r="G71" s="114">
        <v>605</v>
      </c>
      <c r="H71" s="114">
        <v>153</v>
      </c>
      <c r="I71" s="140">
        <v>213</v>
      </c>
      <c r="J71" s="115">
        <v>-6</v>
      </c>
      <c r="K71" s="116">
        <v>-2.816901408450704</v>
      </c>
    </row>
    <row r="72" spans="1:11" ht="14.1" customHeight="1" x14ac:dyDescent="0.2">
      <c r="A72" s="306">
        <v>84</v>
      </c>
      <c r="B72" s="307" t="s">
        <v>308</v>
      </c>
      <c r="C72" s="308"/>
      <c r="D72" s="113">
        <v>1.1469311841289522</v>
      </c>
      <c r="E72" s="115">
        <v>111</v>
      </c>
      <c r="F72" s="114">
        <v>110</v>
      </c>
      <c r="G72" s="114">
        <v>345</v>
      </c>
      <c r="H72" s="114">
        <v>69</v>
      </c>
      <c r="I72" s="140">
        <v>134</v>
      </c>
      <c r="J72" s="115">
        <v>-23</v>
      </c>
      <c r="K72" s="116">
        <v>-17.164179104477611</v>
      </c>
    </row>
    <row r="73" spans="1:11" ht="14.1" customHeight="1" x14ac:dyDescent="0.2">
      <c r="A73" s="306" t="s">
        <v>309</v>
      </c>
      <c r="B73" s="307" t="s">
        <v>310</v>
      </c>
      <c r="C73" s="308"/>
      <c r="D73" s="113">
        <v>0.49597024178549287</v>
      </c>
      <c r="E73" s="115">
        <v>48</v>
      </c>
      <c r="F73" s="114">
        <v>55</v>
      </c>
      <c r="G73" s="114">
        <v>220</v>
      </c>
      <c r="H73" s="114">
        <v>39</v>
      </c>
      <c r="I73" s="140">
        <v>53</v>
      </c>
      <c r="J73" s="115">
        <v>-5</v>
      </c>
      <c r="K73" s="116">
        <v>-9.433962264150944</v>
      </c>
    </row>
    <row r="74" spans="1:11" ht="14.1" customHeight="1" x14ac:dyDescent="0.2">
      <c r="A74" s="306" t="s">
        <v>311</v>
      </c>
      <c r="B74" s="307" t="s">
        <v>312</v>
      </c>
      <c r="C74" s="308"/>
      <c r="D74" s="113">
        <v>0.18598884066955981</v>
      </c>
      <c r="E74" s="115">
        <v>18</v>
      </c>
      <c r="F74" s="114">
        <v>13</v>
      </c>
      <c r="G74" s="114">
        <v>59</v>
      </c>
      <c r="H74" s="114">
        <v>6</v>
      </c>
      <c r="I74" s="140">
        <v>7</v>
      </c>
      <c r="J74" s="115">
        <v>11</v>
      </c>
      <c r="K74" s="116">
        <v>157.14285714285714</v>
      </c>
    </row>
    <row r="75" spans="1:11" ht="14.1" customHeight="1" x14ac:dyDescent="0.2">
      <c r="A75" s="306" t="s">
        <v>313</v>
      </c>
      <c r="B75" s="307" t="s">
        <v>314</v>
      </c>
      <c r="C75" s="308"/>
      <c r="D75" s="113">
        <v>0.13432527381690432</v>
      </c>
      <c r="E75" s="115">
        <v>13</v>
      </c>
      <c r="F75" s="114">
        <v>10</v>
      </c>
      <c r="G75" s="114">
        <v>13</v>
      </c>
      <c r="H75" s="114">
        <v>4</v>
      </c>
      <c r="I75" s="140">
        <v>22</v>
      </c>
      <c r="J75" s="115">
        <v>-9</v>
      </c>
      <c r="K75" s="116">
        <v>-40.909090909090907</v>
      </c>
    </row>
    <row r="76" spans="1:11" ht="14.1" customHeight="1" x14ac:dyDescent="0.2">
      <c r="A76" s="306">
        <v>91</v>
      </c>
      <c r="B76" s="307" t="s">
        <v>315</v>
      </c>
      <c r="C76" s="308"/>
      <c r="D76" s="113">
        <v>0.14465798718743542</v>
      </c>
      <c r="E76" s="115">
        <v>14</v>
      </c>
      <c r="F76" s="114">
        <v>9</v>
      </c>
      <c r="G76" s="114">
        <v>31</v>
      </c>
      <c r="H76" s="114">
        <v>8</v>
      </c>
      <c r="I76" s="140">
        <v>13</v>
      </c>
      <c r="J76" s="115">
        <v>1</v>
      </c>
      <c r="K76" s="116">
        <v>7.6923076923076925</v>
      </c>
    </row>
    <row r="77" spans="1:11" ht="14.1" customHeight="1" x14ac:dyDescent="0.2">
      <c r="A77" s="306">
        <v>92</v>
      </c>
      <c r="B77" s="307" t="s">
        <v>316</v>
      </c>
      <c r="C77" s="308"/>
      <c r="D77" s="113">
        <v>0.68195908245505266</v>
      </c>
      <c r="E77" s="115">
        <v>66</v>
      </c>
      <c r="F77" s="114">
        <v>52</v>
      </c>
      <c r="G77" s="114">
        <v>88</v>
      </c>
      <c r="H77" s="114">
        <v>52</v>
      </c>
      <c r="I77" s="140">
        <v>83</v>
      </c>
      <c r="J77" s="115">
        <v>-17</v>
      </c>
      <c r="K77" s="116">
        <v>-20.481927710843372</v>
      </c>
    </row>
    <row r="78" spans="1:11" ht="14.1" customHeight="1" x14ac:dyDescent="0.2">
      <c r="A78" s="306">
        <v>93</v>
      </c>
      <c r="B78" s="307" t="s">
        <v>317</v>
      </c>
      <c r="C78" s="308"/>
      <c r="D78" s="113">
        <v>0.12399256044637322</v>
      </c>
      <c r="E78" s="115">
        <v>12</v>
      </c>
      <c r="F78" s="114">
        <v>6</v>
      </c>
      <c r="G78" s="114">
        <v>24</v>
      </c>
      <c r="H78" s="114">
        <v>10</v>
      </c>
      <c r="I78" s="140">
        <v>16</v>
      </c>
      <c r="J78" s="115">
        <v>-4</v>
      </c>
      <c r="K78" s="116">
        <v>-25</v>
      </c>
    </row>
    <row r="79" spans="1:11" ht="14.1" customHeight="1" x14ac:dyDescent="0.2">
      <c r="A79" s="306">
        <v>94</v>
      </c>
      <c r="B79" s="307" t="s">
        <v>318</v>
      </c>
      <c r="C79" s="308"/>
      <c r="D79" s="113">
        <v>5.166356685265551E-2</v>
      </c>
      <c r="E79" s="115">
        <v>5</v>
      </c>
      <c r="F79" s="114">
        <v>7</v>
      </c>
      <c r="G79" s="114" t="s">
        <v>514</v>
      </c>
      <c r="H79" s="114">
        <v>8</v>
      </c>
      <c r="I79" s="140">
        <v>88</v>
      </c>
      <c r="J79" s="115">
        <v>-83</v>
      </c>
      <c r="K79" s="116">
        <v>-94.318181818181813</v>
      </c>
    </row>
    <row r="80" spans="1:11" ht="14.1" customHeight="1" x14ac:dyDescent="0.2">
      <c r="A80" s="306" t="s">
        <v>319</v>
      </c>
      <c r="B80" s="307" t="s">
        <v>320</v>
      </c>
      <c r="C80" s="308"/>
      <c r="D80" s="113">
        <v>0</v>
      </c>
      <c r="E80" s="115">
        <v>0</v>
      </c>
      <c r="F80" s="114">
        <v>0</v>
      </c>
      <c r="G80" s="114" t="s">
        <v>514</v>
      </c>
      <c r="H80" s="114">
        <v>0</v>
      </c>
      <c r="I80" s="140" t="s">
        <v>514</v>
      </c>
      <c r="J80" s="115" t="s">
        <v>514</v>
      </c>
      <c r="K80" s="116" t="s">
        <v>514</v>
      </c>
    </row>
    <row r="81" spans="1:11" ht="14.1" customHeight="1" x14ac:dyDescent="0.2">
      <c r="A81" s="310" t="s">
        <v>321</v>
      </c>
      <c r="B81" s="311" t="s">
        <v>334</v>
      </c>
      <c r="C81" s="312"/>
      <c r="D81" s="125">
        <v>0.18598884066955981</v>
      </c>
      <c r="E81" s="143">
        <v>18</v>
      </c>
      <c r="F81" s="144">
        <v>15</v>
      </c>
      <c r="G81" s="144">
        <v>41</v>
      </c>
      <c r="H81" s="144">
        <v>18</v>
      </c>
      <c r="I81" s="145">
        <v>20</v>
      </c>
      <c r="J81" s="143">
        <v>-2</v>
      </c>
      <c r="K81" s="146">
        <v>-10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10616</v>
      </c>
      <c r="E11" s="114">
        <v>8830</v>
      </c>
      <c r="F11" s="114">
        <v>12510</v>
      </c>
      <c r="G11" s="114">
        <v>8768</v>
      </c>
      <c r="H11" s="140">
        <v>11384</v>
      </c>
      <c r="I11" s="115">
        <v>-768</v>
      </c>
      <c r="J11" s="116">
        <v>-6.7463106113843994</v>
      </c>
    </row>
    <row r="12" spans="1:15" s="110" customFormat="1" ht="24.95" customHeight="1" x14ac:dyDescent="0.2">
      <c r="A12" s="193" t="s">
        <v>132</v>
      </c>
      <c r="B12" s="194" t="s">
        <v>133</v>
      </c>
      <c r="C12" s="113">
        <v>1.4788997739261491</v>
      </c>
      <c r="D12" s="115">
        <v>157</v>
      </c>
      <c r="E12" s="114">
        <v>288</v>
      </c>
      <c r="F12" s="114">
        <v>256</v>
      </c>
      <c r="G12" s="114">
        <v>140</v>
      </c>
      <c r="H12" s="140">
        <v>121</v>
      </c>
      <c r="I12" s="115">
        <v>36</v>
      </c>
      <c r="J12" s="116">
        <v>29.75206611570248</v>
      </c>
    </row>
    <row r="13" spans="1:15" s="110" customFormat="1" ht="24.95" customHeight="1" x14ac:dyDescent="0.2">
      <c r="A13" s="193" t="s">
        <v>134</v>
      </c>
      <c r="B13" s="199" t="s">
        <v>214</v>
      </c>
      <c r="C13" s="113">
        <v>0.82893745290128107</v>
      </c>
      <c r="D13" s="115">
        <v>88</v>
      </c>
      <c r="E13" s="114">
        <v>64</v>
      </c>
      <c r="F13" s="114">
        <v>66</v>
      </c>
      <c r="G13" s="114">
        <v>67</v>
      </c>
      <c r="H13" s="140">
        <v>189</v>
      </c>
      <c r="I13" s="115">
        <v>-101</v>
      </c>
      <c r="J13" s="116">
        <v>-53.439153439153436</v>
      </c>
    </row>
    <row r="14" spans="1:15" s="287" customFormat="1" ht="24.95" customHeight="1" x14ac:dyDescent="0.2">
      <c r="A14" s="193" t="s">
        <v>215</v>
      </c>
      <c r="B14" s="199" t="s">
        <v>137</v>
      </c>
      <c r="C14" s="113">
        <v>19.875659382064807</v>
      </c>
      <c r="D14" s="115">
        <v>2110</v>
      </c>
      <c r="E14" s="114">
        <v>1465</v>
      </c>
      <c r="F14" s="114">
        <v>2277</v>
      </c>
      <c r="G14" s="114">
        <v>1639</v>
      </c>
      <c r="H14" s="140">
        <v>2592</v>
      </c>
      <c r="I14" s="115">
        <v>-482</v>
      </c>
      <c r="J14" s="116">
        <v>-18.595679012345681</v>
      </c>
      <c r="K14" s="110"/>
      <c r="L14" s="110"/>
      <c r="M14" s="110"/>
      <c r="N14" s="110"/>
      <c r="O14" s="110"/>
    </row>
    <row r="15" spans="1:15" s="110" customFormat="1" ht="24.95" customHeight="1" x14ac:dyDescent="0.2">
      <c r="A15" s="193" t="s">
        <v>216</v>
      </c>
      <c r="B15" s="199" t="s">
        <v>217</v>
      </c>
      <c r="C15" s="113">
        <v>5.7272042200452145</v>
      </c>
      <c r="D15" s="115">
        <v>608</v>
      </c>
      <c r="E15" s="114">
        <v>462</v>
      </c>
      <c r="F15" s="114">
        <v>802</v>
      </c>
      <c r="G15" s="114">
        <v>604</v>
      </c>
      <c r="H15" s="140">
        <v>766</v>
      </c>
      <c r="I15" s="115">
        <v>-158</v>
      </c>
      <c r="J15" s="116">
        <v>-20.626631853785902</v>
      </c>
    </row>
    <row r="16" spans="1:15" s="287" customFormat="1" ht="24.95" customHeight="1" x14ac:dyDescent="0.2">
      <c r="A16" s="193" t="s">
        <v>218</v>
      </c>
      <c r="B16" s="199" t="s">
        <v>141</v>
      </c>
      <c r="C16" s="113">
        <v>11.812358703843255</v>
      </c>
      <c r="D16" s="115">
        <v>1254</v>
      </c>
      <c r="E16" s="114">
        <v>809</v>
      </c>
      <c r="F16" s="114">
        <v>1198</v>
      </c>
      <c r="G16" s="114">
        <v>828</v>
      </c>
      <c r="H16" s="140">
        <v>1535</v>
      </c>
      <c r="I16" s="115">
        <v>-281</v>
      </c>
      <c r="J16" s="116">
        <v>-18.306188925081432</v>
      </c>
      <c r="K16" s="110"/>
      <c r="L16" s="110"/>
      <c r="M16" s="110"/>
      <c r="N16" s="110"/>
      <c r="O16" s="110"/>
    </row>
    <row r="17" spans="1:15" s="110" customFormat="1" ht="24.95" customHeight="1" x14ac:dyDescent="0.2">
      <c r="A17" s="193" t="s">
        <v>142</v>
      </c>
      <c r="B17" s="199" t="s">
        <v>220</v>
      </c>
      <c r="C17" s="113">
        <v>2.3360964581763377</v>
      </c>
      <c r="D17" s="115">
        <v>248</v>
      </c>
      <c r="E17" s="114">
        <v>194</v>
      </c>
      <c r="F17" s="114">
        <v>277</v>
      </c>
      <c r="G17" s="114">
        <v>207</v>
      </c>
      <c r="H17" s="140">
        <v>291</v>
      </c>
      <c r="I17" s="115">
        <v>-43</v>
      </c>
      <c r="J17" s="116">
        <v>-14.776632302405499</v>
      </c>
    </row>
    <row r="18" spans="1:15" s="287" customFormat="1" ht="24.95" customHeight="1" x14ac:dyDescent="0.2">
      <c r="A18" s="201" t="s">
        <v>144</v>
      </c>
      <c r="B18" s="202" t="s">
        <v>145</v>
      </c>
      <c r="C18" s="113">
        <v>7.4039186134137154</v>
      </c>
      <c r="D18" s="115">
        <v>786</v>
      </c>
      <c r="E18" s="114">
        <v>579</v>
      </c>
      <c r="F18" s="114">
        <v>852</v>
      </c>
      <c r="G18" s="114">
        <v>688</v>
      </c>
      <c r="H18" s="140">
        <v>753</v>
      </c>
      <c r="I18" s="115">
        <v>33</v>
      </c>
      <c r="J18" s="116">
        <v>4.382470119521912</v>
      </c>
      <c r="K18" s="110"/>
      <c r="L18" s="110"/>
      <c r="M18" s="110"/>
      <c r="N18" s="110"/>
      <c r="O18" s="110"/>
    </row>
    <row r="19" spans="1:15" s="110" customFormat="1" ht="24.95" customHeight="1" x14ac:dyDescent="0.2">
      <c r="A19" s="193" t="s">
        <v>146</v>
      </c>
      <c r="B19" s="199" t="s">
        <v>147</v>
      </c>
      <c r="C19" s="113">
        <v>19.724943481537302</v>
      </c>
      <c r="D19" s="115">
        <v>2094</v>
      </c>
      <c r="E19" s="114">
        <v>1738</v>
      </c>
      <c r="F19" s="114">
        <v>2497</v>
      </c>
      <c r="G19" s="114">
        <v>1749</v>
      </c>
      <c r="H19" s="140">
        <v>2064</v>
      </c>
      <c r="I19" s="115">
        <v>30</v>
      </c>
      <c r="J19" s="116">
        <v>1.4534883720930232</v>
      </c>
    </row>
    <row r="20" spans="1:15" s="287" customFormat="1" ht="24.95" customHeight="1" x14ac:dyDescent="0.2">
      <c r="A20" s="193" t="s">
        <v>148</v>
      </c>
      <c r="B20" s="199" t="s">
        <v>149</v>
      </c>
      <c r="C20" s="113">
        <v>3.9562923888470234</v>
      </c>
      <c r="D20" s="115">
        <v>420</v>
      </c>
      <c r="E20" s="114">
        <v>357</v>
      </c>
      <c r="F20" s="114">
        <v>464</v>
      </c>
      <c r="G20" s="114">
        <v>310</v>
      </c>
      <c r="H20" s="140">
        <v>469</v>
      </c>
      <c r="I20" s="115">
        <v>-49</v>
      </c>
      <c r="J20" s="116">
        <v>-10.447761194029852</v>
      </c>
      <c r="K20" s="110"/>
      <c r="L20" s="110"/>
      <c r="M20" s="110"/>
      <c r="N20" s="110"/>
      <c r="O20" s="110"/>
    </row>
    <row r="21" spans="1:15" s="110" customFormat="1" ht="24.95" customHeight="1" x14ac:dyDescent="0.2">
      <c r="A21" s="201" t="s">
        <v>150</v>
      </c>
      <c r="B21" s="202" t="s">
        <v>151</v>
      </c>
      <c r="C21" s="113">
        <v>10.974001507159006</v>
      </c>
      <c r="D21" s="115">
        <v>1165</v>
      </c>
      <c r="E21" s="114">
        <v>1101</v>
      </c>
      <c r="F21" s="114">
        <v>1127</v>
      </c>
      <c r="G21" s="114">
        <v>933</v>
      </c>
      <c r="H21" s="140">
        <v>1027</v>
      </c>
      <c r="I21" s="115">
        <v>138</v>
      </c>
      <c r="J21" s="116">
        <v>13.437195715676728</v>
      </c>
    </row>
    <row r="22" spans="1:15" s="110" customFormat="1" ht="24.95" customHeight="1" x14ac:dyDescent="0.2">
      <c r="A22" s="201" t="s">
        <v>152</v>
      </c>
      <c r="B22" s="199" t="s">
        <v>153</v>
      </c>
      <c r="C22" s="113">
        <v>0.78183873398643555</v>
      </c>
      <c r="D22" s="115">
        <v>83</v>
      </c>
      <c r="E22" s="114">
        <v>85</v>
      </c>
      <c r="F22" s="114">
        <v>125</v>
      </c>
      <c r="G22" s="114">
        <v>80</v>
      </c>
      <c r="H22" s="140">
        <v>178</v>
      </c>
      <c r="I22" s="115">
        <v>-95</v>
      </c>
      <c r="J22" s="116">
        <v>-53.370786516853933</v>
      </c>
    </row>
    <row r="23" spans="1:15" s="110" customFormat="1" ht="24.95" customHeight="1" x14ac:dyDescent="0.2">
      <c r="A23" s="193" t="s">
        <v>154</v>
      </c>
      <c r="B23" s="199" t="s">
        <v>155</v>
      </c>
      <c r="C23" s="113">
        <v>1.375282592313489</v>
      </c>
      <c r="D23" s="115">
        <v>146</v>
      </c>
      <c r="E23" s="114">
        <v>84</v>
      </c>
      <c r="F23" s="114">
        <v>136</v>
      </c>
      <c r="G23" s="114">
        <v>106</v>
      </c>
      <c r="H23" s="140">
        <v>113</v>
      </c>
      <c r="I23" s="115">
        <v>33</v>
      </c>
      <c r="J23" s="116">
        <v>29.20353982300885</v>
      </c>
    </row>
    <row r="24" spans="1:15" s="110" customFormat="1" ht="24.95" customHeight="1" x14ac:dyDescent="0.2">
      <c r="A24" s="193" t="s">
        <v>156</v>
      </c>
      <c r="B24" s="199" t="s">
        <v>221</v>
      </c>
      <c r="C24" s="113">
        <v>4.3707611152976638</v>
      </c>
      <c r="D24" s="115">
        <v>464</v>
      </c>
      <c r="E24" s="114">
        <v>272</v>
      </c>
      <c r="F24" s="114">
        <v>390</v>
      </c>
      <c r="G24" s="114">
        <v>308</v>
      </c>
      <c r="H24" s="140">
        <v>524</v>
      </c>
      <c r="I24" s="115">
        <v>-60</v>
      </c>
      <c r="J24" s="116">
        <v>-11.450381679389313</v>
      </c>
    </row>
    <row r="25" spans="1:15" s="110" customFormat="1" ht="24.95" customHeight="1" x14ac:dyDescent="0.2">
      <c r="A25" s="193" t="s">
        <v>222</v>
      </c>
      <c r="B25" s="204" t="s">
        <v>159</v>
      </c>
      <c r="C25" s="113">
        <v>4.0316503391107759</v>
      </c>
      <c r="D25" s="115">
        <v>428</v>
      </c>
      <c r="E25" s="114">
        <v>428</v>
      </c>
      <c r="F25" s="114">
        <v>477</v>
      </c>
      <c r="G25" s="114">
        <v>390</v>
      </c>
      <c r="H25" s="140">
        <v>442</v>
      </c>
      <c r="I25" s="115">
        <v>-14</v>
      </c>
      <c r="J25" s="116">
        <v>-3.1674208144796379</v>
      </c>
    </row>
    <row r="26" spans="1:15" s="110" customFormat="1" ht="24.95" customHeight="1" x14ac:dyDescent="0.2">
      <c r="A26" s="201">
        <v>782.78300000000002</v>
      </c>
      <c r="B26" s="203" t="s">
        <v>160</v>
      </c>
      <c r="C26" s="113">
        <v>4.6156744536548606</v>
      </c>
      <c r="D26" s="115">
        <v>490</v>
      </c>
      <c r="E26" s="114">
        <v>569</v>
      </c>
      <c r="F26" s="114">
        <v>625</v>
      </c>
      <c r="G26" s="114">
        <v>666</v>
      </c>
      <c r="H26" s="140">
        <v>697</v>
      </c>
      <c r="I26" s="115">
        <v>-207</v>
      </c>
      <c r="J26" s="116">
        <v>-29.698708751793401</v>
      </c>
    </row>
    <row r="27" spans="1:15" s="110" customFormat="1" ht="24.95" customHeight="1" x14ac:dyDescent="0.2">
      <c r="A27" s="193" t="s">
        <v>161</v>
      </c>
      <c r="B27" s="199" t="s">
        <v>162</v>
      </c>
      <c r="C27" s="113">
        <v>3.9845516201959308</v>
      </c>
      <c r="D27" s="115">
        <v>423</v>
      </c>
      <c r="E27" s="114">
        <v>264</v>
      </c>
      <c r="F27" s="114">
        <v>484</v>
      </c>
      <c r="G27" s="114">
        <v>290</v>
      </c>
      <c r="H27" s="140">
        <v>375</v>
      </c>
      <c r="I27" s="115">
        <v>48</v>
      </c>
      <c r="J27" s="116">
        <v>12.8</v>
      </c>
    </row>
    <row r="28" spans="1:15" s="110" customFormat="1" ht="24.95" customHeight="1" x14ac:dyDescent="0.2">
      <c r="A28" s="193" t="s">
        <v>163</v>
      </c>
      <c r="B28" s="199" t="s">
        <v>164</v>
      </c>
      <c r="C28" s="113">
        <v>1.7709118311981915</v>
      </c>
      <c r="D28" s="115">
        <v>188</v>
      </c>
      <c r="E28" s="114">
        <v>151</v>
      </c>
      <c r="F28" s="114">
        <v>646</v>
      </c>
      <c r="G28" s="114">
        <v>113</v>
      </c>
      <c r="H28" s="140">
        <v>238</v>
      </c>
      <c r="I28" s="115">
        <v>-50</v>
      </c>
      <c r="J28" s="116">
        <v>-21.008403361344538</v>
      </c>
    </row>
    <row r="29" spans="1:15" s="110" customFormat="1" ht="24.95" customHeight="1" x14ac:dyDescent="0.2">
      <c r="A29" s="193">
        <v>86</v>
      </c>
      <c r="B29" s="199" t="s">
        <v>165</v>
      </c>
      <c r="C29" s="113">
        <v>5.5953278070836472</v>
      </c>
      <c r="D29" s="115">
        <v>594</v>
      </c>
      <c r="E29" s="114">
        <v>539</v>
      </c>
      <c r="F29" s="114">
        <v>844</v>
      </c>
      <c r="G29" s="114">
        <v>485</v>
      </c>
      <c r="H29" s="140">
        <v>594</v>
      </c>
      <c r="I29" s="115">
        <v>0</v>
      </c>
      <c r="J29" s="116">
        <v>0</v>
      </c>
    </row>
    <row r="30" spans="1:15" s="110" customFormat="1" ht="24.95" customHeight="1" x14ac:dyDescent="0.2">
      <c r="A30" s="193">
        <v>87.88</v>
      </c>
      <c r="B30" s="204" t="s">
        <v>166</v>
      </c>
      <c r="C30" s="113">
        <v>4.8229088168801812</v>
      </c>
      <c r="D30" s="115">
        <v>512</v>
      </c>
      <c r="E30" s="114">
        <v>479</v>
      </c>
      <c r="F30" s="114">
        <v>762</v>
      </c>
      <c r="G30" s="114">
        <v>441</v>
      </c>
      <c r="H30" s="140">
        <v>528</v>
      </c>
      <c r="I30" s="115">
        <v>-16</v>
      </c>
      <c r="J30" s="116">
        <v>-3.0303030303030303</v>
      </c>
    </row>
    <row r="31" spans="1:15" s="110" customFormat="1" ht="24.95" customHeight="1" x14ac:dyDescent="0.2">
      <c r="A31" s="193" t="s">
        <v>167</v>
      </c>
      <c r="B31" s="199" t="s">
        <v>168</v>
      </c>
      <c r="C31" s="113">
        <v>4.40844009042954</v>
      </c>
      <c r="D31" s="115">
        <v>468</v>
      </c>
      <c r="E31" s="114">
        <v>367</v>
      </c>
      <c r="F31" s="114">
        <v>480</v>
      </c>
      <c r="G31" s="114">
        <v>363</v>
      </c>
      <c r="H31" s="140">
        <v>480</v>
      </c>
      <c r="I31" s="115">
        <v>-12</v>
      </c>
      <c r="J31" s="116">
        <v>-2.5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1.4788997739261491</v>
      </c>
      <c r="D34" s="115">
        <v>157</v>
      </c>
      <c r="E34" s="114">
        <v>288</v>
      </c>
      <c r="F34" s="114">
        <v>256</v>
      </c>
      <c r="G34" s="114">
        <v>140</v>
      </c>
      <c r="H34" s="140">
        <v>121</v>
      </c>
      <c r="I34" s="115">
        <v>36</v>
      </c>
      <c r="J34" s="116">
        <v>29.75206611570248</v>
      </c>
    </row>
    <row r="35" spans="1:10" s="110" customFormat="1" ht="24.95" customHeight="1" x14ac:dyDescent="0.2">
      <c r="A35" s="292" t="s">
        <v>171</v>
      </c>
      <c r="B35" s="293" t="s">
        <v>172</v>
      </c>
      <c r="C35" s="113">
        <v>28.108515448379805</v>
      </c>
      <c r="D35" s="115">
        <v>2984</v>
      </c>
      <c r="E35" s="114">
        <v>2108</v>
      </c>
      <c r="F35" s="114">
        <v>3195</v>
      </c>
      <c r="G35" s="114">
        <v>2394</v>
      </c>
      <c r="H35" s="140">
        <v>3534</v>
      </c>
      <c r="I35" s="115">
        <v>-550</v>
      </c>
      <c r="J35" s="116">
        <v>-15.563101301641201</v>
      </c>
    </row>
    <row r="36" spans="1:10" s="110" customFormat="1" ht="24.95" customHeight="1" x14ac:dyDescent="0.2">
      <c r="A36" s="294" t="s">
        <v>173</v>
      </c>
      <c r="B36" s="295" t="s">
        <v>174</v>
      </c>
      <c r="C36" s="125">
        <v>70.41258477769405</v>
      </c>
      <c r="D36" s="143">
        <v>7475</v>
      </c>
      <c r="E36" s="144">
        <v>6434</v>
      </c>
      <c r="F36" s="144">
        <v>9057</v>
      </c>
      <c r="G36" s="144">
        <v>6234</v>
      </c>
      <c r="H36" s="145">
        <v>7729</v>
      </c>
      <c r="I36" s="143">
        <v>-254</v>
      </c>
      <c r="J36" s="146">
        <v>-3.2863242334066505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10616</v>
      </c>
      <c r="F11" s="264">
        <v>8830</v>
      </c>
      <c r="G11" s="264">
        <v>12510</v>
      </c>
      <c r="H11" s="264">
        <v>8768</v>
      </c>
      <c r="I11" s="265">
        <v>11384</v>
      </c>
      <c r="J11" s="263">
        <v>-768</v>
      </c>
      <c r="K11" s="266">
        <v>-6.7463106113843994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23.982667671439337</v>
      </c>
      <c r="E13" s="115">
        <v>2546</v>
      </c>
      <c r="F13" s="114">
        <v>2610</v>
      </c>
      <c r="G13" s="114">
        <v>3222</v>
      </c>
      <c r="H13" s="114">
        <v>2453</v>
      </c>
      <c r="I13" s="140">
        <v>2770</v>
      </c>
      <c r="J13" s="115">
        <v>-224</v>
      </c>
      <c r="K13" s="116">
        <v>-8.0866425992779778</v>
      </c>
    </row>
    <row r="14" spans="1:17" ht="15.95" customHeight="1" x14ac:dyDescent="0.2">
      <c r="A14" s="306" t="s">
        <v>230</v>
      </c>
      <c r="B14" s="307"/>
      <c r="C14" s="308"/>
      <c r="D14" s="113">
        <v>60.860964581763376</v>
      </c>
      <c r="E14" s="115">
        <v>6461</v>
      </c>
      <c r="F14" s="114">
        <v>4984</v>
      </c>
      <c r="G14" s="114">
        <v>7485</v>
      </c>
      <c r="H14" s="114">
        <v>5149</v>
      </c>
      <c r="I14" s="140">
        <v>6740</v>
      </c>
      <c r="J14" s="115">
        <v>-279</v>
      </c>
      <c r="K14" s="116">
        <v>-4.1394658753709201</v>
      </c>
    </row>
    <row r="15" spans="1:17" ht="15.95" customHeight="1" x14ac:dyDescent="0.2">
      <c r="A15" s="306" t="s">
        <v>231</v>
      </c>
      <c r="B15" s="307"/>
      <c r="C15" s="308"/>
      <c r="D15" s="113">
        <v>8.0538809344385829</v>
      </c>
      <c r="E15" s="115">
        <v>855</v>
      </c>
      <c r="F15" s="114">
        <v>651</v>
      </c>
      <c r="G15" s="114">
        <v>779</v>
      </c>
      <c r="H15" s="114">
        <v>621</v>
      </c>
      <c r="I15" s="140">
        <v>1010</v>
      </c>
      <c r="J15" s="115">
        <v>-155</v>
      </c>
      <c r="K15" s="116">
        <v>-15.346534653465346</v>
      </c>
    </row>
    <row r="16" spans="1:17" ht="15.95" customHeight="1" x14ac:dyDescent="0.2">
      <c r="A16" s="306" t="s">
        <v>232</v>
      </c>
      <c r="B16" s="307"/>
      <c r="C16" s="308"/>
      <c r="D16" s="113">
        <v>6.9611906556141676</v>
      </c>
      <c r="E16" s="115">
        <v>739</v>
      </c>
      <c r="F16" s="114">
        <v>570</v>
      </c>
      <c r="G16" s="114">
        <v>986</v>
      </c>
      <c r="H16" s="114">
        <v>532</v>
      </c>
      <c r="I16" s="140">
        <v>851</v>
      </c>
      <c r="J16" s="115">
        <v>-112</v>
      </c>
      <c r="K16" s="116">
        <v>-13.160987074030553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1.9310474755086662</v>
      </c>
      <c r="E18" s="115">
        <v>205</v>
      </c>
      <c r="F18" s="114">
        <v>250</v>
      </c>
      <c r="G18" s="114">
        <v>223</v>
      </c>
      <c r="H18" s="114">
        <v>115</v>
      </c>
      <c r="I18" s="140">
        <v>119</v>
      </c>
      <c r="J18" s="115">
        <v>86</v>
      </c>
      <c r="K18" s="116">
        <v>72.268907563025209</v>
      </c>
    </row>
    <row r="19" spans="1:11" ht="14.1" customHeight="1" x14ac:dyDescent="0.2">
      <c r="A19" s="306" t="s">
        <v>235</v>
      </c>
      <c r="B19" s="307" t="s">
        <v>236</v>
      </c>
      <c r="C19" s="308"/>
      <c r="D19" s="113">
        <v>0.72532027128862098</v>
      </c>
      <c r="E19" s="115">
        <v>77</v>
      </c>
      <c r="F19" s="114">
        <v>179</v>
      </c>
      <c r="G19" s="114">
        <v>150</v>
      </c>
      <c r="H19" s="114">
        <v>75</v>
      </c>
      <c r="I19" s="140">
        <v>45</v>
      </c>
      <c r="J19" s="115">
        <v>32</v>
      </c>
      <c r="K19" s="116">
        <v>71.111111111111114</v>
      </c>
    </row>
    <row r="20" spans="1:11" ht="14.1" customHeight="1" x14ac:dyDescent="0.2">
      <c r="A20" s="306">
        <v>12</v>
      </c>
      <c r="B20" s="307" t="s">
        <v>237</v>
      </c>
      <c r="C20" s="308"/>
      <c r="D20" s="113">
        <v>1.554257724189902</v>
      </c>
      <c r="E20" s="115">
        <v>165</v>
      </c>
      <c r="F20" s="114">
        <v>155</v>
      </c>
      <c r="G20" s="114">
        <v>192</v>
      </c>
      <c r="H20" s="114">
        <v>121</v>
      </c>
      <c r="I20" s="140">
        <v>125</v>
      </c>
      <c r="J20" s="115">
        <v>40</v>
      </c>
      <c r="K20" s="116">
        <v>32</v>
      </c>
    </row>
    <row r="21" spans="1:11" ht="14.1" customHeight="1" x14ac:dyDescent="0.2">
      <c r="A21" s="306">
        <v>21</v>
      </c>
      <c r="B21" s="307" t="s">
        <v>238</v>
      </c>
      <c r="C21" s="308"/>
      <c r="D21" s="113">
        <v>0.2449133383571967</v>
      </c>
      <c r="E21" s="115">
        <v>26</v>
      </c>
      <c r="F21" s="114">
        <v>38</v>
      </c>
      <c r="G21" s="114">
        <v>43</v>
      </c>
      <c r="H21" s="114">
        <v>28</v>
      </c>
      <c r="I21" s="140">
        <v>42</v>
      </c>
      <c r="J21" s="115">
        <v>-16</v>
      </c>
      <c r="K21" s="116">
        <v>-38.095238095238095</v>
      </c>
    </row>
    <row r="22" spans="1:11" ht="14.1" customHeight="1" x14ac:dyDescent="0.2">
      <c r="A22" s="306">
        <v>22</v>
      </c>
      <c r="B22" s="307" t="s">
        <v>239</v>
      </c>
      <c r="C22" s="308"/>
      <c r="D22" s="113">
        <v>2.0158251695553879</v>
      </c>
      <c r="E22" s="115">
        <v>214</v>
      </c>
      <c r="F22" s="114">
        <v>211</v>
      </c>
      <c r="G22" s="114">
        <v>297</v>
      </c>
      <c r="H22" s="114">
        <v>214</v>
      </c>
      <c r="I22" s="140">
        <v>252</v>
      </c>
      <c r="J22" s="115">
        <v>-38</v>
      </c>
      <c r="K22" s="116">
        <v>-15.079365079365079</v>
      </c>
    </row>
    <row r="23" spans="1:11" ht="14.1" customHeight="1" x14ac:dyDescent="0.2">
      <c r="A23" s="306">
        <v>23</v>
      </c>
      <c r="B23" s="307" t="s">
        <v>240</v>
      </c>
      <c r="C23" s="308"/>
      <c r="D23" s="113">
        <v>0.89487565938206481</v>
      </c>
      <c r="E23" s="115">
        <v>95</v>
      </c>
      <c r="F23" s="114">
        <v>70</v>
      </c>
      <c r="G23" s="114">
        <v>85</v>
      </c>
      <c r="H23" s="114">
        <v>63</v>
      </c>
      <c r="I23" s="140">
        <v>113</v>
      </c>
      <c r="J23" s="115">
        <v>-18</v>
      </c>
      <c r="K23" s="116">
        <v>-15.929203539823009</v>
      </c>
    </row>
    <row r="24" spans="1:11" ht="14.1" customHeight="1" x14ac:dyDescent="0.2">
      <c r="A24" s="306">
        <v>24</v>
      </c>
      <c r="B24" s="307" t="s">
        <v>241</v>
      </c>
      <c r="C24" s="308"/>
      <c r="D24" s="113">
        <v>3.4570459683496608</v>
      </c>
      <c r="E24" s="115">
        <v>367</v>
      </c>
      <c r="F24" s="114">
        <v>299</v>
      </c>
      <c r="G24" s="114">
        <v>371</v>
      </c>
      <c r="H24" s="114">
        <v>311</v>
      </c>
      <c r="I24" s="140">
        <v>494</v>
      </c>
      <c r="J24" s="115">
        <v>-127</v>
      </c>
      <c r="K24" s="116">
        <v>-25.708502024291498</v>
      </c>
    </row>
    <row r="25" spans="1:11" ht="14.1" customHeight="1" x14ac:dyDescent="0.2">
      <c r="A25" s="306">
        <v>25</v>
      </c>
      <c r="B25" s="307" t="s">
        <v>242</v>
      </c>
      <c r="C25" s="308"/>
      <c r="D25" s="113">
        <v>6.1605124340617934</v>
      </c>
      <c r="E25" s="115">
        <v>654</v>
      </c>
      <c r="F25" s="114">
        <v>491</v>
      </c>
      <c r="G25" s="114">
        <v>614</v>
      </c>
      <c r="H25" s="114">
        <v>475</v>
      </c>
      <c r="I25" s="140">
        <v>682</v>
      </c>
      <c r="J25" s="115">
        <v>-28</v>
      </c>
      <c r="K25" s="116">
        <v>-4.1055718475073313</v>
      </c>
    </row>
    <row r="26" spans="1:11" ht="14.1" customHeight="1" x14ac:dyDescent="0.2">
      <c r="A26" s="306">
        <v>26</v>
      </c>
      <c r="B26" s="307" t="s">
        <v>243</v>
      </c>
      <c r="C26" s="308"/>
      <c r="D26" s="113">
        <v>4.3425018839487564</v>
      </c>
      <c r="E26" s="115">
        <v>461</v>
      </c>
      <c r="F26" s="114">
        <v>236</v>
      </c>
      <c r="G26" s="114">
        <v>296</v>
      </c>
      <c r="H26" s="114">
        <v>252</v>
      </c>
      <c r="I26" s="140">
        <v>428</v>
      </c>
      <c r="J26" s="115">
        <v>33</v>
      </c>
      <c r="K26" s="116">
        <v>7.7102803738317753</v>
      </c>
    </row>
    <row r="27" spans="1:11" ht="14.1" customHeight="1" x14ac:dyDescent="0.2">
      <c r="A27" s="306">
        <v>27</v>
      </c>
      <c r="B27" s="307" t="s">
        <v>244</v>
      </c>
      <c r="C27" s="308"/>
      <c r="D27" s="113">
        <v>2.1006028636021101</v>
      </c>
      <c r="E27" s="115">
        <v>223</v>
      </c>
      <c r="F27" s="114">
        <v>119</v>
      </c>
      <c r="G27" s="114">
        <v>185</v>
      </c>
      <c r="H27" s="114">
        <v>182</v>
      </c>
      <c r="I27" s="140">
        <v>266</v>
      </c>
      <c r="J27" s="115">
        <v>-43</v>
      </c>
      <c r="K27" s="116">
        <v>-16.165413533834588</v>
      </c>
    </row>
    <row r="28" spans="1:11" ht="14.1" customHeight="1" x14ac:dyDescent="0.2">
      <c r="A28" s="306">
        <v>28</v>
      </c>
      <c r="B28" s="307" t="s">
        <v>245</v>
      </c>
      <c r="C28" s="308"/>
      <c r="D28" s="113">
        <v>0.99849284099472491</v>
      </c>
      <c r="E28" s="115">
        <v>106</v>
      </c>
      <c r="F28" s="114">
        <v>85</v>
      </c>
      <c r="G28" s="114">
        <v>180</v>
      </c>
      <c r="H28" s="114">
        <v>180</v>
      </c>
      <c r="I28" s="140">
        <v>231</v>
      </c>
      <c r="J28" s="115">
        <v>-125</v>
      </c>
      <c r="K28" s="116">
        <v>-54.112554112554115</v>
      </c>
    </row>
    <row r="29" spans="1:11" ht="14.1" customHeight="1" x14ac:dyDescent="0.2">
      <c r="A29" s="306">
        <v>29</v>
      </c>
      <c r="B29" s="307" t="s">
        <v>246</v>
      </c>
      <c r="C29" s="308"/>
      <c r="D29" s="113">
        <v>5.5011303692539562</v>
      </c>
      <c r="E29" s="115">
        <v>584</v>
      </c>
      <c r="F29" s="114">
        <v>538</v>
      </c>
      <c r="G29" s="114">
        <v>623</v>
      </c>
      <c r="H29" s="114">
        <v>494</v>
      </c>
      <c r="I29" s="140">
        <v>565</v>
      </c>
      <c r="J29" s="115">
        <v>19</v>
      </c>
      <c r="K29" s="116">
        <v>3.3628318584070795</v>
      </c>
    </row>
    <row r="30" spans="1:11" ht="14.1" customHeight="1" x14ac:dyDescent="0.2">
      <c r="A30" s="306" t="s">
        <v>247</v>
      </c>
      <c r="B30" s="307" t="s">
        <v>248</v>
      </c>
      <c r="C30" s="308"/>
      <c r="D30" s="113">
        <v>1.1397889977392615</v>
      </c>
      <c r="E30" s="115">
        <v>121</v>
      </c>
      <c r="F30" s="114">
        <v>130</v>
      </c>
      <c r="G30" s="114">
        <v>199</v>
      </c>
      <c r="H30" s="114">
        <v>121</v>
      </c>
      <c r="I30" s="140">
        <v>153</v>
      </c>
      <c r="J30" s="115">
        <v>-32</v>
      </c>
      <c r="K30" s="116">
        <v>-20.915032679738562</v>
      </c>
    </row>
    <row r="31" spans="1:11" ht="14.1" customHeight="1" x14ac:dyDescent="0.2">
      <c r="A31" s="306" t="s">
        <v>249</v>
      </c>
      <c r="B31" s="307" t="s">
        <v>250</v>
      </c>
      <c r="C31" s="308"/>
      <c r="D31" s="113">
        <v>4.3236623963828187</v>
      </c>
      <c r="E31" s="115">
        <v>459</v>
      </c>
      <c r="F31" s="114">
        <v>401</v>
      </c>
      <c r="G31" s="114">
        <v>417</v>
      </c>
      <c r="H31" s="114">
        <v>370</v>
      </c>
      <c r="I31" s="140">
        <v>408</v>
      </c>
      <c r="J31" s="115">
        <v>51</v>
      </c>
      <c r="K31" s="116">
        <v>12.5</v>
      </c>
    </row>
    <row r="32" spans="1:11" ht="14.1" customHeight="1" x14ac:dyDescent="0.2">
      <c r="A32" s="306">
        <v>31</v>
      </c>
      <c r="B32" s="307" t="s">
        <v>251</v>
      </c>
      <c r="C32" s="308"/>
      <c r="D32" s="113">
        <v>0.45214770158251694</v>
      </c>
      <c r="E32" s="115">
        <v>48</v>
      </c>
      <c r="F32" s="114">
        <v>32</v>
      </c>
      <c r="G32" s="114">
        <v>42</v>
      </c>
      <c r="H32" s="114">
        <v>29</v>
      </c>
      <c r="I32" s="140">
        <v>43</v>
      </c>
      <c r="J32" s="115">
        <v>5</v>
      </c>
      <c r="K32" s="116">
        <v>11.627906976744185</v>
      </c>
    </row>
    <row r="33" spans="1:11" ht="14.1" customHeight="1" x14ac:dyDescent="0.2">
      <c r="A33" s="306">
        <v>32</v>
      </c>
      <c r="B33" s="307" t="s">
        <v>252</v>
      </c>
      <c r="C33" s="308"/>
      <c r="D33" s="113">
        <v>1.9875659382064808</v>
      </c>
      <c r="E33" s="115">
        <v>211</v>
      </c>
      <c r="F33" s="114">
        <v>189</v>
      </c>
      <c r="G33" s="114">
        <v>315</v>
      </c>
      <c r="H33" s="114">
        <v>259</v>
      </c>
      <c r="I33" s="140">
        <v>179</v>
      </c>
      <c r="J33" s="115">
        <v>32</v>
      </c>
      <c r="K33" s="116">
        <v>17.877094972067038</v>
      </c>
    </row>
    <row r="34" spans="1:11" ht="14.1" customHeight="1" x14ac:dyDescent="0.2">
      <c r="A34" s="306">
        <v>33</v>
      </c>
      <c r="B34" s="307" t="s">
        <v>253</v>
      </c>
      <c r="C34" s="308"/>
      <c r="D34" s="113">
        <v>2.0535041446872646</v>
      </c>
      <c r="E34" s="115">
        <v>218</v>
      </c>
      <c r="F34" s="114">
        <v>163</v>
      </c>
      <c r="G34" s="114">
        <v>293</v>
      </c>
      <c r="H34" s="114">
        <v>194</v>
      </c>
      <c r="I34" s="140">
        <v>217</v>
      </c>
      <c r="J34" s="115">
        <v>1</v>
      </c>
      <c r="K34" s="116">
        <v>0.46082949308755761</v>
      </c>
    </row>
    <row r="35" spans="1:11" ht="14.1" customHeight="1" x14ac:dyDescent="0.2">
      <c r="A35" s="306">
        <v>34</v>
      </c>
      <c r="B35" s="307" t="s">
        <v>254</v>
      </c>
      <c r="C35" s="308"/>
      <c r="D35" s="113">
        <v>2.3455162019593065</v>
      </c>
      <c r="E35" s="115">
        <v>249</v>
      </c>
      <c r="F35" s="114">
        <v>151</v>
      </c>
      <c r="G35" s="114">
        <v>172</v>
      </c>
      <c r="H35" s="114">
        <v>156</v>
      </c>
      <c r="I35" s="140">
        <v>281</v>
      </c>
      <c r="J35" s="115">
        <v>-32</v>
      </c>
      <c r="K35" s="116">
        <v>-11.387900355871887</v>
      </c>
    </row>
    <row r="36" spans="1:11" ht="14.1" customHeight="1" x14ac:dyDescent="0.2">
      <c r="A36" s="306">
        <v>41</v>
      </c>
      <c r="B36" s="307" t="s">
        <v>255</v>
      </c>
      <c r="C36" s="308"/>
      <c r="D36" s="113">
        <v>1.4035418236623964</v>
      </c>
      <c r="E36" s="115">
        <v>149</v>
      </c>
      <c r="F36" s="114">
        <v>124</v>
      </c>
      <c r="G36" s="114">
        <v>172</v>
      </c>
      <c r="H36" s="114">
        <v>122</v>
      </c>
      <c r="I36" s="140">
        <v>222</v>
      </c>
      <c r="J36" s="115">
        <v>-73</v>
      </c>
      <c r="K36" s="116">
        <v>-32.882882882882882</v>
      </c>
    </row>
    <row r="37" spans="1:11" ht="14.1" customHeight="1" x14ac:dyDescent="0.2">
      <c r="A37" s="306">
        <v>42</v>
      </c>
      <c r="B37" s="307" t="s">
        <v>256</v>
      </c>
      <c r="C37" s="308"/>
      <c r="D37" s="113">
        <v>0.13187641296156744</v>
      </c>
      <c r="E37" s="115">
        <v>14</v>
      </c>
      <c r="F37" s="114" t="s">
        <v>514</v>
      </c>
      <c r="G37" s="114">
        <v>35</v>
      </c>
      <c r="H37" s="114">
        <v>7</v>
      </c>
      <c r="I37" s="140">
        <v>9</v>
      </c>
      <c r="J37" s="115">
        <v>5</v>
      </c>
      <c r="K37" s="116">
        <v>55.555555555555557</v>
      </c>
    </row>
    <row r="38" spans="1:11" ht="14.1" customHeight="1" x14ac:dyDescent="0.2">
      <c r="A38" s="306">
        <v>43</v>
      </c>
      <c r="B38" s="307" t="s">
        <v>257</v>
      </c>
      <c r="C38" s="308"/>
      <c r="D38" s="113">
        <v>0.71590052750565181</v>
      </c>
      <c r="E38" s="115">
        <v>76</v>
      </c>
      <c r="F38" s="114">
        <v>57</v>
      </c>
      <c r="G38" s="114">
        <v>98</v>
      </c>
      <c r="H38" s="114">
        <v>55</v>
      </c>
      <c r="I38" s="140">
        <v>103</v>
      </c>
      <c r="J38" s="115">
        <v>-27</v>
      </c>
      <c r="K38" s="116">
        <v>-26.21359223300971</v>
      </c>
    </row>
    <row r="39" spans="1:11" ht="14.1" customHeight="1" x14ac:dyDescent="0.2">
      <c r="A39" s="306">
        <v>51</v>
      </c>
      <c r="B39" s="307" t="s">
        <v>258</v>
      </c>
      <c r="C39" s="308"/>
      <c r="D39" s="113">
        <v>5.8308214016578752</v>
      </c>
      <c r="E39" s="115">
        <v>619</v>
      </c>
      <c r="F39" s="114">
        <v>566</v>
      </c>
      <c r="G39" s="114">
        <v>809</v>
      </c>
      <c r="H39" s="114">
        <v>576</v>
      </c>
      <c r="I39" s="140">
        <v>697</v>
      </c>
      <c r="J39" s="115">
        <v>-78</v>
      </c>
      <c r="K39" s="116">
        <v>-11.190817790530847</v>
      </c>
    </row>
    <row r="40" spans="1:11" ht="14.1" customHeight="1" x14ac:dyDescent="0.2">
      <c r="A40" s="306" t="s">
        <v>259</v>
      </c>
      <c r="B40" s="307" t="s">
        <v>260</v>
      </c>
      <c r="C40" s="308"/>
      <c r="D40" s="113">
        <v>5.2844762622456667</v>
      </c>
      <c r="E40" s="115">
        <v>561</v>
      </c>
      <c r="F40" s="114">
        <v>516</v>
      </c>
      <c r="G40" s="114">
        <v>753</v>
      </c>
      <c r="H40" s="114">
        <v>523</v>
      </c>
      <c r="I40" s="140">
        <v>625</v>
      </c>
      <c r="J40" s="115">
        <v>-64</v>
      </c>
      <c r="K40" s="116">
        <v>-10.24</v>
      </c>
    </row>
    <row r="41" spans="1:11" ht="14.1" customHeight="1" x14ac:dyDescent="0.2">
      <c r="A41" s="306"/>
      <c r="B41" s="307" t="s">
        <v>261</v>
      </c>
      <c r="C41" s="308"/>
      <c r="D41" s="113">
        <v>3.9939713639788996</v>
      </c>
      <c r="E41" s="115">
        <v>424</v>
      </c>
      <c r="F41" s="114">
        <v>446</v>
      </c>
      <c r="G41" s="114">
        <v>608</v>
      </c>
      <c r="H41" s="114">
        <v>451</v>
      </c>
      <c r="I41" s="140">
        <v>542</v>
      </c>
      <c r="J41" s="115">
        <v>-118</v>
      </c>
      <c r="K41" s="116">
        <v>-21.771217712177123</v>
      </c>
    </row>
    <row r="42" spans="1:11" ht="14.1" customHeight="1" x14ac:dyDescent="0.2">
      <c r="A42" s="306">
        <v>52</v>
      </c>
      <c r="B42" s="307" t="s">
        <v>262</v>
      </c>
      <c r="C42" s="308"/>
      <c r="D42" s="113">
        <v>2.9012810851544839</v>
      </c>
      <c r="E42" s="115">
        <v>308</v>
      </c>
      <c r="F42" s="114">
        <v>277</v>
      </c>
      <c r="G42" s="114">
        <v>253</v>
      </c>
      <c r="H42" s="114">
        <v>275</v>
      </c>
      <c r="I42" s="140">
        <v>392</v>
      </c>
      <c r="J42" s="115">
        <v>-84</v>
      </c>
      <c r="K42" s="116">
        <v>-21.428571428571427</v>
      </c>
    </row>
    <row r="43" spans="1:11" ht="14.1" customHeight="1" x14ac:dyDescent="0.2">
      <c r="A43" s="306" t="s">
        <v>263</v>
      </c>
      <c r="B43" s="307" t="s">
        <v>264</v>
      </c>
      <c r="C43" s="308"/>
      <c r="D43" s="113">
        <v>2.4491333835719669</v>
      </c>
      <c r="E43" s="115">
        <v>260</v>
      </c>
      <c r="F43" s="114">
        <v>238</v>
      </c>
      <c r="G43" s="114">
        <v>214</v>
      </c>
      <c r="H43" s="114">
        <v>209</v>
      </c>
      <c r="I43" s="140">
        <v>335</v>
      </c>
      <c r="J43" s="115">
        <v>-75</v>
      </c>
      <c r="K43" s="116">
        <v>-22.388059701492537</v>
      </c>
    </row>
    <row r="44" spans="1:11" ht="14.1" customHeight="1" x14ac:dyDescent="0.2">
      <c r="A44" s="306">
        <v>53</v>
      </c>
      <c r="B44" s="307" t="s">
        <v>265</v>
      </c>
      <c r="C44" s="308"/>
      <c r="D44" s="113">
        <v>0.76299924642049732</v>
      </c>
      <c r="E44" s="115">
        <v>81</v>
      </c>
      <c r="F44" s="114">
        <v>59</v>
      </c>
      <c r="G44" s="114">
        <v>66</v>
      </c>
      <c r="H44" s="114">
        <v>44</v>
      </c>
      <c r="I44" s="140">
        <v>63</v>
      </c>
      <c r="J44" s="115">
        <v>18</v>
      </c>
      <c r="K44" s="116">
        <v>28.571428571428573</v>
      </c>
    </row>
    <row r="45" spans="1:11" ht="14.1" customHeight="1" x14ac:dyDescent="0.2">
      <c r="A45" s="306" t="s">
        <v>266</v>
      </c>
      <c r="B45" s="307" t="s">
        <v>267</v>
      </c>
      <c r="C45" s="308"/>
      <c r="D45" s="113">
        <v>0.74415975885455921</v>
      </c>
      <c r="E45" s="115">
        <v>79</v>
      </c>
      <c r="F45" s="114">
        <v>57</v>
      </c>
      <c r="G45" s="114">
        <v>62</v>
      </c>
      <c r="H45" s="114">
        <v>43</v>
      </c>
      <c r="I45" s="140">
        <v>61</v>
      </c>
      <c r="J45" s="115">
        <v>18</v>
      </c>
      <c r="K45" s="116">
        <v>29.508196721311474</v>
      </c>
    </row>
    <row r="46" spans="1:11" ht="14.1" customHeight="1" x14ac:dyDescent="0.2">
      <c r="A46" s="306">
        <v>54</v>
      </c>
      <c r="B46" s="307" t="s">
        <v>268</v>
      </c>
      <c r="C46" s="308"/>
      <c r="D46" s="113">
        <v>3.4287867370007534</v>
      </c>
      <c r="E46" s="115">
        <v>364</v>
      </c>
      <c r="F46" s="114">
        <v>308</v>
      </c>
      <c r="G46" s="114">
        <v>314</v>
      </c>
      <c r="H46" s="114">
        <v>310</v>
      </c>
      <c r="I46" s="140">
        <v>355</v>
      </c>
      <c r="J46" s="115">
        <v>9</v>
      </c>
      <c r="K46" s="116">
        <v>2.535211267605634</v>
      </c>
    </row>
    <row r="47" spans="1:11" ht="14.1" customHeight="1" x14ac:dyDescent="0.2">
      <c r="A47" s="306">
        <v>61</v>
      </c>
      <c r="B47" s="307" t="s">
        <v>269</v>
      </c>
      <c r="C47" s="308"/>
      <c r="D47" s="113">
        <v>2.5150715900527505</v>
      </c>
      <c r="E47" s="115">
        <v>267</v>
      </c>
      <c r="F47" s="114">
        <v>152</v>
      </c>
      <c r="G47" s="114">
        <v>286</v>
      </c>
      <c r="H47" s="114">
        <v>209</v>
      </c>
      <c r="I47" s="140">
        <v>255</v>
      </c>
      <c r="J47" s="115">
        <v>12</v>
      </c>
      <c r="K47" s="116">
        <v>4.7058823529411766</v>
      </c>
    </row>
    <row r="48" spans="1:11" ht="14.1" customHeight="1" x14ac:dyDescent="0.2">
      <c r="A48" s="306">
        <v>62</v>
      </c>
      <c r="B48" s="307" t="s">
        <v>270</v>
      </c>
      <c r="C48" s="308"/>
      <c r="D48" s="113">
        <v>11.925395629238885</v>
      </c>
      <c r="E48" s="115">
        <v>1266</v>
      </c>
      <c r="F48" s="114">
        <v>1172</v>
      </c>
      <c r="G48" s="114">
        <v>1742</v>
      </c>
      <c r="H48" s="114">
        <v>1174</v>
      </c>
      <c r="I48" s="140">
        <v>1291</v>
      </c>
      <c r="J48" s="115">
        <v>-25</v>
      </c>
      <c r="K48" s="116">
        <v>-1.9364833462432223</v>
      </c>
    </row>
    <row r="49" spans="1:11" ht="14.1" customHeight="1" x14ac:dyDescent="0.2">
      <c r="A49" s="306">
        <v>63</v>
      </c>
      <c r="B49" s="307" t="s">
        <v>271</v>
      </c>
      <c r="C49" s="308"/>
      <c r="D49" s="113">
        <v>6.7445365486058781</v>
      </c>
      <c r="E49" s="115">
        <v>716</v>
      </c>
      <c r="F49" s="114">
        <v>693</v>
      </c>
      <c r="G49" s="114">
        <v>755</v>
      </c>
      <c r="H49" s="114">
        <v>597</v>
      </c>
      <c r="I49" s="140">
        <v>691</v>
      </c>
      <c r="J49" s="115">
        <v>25</v>
      </c>
      <c r="K49" s="116">
        <v>3.6179450072358899</v>
      </c>
    </row>
    <row r="50" spans="1:11" ht="14.1" customHeight="1" x14ac:dyDescent="0.2">
      <c r="A50" s="306" t="s">
        <v>272</v>
      </c>
      <c r="B50" s="307" t="s">
        <v>273</v>
      </c>
      <c r="C50" s="308"/>
      <c r="D50" s="113">
        <v>1.007912584777694</v>
      </c>
      <c r="E50" s="115">
        <v>107</v>
      </c>
      <c r="F50" s="114">
        <v>116</v>
      </c>
      <c r="G50" s="114">
        <v>114</v>
      </c>
      <c r="H50" s="114">
        <v>96</v>
      </c>
      <c r="I50" s="140">
        <v>113</v>
      </c>
      <c r="J50" s="115">
        <v>-6</v>
      </c>
      <c r="K50" s="116">
        <v>-5.3097345132743365</v>
      </c>
    </row>
    <row r="51" spans="1:11" ht="14.1" customHeight="1" x14ac:dyDescent="0.2">
      <c r="A51" s="306" t="s">
        <v>274</v>
      </c>
      <c r="B51" s="307" t="s">
        <v>275</v>
      </c>
      <c r="C51" s="308"/>
      <c r="D51" s="113">
        <v>5.4257724189902037</v>
      </c>
      <c r="E51" s="115">
        <v>576</v>
      </c>
      <c r="F51" s="114">
        <v>535</v>
      </c>
      <c r="G51" s="114">
        <v>592</v>
      </c>
      <c r="H51" s="114">
        <v>473</v>
      </c>
      <c r="I51" s="140">
        <v>516</v>
      </c>
      <c r="J51" s="115">
        <v>60</v>
      </c>
      <c r="K51" s="116">
        <v>11.627906976744185</v>
      </c>
    </row>
    <row r="52" spans="1:11" ht="14.1" customHeight="1" x14ac:dyDescent="0.2">
      <c r="A52" s="306">
        <v>71</v>
      </c>
      <c r="B52" s="307" t="s">
        <v>276</v>
      </c>
      <c r="C52" s="308"/>
      <c r="D52" s="113">
        <v>7.6865109269027885</v>
      </c>
      <c r="E52" s="115">
        <v>816</v>
      </c>
      <c r="F52" s="114">
        <v>609</v>
      </c>
      <c r="G52" s="114">
        <v>838</v>
      </c>
      <c r="H52" s="114">
        <v>681</v>
      </c>
      <c r="I52" s="140">
        <v>999</v>
      </c>
      <c r="J52" s="115">
        <v>-183</v>
      </c>
      <c r="K52" s="116">
        <v>-18.318318318318319</v>
      </c>
    </row>
    <row r="53" spans="1:11" ht="14.1" customHeight="1" x14ac:dyDescent="0.2">
      <c r="A53" s="306" t="s">
        <v>277</v>
      </c>
      <c r="B53" s="307" t="s">
        <v>278</v>
      </c>
      <c r="C53" s="308"/>
      <c r="D53" s="113">
        <v>2.4585531273549361</v>
      </c>
      <c r="E53" s="115">
        <v>261</v>
      </c>
      <c r="F53" s="114">
        <v>238</v>
      </c>
      <c r="G53" s="114">
        <v>343</v>
      </c>
      <c r="H53" s="114">
        <v>250</v>
      </c>
      <c r="I53" s="140">
        <v>399</v>
      </c>
      <c r="J53" s="115">
        <v>-138</v>
      </c>
      <c r="K53" s="116">
        <v>-34.586466165413533</v>
      </c>
    </row>
    <row r="54" spans="1:11" ht="14.1" customHeight="1" x14ac:dyDescent="0.2">
      <c r="A54" s="306" t="s">
        <v>279</v>
      </c>
      <c r="B54" s="307" t="s">
        <v>280</v>
      </c>
      <c r="C54" s="308"/>
      <c r="D54" s="113">
        <v>4.2859834212509416</v>
      </c>
      <c r="E54" s="115">
        <v>455</v>
      </c>
      <c r="F54" s="114">
        <v>318</v>
      </c>
      <c r="G54" s="114">
        <v>420</v>
      </c>
      <c r="H54" s="114">
        <v>356</v>
      </c>
      <c r="I54" s="140">
        <v>516</v>
      </c>
      <c r="J54" s="115">
        <v>-61</v>
      </c>
      <c r="K54" s="116">
        <v>-11.821705426356589</v>
      </c>
    </row>
    <row r="55" spans="1:11" ht="14.1" customHeight="1" x14ac:dyDescent="0.2">
      <c r="A55" s="306">
        <v>72</v>
      </c>
      <c r="B55" s="307" t="s">
        <v>281</v>
      </c>
      <c r="C55" s="308"/>
      <c r="D55" s="113">
        <v>2.175960813865863</v>
      </c>
      <c r="E55" s="115">
        <v>231</v>
      </c>
      <c r="F55" s="114">
        <v>164</v>
      </c>
      <c r="G55" s="114">
        <v>224</v>
      </c>
      <c r="H55" s="114">
        <v>173</v>
      </c>
      <c r="I55" s="140">
        <v>220</v>
      </c>
      <c r="J55" s="115">
        <v>11</v>
      </c>
      <c r="K55" s="116">
        <v>5</v>
      </c>
    </row>
    <row r="56" spans="1:11" ht="14.1" customHeight="1" x14ac:dyDescent="0.2">
      <c r="A56" s="306" t="s">
        <v>282</v>
      </c>
      <c r="B56" s="307" t="s">
        <v>283</v>
      </c>
      <c r="C56" s="308"/>
      <c r="D56" s="113">
        <v>1.0173323285606632</v>
      </c>
      <c r="E56" s="115">
        <v>108</v>
      </c>
      <c r="F56" s="114">
        <v>69</v>
      </c>
      <c r="G56" s="114">
        <v>121</v>
      </c>
      <c r="H56" s="114">
        <v>85</v>
      </c>
      <c r="I56" s="140">
        <v>99</v>
      </c>
      <c r="J56" s="115">
        <v>9</v>
      </c>
      <c r="K56" s="116">
        <v>9.0909090909090917</v>
      </c>
    </row>
    <row r="57" spans="1:11" ht="14.1" customHeight="1" x14ac:dyDescent="0.2">
      <c r="A57" s="306" t="s">
        <v>284</v>
      </c>
      <c r="B57" s="307" t="s">
        <v>285</v>
      </c>
      <c r="C57" s="308"/>
      <c r="D57" s="113">
        <v>0.67822155237377546</v>
      </c>
      <c r="E57" s="115">
        <v>72</v>
      </c>
      <c r="F57" s="114">
        <v>69</v>
      </c>
      <c r="G57" s="114">
        <v>38</v>
      </c>
      <c r="H57" s="114">
        <v>49</v>
      </c>
      <c r="I57" s="140">
        <v>68</v>
      </c>
      <c r="J57" s="115">
        <v>4</v>
      </c>
      <c r="K57" s="116">
        <v>5.882352941176471</v>
      </c>
    </row>
    <row r="58" spans="1:11" ht="14.1" customHeight="1" x14ac:dyDescent="0.2">
      <c r="A58" s="306">
        <v>73</v>
      </c>
      <c r="B58" s="307" t="s">
        <v>286</v>
      </c>
      <c r="C58" s="308"/>
      <c r="D58" s="113">
        <v>1.9216277317256971</v>
      </c>
      <c r="E58" s="115">
        <v>204</v>
      </c>
      <c r="F58" s="114">
        <v>133</v>
      </c>
      <c r="G58" s="114">
        <v>223</v>
      </c>
      <c r="H58" s="114">
        <v>140</v>
      </c>
      <c r="I58" s="140">
        <v>232</v>
      </c>
      <c r="J58" s="115">
        <v>-28</v>
      </c>
      <c r="K58" s="116">
        <v>-12.068965517241379</v>
      </c>
    </row>
    <row r="59" spans="1:11" ht="14.1" customHeight="1" x14ac:dyDescent="0.2">
      <c r="A59" s="306" t="s">
        <v>287</v>
      </c>
      <c r="B59" s="307" t="s">
        <v>288</v>
      </c>
      <c r="C59" s="308"/>
      <c r="D59" s="113">
        <v>1.6578749058025621</v>
      </c>
      <c r="E59" s="115">
        <v>176</v>
      </c>
      <c r="F59" s="114">
        <v>99</v>
      </c>
      <c r="G59" s="114">
        <v>175</v>
      </c>
      <c r="H59" s="114">
        <v>107</v>
      </c>
      <c r="I59" s="140">
        <v>193</v>
      </c>
      <c r="J59" s="115">
        <v>-17</v>
      </c>
      <c r="K59" s="116">
        <v>-8.8082901554404138</v>
      </c>
    </row>
    <row r="60" spans="1:11" ht="14.1" customHeight="1" x14ac:dyDescent="0.2">
      <c r="A60" s="306">
        <v>81</v>
      </c>
      <c r="B60" s="307" t="s">
        <v>289</v>
      </c>
      <c r="C60" s="308"/>
      <c r="D60" s="113">
        <v>6.0945742275810098</v>
      </c>
      <c r="E60" s="115">
        <v>647</v>
      </c>
      <c r="F60" s="114">
        <v>635</v>
      </c>
      <c r="G60" s="114">
        <v>843</v>
      </c>
      <c r="H60" s="114">
        <v>503</v>
      </c>
      <c r="I60" s="140">
        <v>624</v>
      </c>
      <c r="J60" s="115">
        <v>23</v>
      </c>
      <c r="K60" s="116">
        <v>3.6858974358974357</v>
      </c>
    </row>
    <row r="61" spans="1:11" ht="14.1" customHeight="1" x14ac:dyDescent="0.2">
      <c r="A61" s="306" t="s">
        <v>290</v>
      </c>
      <c r="B61" s="307" t="s">
        <v>291</v>
      </c>
      <c r="C61" s="308"/>
      <c r="D61" s="113">
        <v>2.3831951770911832</v>
      </c>
      <c r="E61" s="115">
        <v>253</v>
      </c>
      <c r="F61" s="114">
        <v>190</v>
      </c>
      <c r="G61" s="114">
        <v>446</v>
      </c>
      <c r="H61" s="114">
        <v>190</v>
      </c>
      <c r="I61" s="140">
        <v>239</v>
      </c>
      <c r="J61" s="115">
        <v>14</v>
      </c>
      <c r="K61" s="116">
        <v>5.8577405857740583</v>
      </c>
    </row>
    <row r="62" spans="1:11" ht="14.1" customHeight="1" x14ac:dyDescent="0.2">
      <c r="A62" s="306" t="s">
        <v>292</v>
      </c>
      <c r="B62" s="307" t="s">
        <v>293</v>
      </c>
      <c r="C62" s="308"/>
      <c r="D62" s="113">
        <v>1.4223813112283346</v>
      </c>
      <c r="E62" s="115">
        <v>151</v>
      </c>
      <c r="F62" s="114">
        <v>220</v>
      </c>
      <c r="G62" s="114">
        <v>149</v>
      </c>
      <c r="H62" s="114">
        <v>129</v>
      </c>
      <c r="I62" s="140">
        <v>139</v>
      </c>
      <c r="J62" s="115">
        <v>12</v>
      </c>
      <c r="K62" s="116">
        <v>8.6330935251798557</v>
      </c>
    </row>
    <row r="63" spans="1:11" ht="14.1" customHeight="1" x14ac:dyDescent="0.2">
      <c r="A63" s="306"/>
      <c r="B63" s="307" t="s">
        <v>294</v>
      </c>
      <c r="C63" s="308"/>
      <c r="D63" s="113">
        <v>1.0926902788244159</v>
      </c>
      <c r="E63" s="115">
        <v>116</v>
      </c>
      <c r="F63" s="114">
        <v>168</v>
      </c>
      <c r="G63" s="114">
        <v>123</v>
      </c>
      <c r="H63" s="114">
        <v>110</v>
      </c>
      <c r="I63" s="140">
        <v>121</v>
      </c>
      <c r="J63" s="115">
        <v>-5</v>
      </c>
      <c r="K63" s="116">
        <v>-4.1322314049586772</v>
      </c>
    </row>
    <row r="64" spans="1:11" ht="14.1" customHeight="1" x14ac:dyDescent="0.2">
      <c r="A64" s="306" t="s">
        <v>295</v>
      </c>
      <c r="B64" s="307" t="s">
        <v>296</v>
      </c>
      <c r="C64" s="308"/>
      <c r="D64" s="113">
        <v>0.93255463451394127</v>
      </c>
      <c r="E64" s="115">
        <v>99</v>
      </c>
      <c r="F64" s="114">
        <v>70</v>
      </c>
      <c r="G64" s="114">
        <v>105</v>
      </c>
      <c r="H64" s="114">
        <v>72</v>
      </c>
      <c r="I64" s="140">
        <v>86</v>
      </c>
      <c r="J64" s="115">
        <v>13</v>
      </c>
      <c r="K64" s="116">
        <v>15.116279069767442</v>
      </c>
    </row>
    <row r="65" spans="1:11" ht="14.1" customHeight="1" x14ac:dyDescent="0.2">
      <c r="A65" s="306" t="s">
        <v>297</v>
      </c>
      <c r="B65" s="307" t="s">
        <v>298</v>
      </c>
      <c r="C65" s="308"/>
      <c r="D65" s="113">
        <v>0.61228334589299171</v>
      </c>
      <c r="E65" s="115">
        <v>65</v>
      </c>
      <c r="F65" s="114">
        <v>78</v>
      </c>
      <c r="G65" s="114">
        <v>59</v>
      </c>
      <c r="H65" s="114">
        <v>53</v>
      </c>
      <c r="I65" s="140">
        <v>85</v>
      </c>
      <c r="J65" s="115">
        <v>-20</v>
      </c>
      <c r="K65" s="116">
        <v>-23.529411764705884</v>
      </c>
    </row>
    <row r="66" spans="1:11" ht="14.1" customHeight="1" x14ac:dyDescent="0.2">
      <c r="A66" s="306">
        <v>82</v>
      </c>
      <c r="B66" s="307" t="s">
        <v>299</v>
      </c>
      <c r="C66" s="308"/>
      <c r="D66" s="113">
        <v>3.57008289374529</v>
      </c>
      <c r="E66" s="115">
        <v>379</v>
      </c>
      <c r="F66" s="114">
        <v>321</v>
      </c>
      <c r="G66" s="114">
        <v>488</v>
      </c>
      <c r="H66" s="114">
        <v>327</v>
      </c>
      <c r="I66" s="140">
        <v>385</v>
      </c>
      <c r="J66" s="115">
        <v>-6</v>
      </c>
      <c r="K66" s="116">
        <v>-1.5584415584415585</v>
      </c>
    </row>
    <row r="67" spans="1:11" ht="14.1" customHeight="1" x14ac:dyDescent="0.2">
      <c r="A67" s="306" t="s">
        <v>300</v>
      </c>
      <c r="B67" s="307" t="s">
        <v>301</v>
      </c>
      <c r="C67" s="308"/>
      <c r="D67" s="113">
        <v>1.6578749058025621</v>
      </c>
      <c r="E67" s="115">
        <v>176</v>
      </c>
      <c r="F67" s="114">
        <v>189</v>
      </c>
      <c r="G67" s="114">
        <v>248</v>
      </c>
      <c r="H67" s="114">
        <v>191</v>
      </c>
      <c r="I67" s="140">
        <v>176</v>
      </c>
      <c r="J67" s="115">
        <v>0</v>
      </c>
      <c r="K67" s="116">
        <v>0</v>
      </c>
    </row>
    <row r="68" spans="1:11" ht="14.1" customHeight="1" x14ac:dyDescent="0.2">
      <c r="A68" s="306" t="s">
        <v>302</v>
      </c>
      <c r="B68" s="307" t="s">
        <v>303</v>
      </c>
      <c r="C68" s="308"/>
      <c r="D68" s="113">
        <v>1.4694800301431801</v>
      </c>
      <c r="E68" s="115">
        <v>156</v>
      </c>
      <c r="F68" s="114">
        <v>97</v>
      </c>
      <c r="G68" s="114">
        <v>155</v>
      </c>
      <c r="H68" s="114">
        <v>100</v>
      </c>
      <c r="I68" s="140">
        <v>152</v>
      </c>
      <c r="J68" s="115">
        <v>4</v>
      </c>
      <c r="K68" s="116">
        <v>2.6315789473684212</v>
      </c>
    </row>
    <row r="69" spans="1:11" ht="14.1" customHeight="1" x14ac:dyDescent="0.2">
      <c r="A69" s="306">
        <v>83</v>
      </c>
      <c r="B69" s="307" t="s">
        <v>304</v>
      </c>
      <c r="C69" s="308"/>
      <c r="D69" s="113">
        <v>3.9845516201959308</v>
      </c>
      <c r="E69" s="115">
        <v>423</v>
      </c>
      <c r="F69" s="114">
        <v>361</v>
      </c>
      <c r="G69" s="114">
        <v>852</v>
      </c>
      <c r="H69" s="114">
        <v>353</v>
      </c>
      <c r="I69" s="140">
        <v>461</v>
      </c>
      <c r="J69" s="115">
        <v>-38</v>
      </c>
      <c r="K69" s="116">
        <v>-8.2429501084598691</v>
      </c>
    </row>
    <row r="70" spans="1:11" ht="14.1" customHeight="1" x14ac:dyDescent="0.2">
      <c r="A70" s="306" t="s">
        <v>305</v>
      </c>
      <c r="B70" s="307" t="s">
        <v>306</v>
      </c>
      <c r="C70" s="308"/>
      <c r="D70" s="113">
        <v>3.1273549359457422</v>
      </c>
      <c r="E70" s="115">
        <v>332</v>
      </c>
      <c r="F70" s="114">
        <v>285</v>
      </c>
      <c r="G70" s="114">
        <v>748</v>
      </c>
      <c r="H70" s="114">
        <v>267</v>
      </c>
      <c r="I70" s="140">
        <v>372</v>
      </c>
      <c r="J70" s="115">
        <v>-40</v>
      </c>
      <c r="K70" s="116">
        <v>-10.75268817204301</v>
      </c>
    </row>
    <row r="71" spans="1:11" ht="14.1" customHeight="1" x14ac:dyDescent="0.2">
      <c r="A71" s="306"/>
      <c r="B71" s="307" t="s">
        <v>307</v>
      </c>
      <c r="C71" s="308"/>
      <c r="D71" s="113">
        <v>1.7991710625470987</v>
      </c>
      <c r="E71" s="115">
        <v>191</v>
      </c>
      <c r="F71" s="114">
        <v>164</v>
      </c>
      <c r="G71" s="114">
        <v>471</v>
      </c>
      <c r="H71" s="114">
        <v>162</v>
      </c>
      <c r="I71" s="140">
        <v>228</v>
      </c>
      <c r="J71" s="115">
        <v>-37</v>
      </c>
      <c r="K71" s="116">
        <v>-16.228070175438596</v>
      </c>
    </row>
    <row r="72" spans="1:11" ht="14.1" customHeight="1" x14ac:dyDescent="0.2">
      <c r="A72" s="306">
        <v>84</v>
      </c>
      <c r="B72" s="307" t="s">
        <v>308</v>
      </c>
      <c r="C72" s="308"/>
      <c r="D72" s="113">
        <v>0.95139412207987939</v>
      </c>
      <c r="E72" s="115">
        <v>101</v>
      </c>
      <c r="F72" s="114">
        <v>56</v>
      </c>
      <c r="G72" s="114">
        <v>422</v>
      </c>
      <c r="H72" s="114">
        <v>42</v>
      </c>
      <c r="I72" s="140">
        <v>114</v>
      </c>
      <c r="J72" s="115">
        <v>-13</v>
      </c>
      <c r="K72" s="116">
        <v>-11.403508771929825</v>
      </c>
    </row>
    <row r="73" spans="1:11" ht="14.1" customHeight="1" x14ac:dyDescent="0.2">
      <c r="A73" s="306" t="s">
        <v>309</v>
      </c>
      <c r="B73" s="307" t="s">
        <v>310</v>
      </c>
      <c r="C73" s="308"/>
      <c r="D73" s="113">
        <v>0.33911077618688773</v>
      </c>
      <c r="E73" s="115">
        <v>36</v>
      </c>
      <c r="F73" s="114">
        <v>18</v>
      </c>
      <c r="G73" s="114">
        <v>270</v>
      </c>
      <c r="H73" s="114">
        <v>8</v>
      </c>
      <c r="I73" s="140">
        <v>41</v>
      </c>
      <c r="J73" s="115">
        <v>-5</v>
      </c>
      <c r="K73" s="116">
        <v>-12.195121951219512</v>
      </c>
    </row>
    <row r="74" spans="1:11" ht="14.1" customHeight="1" x14ac:dyDescent="0.2">
      <c r="A74" s="306" t="s">
        <v>311</v>
      </c>
      <c r="B74" s="307" t="s">
        <v>312</v>
      </c>
      <c r="C74" s="308"/>
      <c r="D74" s="113">
        <v>0.15071590052750566</v>
      </c>
      <c r="E74" s="115">
        <v>16</v>
      </c>
      <c r="F74" s="114">
        <v>13</v>
      </c>
      <c r="G74" s="114">
        <v>66</v>
      </c>
      <c r="H74" s="114">
        <v>3</v>
      </c>
      <c r="I74" s="140">
        <v>14</v>
      </c>
      <c r="J74" s="115">
        <v>2</v>
      </c>
      <c r="K74" s="116">
        <v>14.285714285714286</v>
      </c>
    </row>
    <row r="75" spans="1:11" ht="14.1" customHeight="1" x14ac:dyDescent="0.2">
      <c r="A75" s="306" t="s">
        <v>313</v>
      </c>
      <c r="B75" s="307" t="s">
        <v>314</v>
      </c>
      <c r="C75" s="308"/>
      <c r="D75" s="113">
        <v>0.15071590052750566</v>
      </c>
      <c r="E75" s="115">
        <v>16</v>
      </c>
      <c r="F75" s="114">
        <v>6</v>
      </c>
      <c r="G75" s="114">
        <v>28</v>
      </c>
      <c r="H75" s="114">
        <v>5</v>
      </c>
      <c r="I75" s="140">
        <v>25</v>
      </c>
      <c r="J75" s="115">
        <v>-9</v>
      </c>
      <c r="K75" s="116">
        <v>-36</v>
      </c>
    </row>
    <row r="76" spans="1:11" ht="14.1" customHeight="1" x14ac:dyDescent="0.2">
      <c r="A76" s="306">
        <v>91</v>
      </c>
      <c r="B76" s="307" t="s">
        <v>315</v>
      </c>
      <c r="C76" s="308"/>
      <c r="D76" s="113">
        <v>0.10361718161266013</v>
      </c>
      <c r="E76" s="115">
        <v>11</v>
      </c>
      <c r="F76" s="114">
        <v>12</v>
      </c>
      <c r="G76" s="114">
        <v>18</v>
      </c>
      <c r="H76" s="114">
        <v>9</v>
      </c>
      <c r="I76" s="140">
        <v>15</v>
      </c>
      <c r="J76" s="115">
        <v>-4</v>
      </c>
      <c r="K76" s="116">
        <v>-26.666666666666668</v>
      </c>
    </row>
    <row r="77" spans="1:11" ht="14.1" customHeight="1" x14ac:dyDescent="0.2">
      <c r="A77" s="306">
        <v>92</v>
      </c>
      <c r="B77" s="307" t="s">
        <v>316</v>
      </c>
      <c r="C77" s="308"/>
      <c r="D77" s="113">
        <v>0.78183873398643555</v>
      </c>
      <c r="E77" s="115">
        <v>83</v>
      </c>
      <c r="F77" s="114">
        <v>62</v>
      </c>
      <c r="G77" s="114">
        <v>66</v>
      </c>
      <c r="H77" s="114">
        <v>62</v>
      </c>
      <c r="I77" s="140">
        <v>83</v>
      </c>
      <c r="J77" s="115">
        <v>0</v>
      </c>
      <c r="K77" s="116">
        <v>0</v>
      </c>
    </row>
    <row r="78" spans="1:11" ht="14.1" customHeight="1" x14ac:dyDescent="0.2">
      <c r="A78" s="306">
        <v>93</v>
      </c>
      <c r="B78" s="307" t="s">
        <v>317</v>
      </c>
      <c r="C78" s="308"/>
      <c r="D78" s="113">
        <v>0.15071590052750566</v>
      </c>
      <c r="E78" s="115">
        <v>16</v>
      </c>
      <c r="F78" s="114">
        <v>9</v>
      </c>
      <c r="G78" s="114">
        <v>23</v>
      </c>
      <c r="H78" s="114">
        <v>13</v>
      </c>
      <c r="I78" s="140">
        <v>21</v>
      </c>
      <c r="J78" s="115">
        <v>-5</v>
      </c>
      <c r="K78" s="116">
        <v>-23.80952380952381</v>
      </c>
    </row>
    <row r="79" spans="1:11" ht="14.1" customHeight="1" x14ac:dyDescent="0.2">
      <c r="A79" s="306">
        <v>94</v>
      </c>
      <c r="B79" s="307" t="s">
        <v>318</v>
      </c>
      <c r="C79" s="308"/>
      <c r="D79" s="113" t="s">
        <v>514</v>
      </c>
      <c r="E79" s="115" t="s">
        <v>514</v>
      </c>
      <c r="F79" s="114">
        <v>8</v>
      </c>
      <c r="G79" s="114" t="s">
        <v>514</v>
      </c>
      <c r="H79" s="114">
        <v>10</v>
      </c>
      <c r="I79" s="140">
        <v>99</v>
      </c>
      <c r="J79" s="115" t="s">
        <v>514</v>
      </c>
      <c r="K79" s="116" t="s">
        <v>514</v>
      </c>
    </row>
    <row r="80" spans="1:11" ht="14.1" customHeight="1" x14ac:dyDescent="0.2">
      <c r="A80" s="306" t="s">
        <v>319</v>
      </c>
      <c r="B80" s="307" t="s">
        <v>320</v>
      </c>
      <c r="C80" s="308"/>
      <c r="D80" s="113" t="s">
        <v>514</v>
      </c>
      <c r="E80" s="115" t="s">
        <v>514</v>
      </c>
      <c r="F80" s="114" t="s">
        <v>514</v>
      </c>
      <c r="G80" s="114" t="s">
        <v>514</v>
      </c>
      <c r="H80" s="114">
        <v>0</v>
      </c>
      <c r="I80" s="140">
        <v>3</v>
      </c>
      <c r="J80" s="115" t="s">
        <v>514</v>
      </c>
      <c r="K80" s="116" t="s">
        <v>514</v>
      </c>
    </row>
    <row r="81" spans="1:11" ht="14.1" customHeight="1" x14ac:dyDescent="0.2">
      <c r="A81" s="310" t="s">
        <v>321</v>
      </c>
      <c r="B81" s="311" t="s">
        <v>334</v>
      </c>
      <c r="C81" s="312"/>
      <c r="D81" s="125">
        <v>0.14129615674453655</v>
      </c>
      <c r="E81" s="143">
        <v>15</v>
      </c>
      <c r="F81" s="144">
        <v>15</v>
      </c>
      <c r="G81" s="144">
        <v>38</v>
      </c>
      <c r="H81" s="144">
        <v>13</v>
      </c>
      <c r="I81" s="145">
        <v>13</v>
      </c>
      <c r="J81" s="143">
        <v>2</v>
      </c>
      <c r="K81" s="146">
        <v>15.384615384615385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113542</v>
      </c>
      <c r="C10" s="114">
        <v>59823</v>
      </c>
      <c r="D10" s="114">
        <v>53719</v>
      </c>
      <c r="E10" s="114">
        <v>89287</v>
      </c>
      <c r="F10" s="114">
        <v>22526</v>
      </c>
      <c r="G10" s="114">
        <v>16792</v>
      </c>
      <c r="H10" s="114">
        <v>30198</v>
      </c>
      <c r="I10" s="115">
        <v>36288</v>
      </c>
      <c r="J10" s="114">
        <v>25924</v>
      </c>
      <c r="K10" s="114">
        <v>10364</v>
      </c>
      <c r="L10" s="423">
        <v>7539</v>
      </c>
      <c r="M10" s="424">
        <v>7904</v>
      </c>
    </row>
    <row r="11" spans="1:13" ht="11.1" customHeight="1" x14ac:dyDescent="0.2">
      <c r="A11" s="422" t="s">
        <v>388</v>
      </c>
      <c r="B11" s="115">
        <v>114368</v>
      </c>
      <c r="C11" s="114">
        <v>60523</v>
      </c>
      <c r="D11" s="114">
        <v>53845</v>
      </c>
      <c r="E11" s="114">
        <v>90006</v>
      </c>
      <c r="F11" s="114">
        <v>22652</v>
      </c>
      <c r="G11" s="114">
        <v>16571</v>
      </c>
      <c r="H11" s="114">
        <v>30813</v>
      </c>
      <c r="I11" s="115">
        <v>37323</v>
      </c>
      <c r="J11" s="114">
        <v>26551</v>
      </c>
      <c r="K11" s="114">
        <v>10772</v>
      </c>
      <c r="L11" s="423">
        <v>7111</v>
      </c>
      <c r="M11" s="424">
        <v>6517</v>
      </c>
    </row>
    <row r="12" spans="1:13" ht="11.1" customHeight="1" x14ac:dyDescent="0.2">
      <c r="A12" s="422" t="s">
        <v>389</v>
      </c>
      <c r="B12" s="115">
        <v>116246</v>
      </c>
      <c r="C12" s="114">
        <v>61590</v>
      </c>
      <c r="D12" s="114">
        <v>54656</v>
      </c>
      <c r="E12" s="114">
        <v>91585</v>
      </c>
      <c r="F12" s="114">
        <v>22936</v>
      </c>
      <c r="G12" s="114">
        <v>17975</v>
      </c>
      <c r="H12" s="114">
        <v>31283</v>
      </c>
      <c r="I12" s="115">
        <v>37567</v>
      </c>
      <c r="J12" s="114">
        <v>26482</v>
      </c>
      <c r="K12" s="114">
        <v>11085</v>
      </c>
      <c r="L12" s="423">
        <v>11375</v>
      </c>
      <c r="M12" s="424">
        <v>9690</v>
      </c>
    </row>
    <row r="13" spans="1:13" s="110" customFormat="1" ht="11.1" customHeight="1" x14ac:dyDescent="0.2">
      <c r="A13" s="422" t="s">
        <v>390</v>
      </c>
      <c r="B13" s="115">
        <v>115226</v>
      </c>
      <c r="C13" s="114">
        <v>60627</v>
      </c>
      <c r="D13" s="114">
        <v>54599</v>
      </c>
      <c r="E13" s="114">
        <v>90178</v>
      </c>
      <c r="F13" s="114">
        <v>23313</v>
      </c>
      <c r="G13" s="114">
        <v>17092</v>
      </c>
      <c r="H13" s="114">
        <v>31679</v>
      </c>
      <c r="I13" s="115">
        <v>37697</v>
      </c>
      <c r="J13" s="114">
        <v>26621</v>
      </c>
      <c r="K13" s="114">
        <v>11076</v>
      </c>
      <c r="L13" s="423">
        <v>7323</v>
      </c>
      <c r="M13" s="424">
        <v>8484</v>
      </c>
    </row>
    <row r="14" spans="1:13" ht="15" customHeight="1" x14ac:dyDescent="0.2">
      <c r="A14" s="422" t="s">
        <v>391</v>
      </c>
      <c r="B14" s="115">
        <v>115079</v>
      </c>
      <c r="C14" s="114">
        <v>60459</v>
      </c>
      <c r="D14" s="114">
        <v>54620</v>
      </c>
      <c r="E14" s="114">
        <v>86679</v>
      </c>
      <c r="F14" s="114">
        <v>26907</v>
      </c>
      <c r="G14" s="114">
        <v>16647</v>
      </c>
      <c r="H14" s="114">
        <v>32087</v>
      </c>
      <c r="I14" s="115">
        <v>37494</v>
      </c>
      <c r="J14" s="114">
        <v>26396</v>
      </c>
      <c r="K14" s="114">
        <v>11098</v>
      </c>
      <c r="L14" s="423">
        <v>9061</v>
      </c>
      <c r="M14" s="424">
        <v>8811</v>
      </c>
    </row>
    <row r="15" spans="1:13" ht="11.1" customHeight="1" x14ac:dyDescent="0.2">
      <c r="A15" s="422" t="s">
        <v>388</v>
      </c>
      <c r="B15" s="115">
        <v>115974</v>
      </c>
      <c r="C15" s="114">
        <v>61013</v>
      </c>
      <c r="D15" s="114">
        <v>54961</v>
      </c>
      <c r="E15" s="114">
        <v>86868</v>
      </c>
      <c r="F15" s="114">
        <v>27672</v>
      </c>
      <c r="G15" s="114">
        <v>16482</v>
      </c>
      <c r="H15" s="114">
        <v>32726</v>
      </c>
      <c r="I15" s="115">
        <v>38287</v>
      </c>
      <c r="J15" s="114">
        <v>26985</v>
      </c>
      <c r="K15" s="114">
        <v>11302</v>
      </c>
      <c r="L15" s="423">
        <v>7709</v>
      </c>
      <c r="M15" s="424">
        <v>6923</v>
      </c>
    </row>
    <row r="16" spans="1:13" ht="11.1" customHeight="1" x14ac:dyDescent="0.2">
      <c r="A16" s="422" t="s">
        <v>389</v>
      </c>
      <c r="B16" s="115">
        <v>118354</v>
      </c>
      <c r="C16" s="114">
        <v>62350</v>
      </c>
      <c r="D16" s="114">
        <v>56004</v>
      </c>
      <c r="E16" s="114">
        <v>89495</v>
      </c>
      <c r="F16" s="114">
        <v>28124</v>
      </c>
      <c r="G16" s="114">
        <v>17993</v>
      </c>
      <c r="H16" s="114">
        <v>33299</v>
      </c>
      <c r="I16" s="115">
        <v>38333</v>
      </c>
      <c r="J16" s="114">
        <v>26525</v>
      </c>
      <c r="K16" s="114">
        <v>11808</v>
      </c>
      <c r="L16" s="423">
        <v>14096</v>
      </c>
      <c r="M16" s="424">
        <v>12125</v>
      </c>
    </row>
    <row r="17" spans="1:13" s="110" customFormat="1" ht="11.1" customHeight="1" x14ac:dyDescent="0.2">
      <c r="A17" s="422" t="s">
        <v>390</v>
      </c>
      <c r="B17" s="115">
        <v>118092</v>
      </c>
      <c r="C17" s="114">
        <v>61874</v>
      </c>
      <c r="D17" s="114">
        <v>56218</v>
      </c>
      <c r="E17" s="114">
        <v>89587</v>
      </c>
      <c r="F17" s="114">
        <v>28433</v>
      </c>
      <c r="G17" s="114">
        <v>17556</v>
      </c>
      <c r="H17" s="114">
        <v>33630</v>
      </c>
      <c r="I17" s="115">
        <v>38453</v>
      </c>
      <c r="J17" s="114">
        <v>26632</v>
      </c>
      <c r="K17" s="114">
        <v>11821</v>
      </c>
      <c r="L17" s="423">
        <v>7273</v>
      </c>
      <c r="M17" s="424">
        <v>7708</v>
      </c>
    </row>
    <row r="18" spans="1:13" ht="15" customHeight="1" x14ac:dyDescent="0.2">
      <c r="A18" s="422" t="s">
        <v>392</v>
      </c>
      <c r="B18" s="115">
        <v>118667</v>
      </c>
      <c r="C18" s="114">
        <v>61899</v>
      </c>
      <c r="D18" s="114">
        <v>56768</v>
      </c>
      <c r="E18" s="114">
        <v>89130</v>
      </c>
      <c r="F18" s="114">
        <v>29400</v>
      </c>
      <c r="G18" s="114">
        <v>17528</v>
      </c>
      <c r="H18" s="114">
        <v>34053</v>
      </c>
      <c r="I18" s="115">
        <v>38225</v>
      </c>
      <c r="J18" s="114">
        <v>26404</v>
      </c>
      <c r="K18" s="114">
        <v>11821</v>
      </c>
      <c r="L18" s="423">
        <v>9732</v>
      </c>
      <c r="M18" s="424">
        <v>9313</v>
      </c>
    </row>
    <row r="19" spans="1:13" ht="11.1" customHeight="1" x14ac:dyDescent="0.2">
      <c r="A19" s="422" t="s">
        <v>388</v>
      </c>
      <c r="B19" s="115">
        <v>119395</v>
      </c>
      <c r="C19" s="114">
        <v>62172</v>
      </c>
      <c r="D19" s="114">
        <v>57223</v>
      </c>
      <c r="E19" s="114">
        <v>89323</v>
      </c>
      <c r="F19" s="114">
        <v>29920</v>
      </c>
      <c r="G19" s="114">
        <v>17130</v>
      </c>
      <c r="H19" s="114">
        <v>34744</v>
      </c>
      <c r="I19" s="115">
        <v>38768</v>
      </c>
      <c r="J19" s="114">
        <v>26822</v>
      </c>
      <c r="K19" s="114">
        <v>11946</v>
      </c>
      <c r="L19" s="423">
        <v>7645</v>
      </c>
      <c r="M19" s="424">
        <v>7014</v>
      </c>
    </row>
    <row r="20" spans="1:13" ht="11.1" customHeight="1" x14ac:dyDescent="0.2">
      <c r="A20" s="422" t="s">
        <v>389</v>
      </c>
      <c r="B20" s="115">
        <v>121346</v>
      </c>
      <c r="C20" s="114">
        <v>63068</v>
      </c>
      <c r="D20" s="114">
        <v>58278</v>
      </c>
      <c r="E20" s="114">
        <v>90952</v>
      </c>
      <c r="F20" s="114">
        <v>30258</v>
      </c>
      <c r="G20" s="114">
        <v>18603</v>
      </c>
      <c r="H20" s="114">
        <v>35285</v>
      </c>
      <c r="I20" s="115">
        <v>38724</v>
      </c>
      <c r="J20" s="114">
        <v>26247</v>
      </c>
      <c r="K20" s="114">
        <v>12477</v>
      </c>
      <c r="L20" s="423">
        <v>12529</v>
      </c>
      <c r="M20" s="424">
        <v>10958</v>
      </c>
    </row>
    <row r="21" spans="1:13" s="110" customFormat="1" ht="11.1" customHeight="1" x14ac:dyDescent="0.2">
      <c r="A21" s="422" t="s">
        <v>390</v>
      </c>
      <c r="B21" s="115">
        <v>120924</v>
      </c>
      <c r="C21" s="114">
        <v>62374</v>
      </c>
      <c r="D21" s="114">
        <v>58550</v>
      </c>
      <c r="E21" s="114">
        <v>90335</v>
      </c>
      <c r="F21" s="114">
        <v>30538</v>
      </c>
      <c r="G21" s="114">
        <v>18074</v>
      </c>
      <c r="H21" s="114">
        <v>35731</v>
      </c>
      <c r="I21" s="115">
        <v>39103</v>
      </c>
      <c r="J21" s="114">
        <v>26506</v>
      </c>
      <c r="K21" s="114">
        <v>12597</v>
      </c>
      <c r="L21" s="423">
        <v>7464</v>
      </c>
      <c r="M21" s="424">
        <v>8287</v>
      </c>
    </row>
    <row r="22" spans="1:13" ht="15" customHeight="1" x14ac:dyDescent="0.2">
      <c r="A22" s="422" t="s">
        <v>393</v>
      </c>
      <c r="B22" s="115">
        <v>120898</v>
      </c>
      <c r="C22" s="114">
        <v>62286</v>
      </c>
      <c r="D22" s="114">
        <v>58612</v>
      </c>
      <c r="E22" s="114">
        <v>89988</v>
      </c>
      <c r="F22" s="114">
        <v>30689</v>
      </c>
      <c r="G22" s="114">
        <v>17475</v>
      </c>
      <c r="H22" s="114">
        <v>36147</v>
      </c>
      <c r="I22" s="115">
        <v>38540</v>
      </c>
      <c r="J22" s="114">
        <v>26070</v>
      </c>
      <c r="K22" s="114">
        <v>12470</v>
      </c>
      <c r="L22" s="423">
        <v>8474</v>
      </c>
      <c r="M22" s="424">
        <v>8716</v>
      </c>
    </row>
    <row r="23" spans="1:13" ht="11.1" customHeight="1" x14ac:dyDescent="0.2">
      <c r="A23" s="422" t="s">
        <v>388</v>
      </c>
      <c r="B23" s="115">
        <v>121465</v>
      </c>
      <c r="C23" s="114">
        <v>62607</v>
      </c>
      <c r="D23" s="114">
        <v>58858</v>
      </c>
      <c r="E23" s="114">
        <v>90104</v>
      </c>
      <c r="F23" s="114">
        <v>31088</v>
      </c>
      <c r="G23" s="114">
        <v>17108</v>
      </c>
      <c r="H23" s="114">
        <v>36753</v>
      </c>
      <c r="I23" s="115">
        <v>39097</v>
      </c>
      <c r="J23" s="114">
        <v>26534</v>
      </c>
      <c r="K23" s="114">
        <v>12563</v>
      </c>
      <c r="L23" s="423">
        <v>7725</v>
      </c>
      <c r="M23" s="424">
        <v>7347</v>
      </c>
    </row>
    <row r="24" spans="1:13" ht="11.1" customHeight="1" x14ac:dyDescent="0.2">
      <c r="A24" s="422" t="s">
        <v>389</v>
      </c>
      <c r="B24" s="115">
        <v>124042</v>
      </c>
      <c r="C24" s="114">
        <v>64060</v>
      </c>
      <c r="D24" s="114">
        <v>59982</v>
      </c>
      <c r="E24" s="114">
        <v>91174</v>
      </c>
      <c r="F24" s="114">
        <v>31223</v>
      </c>
      <c r="G24" s="114">
        <v>18662</v>
      </c>
      <c r="H24" s="114">
        <v>37297</v>
      </c>
      <c r="I24" s="115">
        <v>39108</v>
      </c>
      <c r="J24" s="114">
        <v>26177</v>
      </c>
      <c r="K24" s="114">
        <v>12931</v>
      </c>
      <c r="L24" s="423">
        <v>13102</v>
      </c>
      <c r="M24" s="424">
        <v>11075</v>
      </c>
    </row>
    <row r="25" spans="1:13" s="110" customFormat="1" ht="11.1" customHeight="1" x14ac:dyDescent="0.2">
      <c r="A25" s="422" t="s">
        <v>390</v>
      </c>
      <c r="B25" s="115">
        <v>123171</v>
      </c>
      <c r="C25" s="114">
        <v>63351</v>
      </c>
      <c r="D25" s="114">
        <v>59820</v>
      </c>
      <c r="E25" s="114">
        <v>90053</v>
      </c>
      <c r="F25" s="114">
        <v>31475</v>
      </c>
      <c r="G25" s="114">
        <v>18087</v>
      </c>
      <c r="H25" s="114">
        <v>37663</v>
      </c>
      <c r="I25" s="115">
        <v>39073</v>
      </c>
      <c r="J25" s="114">
        <v>26172</v>
      </c>
      <c r="K25" s="114">
        <v>12901</v>
      </c>
      <c r="L25" s="423">
        <v>7201</v>
      </c>
      <c r="M25" s="424">
        <v>8107</v>
      </c>
    </row>
    <row r="26" spans="1:13" ht="15" customHeight="1" x14ac:dyDescent="0.2">
      <c r="A26" s="422" t="s">
        <v>394</v>
      </c>
      <c r="B26" s="115">
        <v>123717</v>
      </c>
      <c r="C26" s="114">
        <v>63589</v>
      </c>
      <c r="D26" s="114">
        <v>60128</v>
      </c>
      <c r="E26" s="114">
        <v>90209</v>
      </c>
      <c r="F26" s="114">
        <v>31859</v>
      </c>
      <c r="G26" s="114">
        <v>17637</v>
      </c>
      <c r="H26" s="114">
        <v>38338</v>
      </c>
      <c r="I26" s="115">
        <v>38471</v>
      </c>
      <c r="J26" s="114">
        <v>25727</v>
      </c>
      <c r="K26" s="114">
        <v>12744</v>
      </c>
      <c r="L26" s="423">
        <v>8817</v>
      </c>
      <c r="M26" s="424">
        <v>8779</v>
      </c>
    </row>
    <row r="27" spans="1:13" ht="11.1" customHeight="1" x14ac:dyDescent="0.2">
      <c r="A27" s="422" t="s">
        <v>388</v>
      </c>
      <c r="B27" s="115">
        <v>124337</v>
      </c>
      <c r="C27" s="114">
        <v>63987</v>
      </c>
      <c r="D27" s="114">
        <v>60350</v>
      </c>
      <c r="E27" s="114">
        <v>90468</v>
      </c>
      <c r="F27" s="114">
        <v>32219</v>
      </c>
      <c r="G27" s="114">
        <v>17314</v>
      </c>
      <c r="H27" s="114">
        <v>38814</v>
      </c>
      <c r="I27" s="115">
        <v>39267</v>
      </c>
      <c r="J27" s="114">
        <v>26229</v>
      </c>
      <c r="K27" s="114">
        <v>13038</v>
      </c>
      <c r="L27" s="423">
        <v>8209</v>
      </c>
      <c r="M27" s="424">
        <v>7677</v>
      </c>
    </row>
    <row r="28" spans="1:13" ht="11.1" customHeight="1" x14ac:dyDescent="0.2">
      <c r="A28" s="422" t="s">
        <v>389</v>
      </c>
      <c r="B28" s="115">
        <v>126383</v>
      </c>
      <c r="C28" s="114">
        <v>64944</v>
      </c>
      <c r="D28" s="114">
        <v>61439</v>
      </c>
      <c r="E28" s="114">
        <v>93593</v>
      </c>
      <c r="F28" s="114">
        <v>32678</v>
      </c>
      <c r="G28" s="114">
        <v>18628</v>
      </c>
      <c r="H28" s="114">
        <v>39195</v>
      </c>
      <c r="I28" s="115">
        <v>39380</v>
      </c>
      <c r="J28" s="114">
        <v>25934</v>
      </c>
      <c r="K28" s="114">
        <v>13446</v>
      </c>
      <c r="L28" s="423">
        <v>13416</v>
      </c>
      <c r="M28" s="424">
        <v>11807</v>
      </c>
    </row>
    <row r="29" spans="1:13" s="110" customFormat="1" ht="11.1" customHeight="1" x14ac:dyDescent="0.2">
      <c r="A29" s="422" t="s">
        <v>390</v>
      </c>
      <c r="B29" s="115">
        <v>125678</v>
      </c>
      <c r="C29" s="114">
        <v>64275</v>
      </c>
      <c r="D29" s="114">
        <v>61403</v>
      </c>
      <c r="E29" s="114">
        <v>92547</v>
      </c>
      <c r="F29" s="114">
        <v>33094</v>
      </c>
      <c r="G29" s="114">
        <v>18058</v>
      </c>
      <c r="H29" s="114">
        <v>39540</v>
      </c>
      <c r="I29" s="115">
        <v>39313</v>
      </c>
      <c r="J29" s="114">
        <v>26010</v>
      </c>
      <c r="K29" s="114">
        <v>13303</v>
      </c>
      <c r="L29" s="423">
        <v>7353</v>
      </c>
      <c r="M29" s="424">
        <v>8033</v>
      </c>
    </row>
    <row r="30" spans="1:13" ht="15" customHeight="1" x14ac:dyDescent="0.2">
      <c r="A30" s="422" t="s">
        <v>395</v>
      </c>
      <c r="B30" s="115">
        <v>126172</v>
      </c>
      <c r="C30" s="114">
        <v>64416</v>
      </c>
      <c r="D30" s="114">
        <v>61756</v>
      </c>
      <c r="E30" s="114">
        <v>92529</v>
      </c>
      <c r="F30" s="114">
        <v>33610</v>
      </c>
      <c r="G30" s="114">
        <v>17677</v>
      </c>
      <c r="H30" s="114">
        <v>39894</v>
      </c>
      <c r="I30" s="115">
        <v>38178</v>
      </c>
      <c r="J30" s="114">
        <v>25155</v>
      </c>
      <c r="K30" s="114">
        <v>13023</v>
      </c>
      <c r="L30" s="423">
        <v>10168</v>
      </c>
      <c r="M30" s="424">
        <v>9850</v>
      </c>
    </row>
    <row r="31" spans="1:13" ht="11.1" customHeight="1" x14ac:dyDescent="0.2">
      <c r="A31" s="422" t="s">
        <v>388</v>
      </c>
      <c r="B31" s="115">
        <v>127129</v>
      </c>
      <c r="C31" s="114">
        <v>64983</v>
      </c>
      <c r="D31" s="114">
        <v>62146</v>
      </c>
      <c r="E31" s="114">
        <v>92830</v>
      </c>
      <c r="F31" s="114">
        <v>34274</v>
      </c>
      <c r="G31" s="114">
        <v>17451</v>
      </c>
      <c r="H31" s="114">
        <v>40473</v>
      </c>
      <c r="I31" s="115">
        <v>39206</v>
      </c>
      <c r="J31" s="114">
        <v>25819</v>
      </c>
      <c r="K31" s="114">
        <v>13387</v>
      </c>
      <c r="L31" s="423">
        <v>8214</v>
      </c>
      <c r="M31" s="424">
        <v>7456</v>
      </c>
    </row>
    <row r="32" spans="1:13" ht="11.1" customHeight="1" x14ac:dyDescent="0.2">
      <c r="A32" s="422" t="s">
        <v>389</v>
      </c>
      <c r="B32" s="115">
        <v>129798</v>
      </c>
      <c r="C32" s="114">
        <v>66392</v>
      </c>
      <c r="D32" s="114">
        <v>63406</v>
      </c>
      <c r="E32" s="114">
        <v>94899</v>
      </c>
      <c r="F32" s="114">
        <v>34881</v>
      </c>
      <c r="G32" s="114">
        <v>18896</v>
      </c>
      <c r="H32" s="114">
        <v>40970</v>
      </c>
      <c r="I32" s="115">
        <v>38997</v>
      </c>
      <c r="J32" s="114">
        <v>25188</v>
      </c>
      <c r="K32" s="114">
        <v>13809</v>
      </c>
      <c r="L32" s="423">
        <v>15403</v>
      </c>
      <c r="M32" s="424">
        <v>13249</v>
      </c>
    </row>
    <row r="33" spans="1:13" s="110" customFormat="1" ht="11.1" customHeight="1" x14ac:dyDescent="0.2">
      <c r="A33" s="422" t="s">
        <v>390</v>
      </c>
      <c r="B33" s="115">
        <v>129315</v>
      </c>
      <c r="C33" s="114">
        <v>65833</v>
      </c>
      <c r="D33" s="114">
        <v>63482</v>
      </c>
      <c r="E33" s="114">
        <v>94002</v>
      </c>
      <c r="F33" s="114">
        <v>35297</v>
      </c>
      <c r="G33" s="114">
        <v>18438</v>
      </c>
      <c r="H33" s="114">
        <v>41202</v>
      </c>
      <c r="I33" s="115">
        <v>38722</v>
      </c>
      <c r="J33" s="114">
        <v>25146</v>
      </c>
      <c r="K33" s="114">
        <v>13576</v>
      </c>
      <c r="L33" s="423">
        <v>8129</v>
      </c>
      <c r="M33" s="424">
        <v>8692</v>
      </c>
    </row>
    <row r="34" spans="1:13" ht="15" customHeight="1" x14ac:dyDescent="0.2">
      <c r="A34" s="422" t="s">
        <v>396</v>
      </c>
      <c r="B34" s="115">
        <v>129648</v>
      </c>
      <c r="C34" s="114">
        <v>65973</v>
      </c>
      <c r="D34" s="114">
        <v>63675</v>
      </c>
      <c r="E34" s="114">
        <v>93997</v>
      </c>
      <c r="F34" s="114">
        <v>35645</v>
      </c>
      <c r="G34" s="114">
        <v>17810</v>
      </c>
      <c r="H34" s="114">
        <v>41868</v>
      </c>
      <c r="I34" s="115">
        <v>38371</v>
      </c>
      <c r="J34" s="114">
        <v>24800</v>
      </c>
      <c r="K34" s="114">
        <v>13571</v>
      </c>
      <c r="L34" s="423">
        <v>9911</v>
      </c>
      <c r="M34" s="424">
        <v>9673</v>
      </c>
    </row>
    <row r="35" spans="1:13" ht="11.1" customHeight="1" x14ac:dyDescent="0.2">
      <c r="A35" s="422" t="s">
        <v>388</v>
      </c>
      <c r="B35" s="115">
        <v>130350</v>
      </c>
      <c r="C35" s="114">
        <v>66485</v>
      </c>
      <c r="D35" s="114">
        <v>63865</v>
      </c>
      <c r="E35" s="114">
        <v>94201</v>
      </c>
      <c r="F35" s="114">
        <v>36146</v>
      </c>
      <c r="G35" s="114">
        <v>17382</v>
      </c>
      <c r="H35" s="114">
        <v>42436</v>
      </c>
      <c r="I35" s="115">
        <v>39018</v>
      </c>
      <c r="J35" s="114">
        <v>25205</v>
      </c>
      <c r="K35" s="114">
        <v>13813</v>
      </c>
      <c r="L35" s="423">
        <v>8452</v>
      </c>
      <c r="M35" s="424">
        <v>7897</v>
      </c>
    </row>
    <row r="36" spans="1:13" ht="11.1" customHeight="1" x14ac:dyDescent="0.2">
      <c r="A36" s="422" t="s">
        <v>389</v>
      </c>
      <c r="B36" s="115">
        <v>132751</v>
      </c>
      <c r="C36" s="114">
        <v>67706</v>
      </c>
      <c r="D36" s="114">
        <v>65045</v>
      </c>
      <c r="E36" s="114">
        <v>96122</v>
      </c>
      <c r="F36" s="114">
        <v>36627</v>
      </c>
      <c r="G36" s="114">
        <v>18855</v>
      </c>
      <c r="H36" s="114">
        <v>42889</v>
      </c>
      <c r="I36" s="115">
        <v>38951</v>
      </c>
      <c r="J36" s="114">
        <v>24762</v>
      </c>
      <c r="K36" s="114">
        <v>14189</v>
      </c>
      <c r="L36" s="423">
        <v>14006</v>
      </c>
      <c r="M36" s="424">
        <v>11962</v>
      </c>
    </row>
    <row r="37" spans="1:13" s="110" customFormat="1" ht="11.1" customHeight="1" x14ac:dyDescent="0.2">
      <c r="A37" s="422" t="s">
        <v>390</v>
      </c>
      <c r="B37" s="115">
        <v>132210</v>
      </c>
      <c r="C37" s="114">
        <v>67114</v>
      </c>
      <c r="D37" s="114">
        <v>65096</v>
      </c>
      <c r="E37" s="114">
        <v>95188</v>
      </c>
      <c r="F37" s="114">
        <v>37022</v>
      </c>
      <c r="G37" s="114">
        <v>18431</v>
      </c>
      <c r="H37" s="114">
        <v>43114</v>
      </c>
      <c r="I37" s="115">
        <v>38869</v>
      </c>
      <c r="J37" s="114">
        <v>24817</v>
      </c>
      <c r="K37" s="114">
        <v>14052</v>
      </c>
      <c r="L37" s="423">
        <v>7928</v>
      </c>
      <c r="M37" s="424">
        <v>8564</v>
      </c>
    </row>
    <row r="38" spans="1:13" ht="15" customHeight="1" x14ac:dyDescent="0.2">
      <c r="A38" s="425" t="s">
        <v>397</v>
      </c>
      <c r="B38" s="115">
        <v>132377</v>
      </c>
      <c r="C38" s="114">
        <v>67235</v>
      </c>
      <c r="D38" s="114">
        <v>65142</v>
      </c>
      <c r="E38" s="114">
        <v>95077</v>
      </c>
      <c r="F38" s="114">
        <v>37300</v>
      </c>
      <c r="G38" s="114">
        <v>17845</v>
      </c>
      <c r="H38" s="114">
        <v>43520</v>
      </c>
      <c r="I38" s="115">
        <v>38437</v>
      </c>
      <c r="J38" s="114">
        <v>24492</v>
      </c>
      <c r="K38" s="114">
        <v>13945</v>
      </c>
      <c r="L38" s="423">
        <v>9661</v>
      </c>
      <c r="M38" s="424">
        <v>9682</v>
      </c>
    </row>
    <row r="39" spans="1:13" ht="11.1" customHeight="1" x14ac:dyDescent="0.2">
      <c r="A39" s="422" t="s">
        <v>388</v>
      </c>
      <c r="B39" s="115">
        <v>133055</v>
      </c>
      <c r="C39" s="114">
        <v>67765</v>
      </c>
      <c r="D39" s="114">
        <v>65290</v>
      </c>
      <c r="E39" s="114">
        <v>95432</v>
      </c>
      <c r="F39" s="114">
        <v>37623</v>
      </c>
      <c r="G39" s="114">
        <v>17590</v>
      </c>
      <c r="H39" s="114">
        <v>44120</v>
      </c>
      <c r="I39" s="115">
        <v>38950</v>
      </c>
      <c r="J39" s="114">
        <v>24835</v>
      </c>
      <c r="K39" s="114">
        <v>14115</v>
      </c>
      <c r="L39" s="423">
        <v>8702</v>
      </c>
      <c r="M39" s="424">
        <v>8166</v>
      </c>
    </row>
    <row r="40" spans="1:13" ht="11.1" customHeight="1" x14ac:dyDescent="0.2">
      <c r="A40" s="425" t="s">
        <v>389</v>
      </c>
      <c r="B40" s="115">
        <v>135164</v>
      </c>
      <c r="C40" s="114">
        <v>68922</v>
      </c>
      <c r="D40" s="114">
        <v>66242</v>
      </c>
      <c r="E40" s="114">
        <v>97161</v>
      </c>
      <c r="F40" s="114">
        <v>38003</v>
      </c>
      <c r="G40" s="114">
        <v>18821</v>
      </c>
      <c r="H40" s="114">
        <v>44484</v>
      </c>
      <c r="I40" s="115">
        <v>38927</v>
      </c>
      <c r="J40" s="114">
        <v>24406</v>
      </c>
      <c r="K40" s="114">
        <v>14521</v>
      </c>
      <c r="L40" s="423">
        <v>13719</v>
      </c>
      <c r="M40" s="424">
        <v>12141</v>
      </c>
    </row>
    <row r="41" spans="1:13" s="110" customFormat="1" ht="11.1" customHeight="1" x14ac:dyDescent="0.2">
      <c r="A41" s="422" t="s">
        <v>390</v>
      </c>
      <c r="B41" s="115">
        <v>134794</v>
      </c>
      <c r="C41" s="114">
        <v>68619</v>
      </c>
      <c r="D41" s="114">
        <v>66175</v>
      </c>
      <c r="E41" s="114">
        <v>96524</v>
      </c>
      <c r="F41" s="114">
        <v>38270</v>
      </c>
      <c r="G41" s="114">
        <v>18393</v>
      </c>
      <c r="H41" s="114">
        <v>44785</v>
      </c>
      <c r="I41" s="115">
        <v>38883</v>
      </c>
      <c r="J41" s="114">
        <v>24369</v>
      </c>
      <c r="K41" s="114">
        <v>14514</v>
      </c>
      <c r="L41" s="423">
        <v>8648</v>
      </c>
      <c r="M41" s="424">
        <v>9244</v>
      </c>
    </row>
    <row r="42" spans="1:13" ht="15" customHeight="1" x14ac:dyDescent="0.2">
      <c r="A42" s="422" t="s">
        <v>398</v>
      </c>
      <c r="B42" s="115">
        <v>134614</v>
      </c>
      <c r="C42" s="114">
        <v>68475</v>
      </c>
      <c r="D42" s="114">
        <v>66139</v>
      </c>
      <c r="E42" s="114">
        <v>96141</v>
      </c>
      <c r="F42" s="114">
        <v>38473</v>
      </c>
      <c r="G42" s="114">
        <v>17739</v>
      </c>
      <c r="H42" s="114">
        <v>45102</v>
      </c>
      <c r="I42" s="115">
        <v>38280</v>
      </c>
      <c r="J42" s="114">
        <v>23985</v>
      </c>
      <c r="K42" s="114">
        <v>14295</v>
      </c>
      <c r="L42" s="423">
        <v>10684</v>
      </c>
      <c r="M42" s="424">
        <v>11006</v>
      </c>
    </row>
    <row r="43" spans="1:13" ht="11.1" customHeight="1" x14ac:dyDescent="0.2">
      <c r="A43" s="422" t="s">
        <v>388</v>
      </c>
      <c r="B43" s="115">
        <v>135035</v>
      </c>
      <c r="C43" s="114">
        <v>68844</v>
      </c>
      <c r="D43" s="114">
        <v>66191</v>
      </c>
      <c r="E43" s="114">
        <v>96320</v>
      </c>
      <c r="F43" s="114">
        <v>38715</v>
      </c>
      <c r="G43" s="114">
        <v>17346</v>
      </c>
      <c r="H43" s="114">
        <v>45638</v>
      </c>
      <c r="I43" s="115">
        <v>38699</v>
      </c>
      <c r="J43" s="114">
        <v>24300</v>
      </c>
      <c r="K43" s="114">
        <v>14399</v>
      </c>
      <c r="L43" s="423">
        <v>8781</v>
      </c>
      <c r="M43" s="424">
        <v>8578</v>
      </c>
    </row>
    <row r="44" spans="1:13" ht="11.1" customHeight="1" x14ac:dyDescent="0.2">
      <c r="A44" s="422" t="s">
        <v>389</v>
      </c>
      <c r="B44" s="115">
        <v>136952</v>
      </c>
      <c r="C44" s="114">
        <v>69974</v>
      </c>
      <c r="D44" s="114">
        <v>66978</v>
      </c>
      <c r="E44" s="114">
        <v>98018</v>
      </c>
      <c r="F44" s="114">
        <v>38934</v>
      </c>
      <c r="G44" s="114">
        <v>18642</v>
      </c>
      <c r="H44" s="114">
        <v>46013</v>
      </c>
      <c r="I44" s="115">
        <v>38436</v>
      </c>
      <c r="J44" s="114">
        <v>23674</v>
      </c>
      <c r="K44" s="114">
        <v>14762</v>
      </c>
      <c r="L44" s="423">
        <v>13508</v>
      </c>
      <c r="M44" s="424">
        <v>12128</v>
      </c>
    </row>
    <row r="45" spans="1:13" s="110" customFormat="1" ht="11.1" customHeight="1" x14ac:dyDescent="0.2">
      <c r="A45" s="422" t="s">
        <v>390</v>
      </c>
      <c r="B45" s="115">
        <v>136440</v>
      </c>
      <c r="C45" s="114">
        <v>69598</v>
      </c>
      <c r="D45" s="114">
        <v>66842</v>
      </c>
      <c r="E45" s="114">
        <v>97366</v>
      </c>
      <c r="F45" s="114">
        <v>39074</v>
      </c>
      <c r="G45" s="114">
        <v>18173</v>
      </c>
      <c r="H45" s="114">
        <v>46196</v>
      </c>
      <c r="I45" s="115">
        <v>38304</v>
      </c>
      <c r="J45" s="114">
        <v>23680</v>
      </c>
      <c r="K45" s="114">
        <v>14624</v>
      </c>
      <c r="L45" s="423">
        <v>8604</v>
      </c>
      <c r="M45" s="424">
        <v>9301</v>
      </c>
    </row>
    <row r="46" spans="1:13" ht="15" customHeight="1" x14ac:dyDescent="0.2">
      <c r="A46" s="422" t="s">
        <v>399</v>
      </c>
      <c r="B46" s="115">
        <v>135741</v>
      </c>
      <c r="C46" s="114">
        <v>69208</v>
      </c>
      <c r="D46" s="114">
        <v>66533</v>
      </c>
      <c r="E46" s="114">
        <v>96518</v>
      </c>
      <c r="F46" s="114">
        <v>39223</v>
      </c>
      <c r="G46" s="114">
        <v>17522</v>
      </c>
      <c r="H46" s="114">
        <v>46294</v>
      </c>
      <c r="I46" s="115">
        <v>38018</v>
      </c>
      <c r="J46" s="114">
        <v>23528</v>
      </c>
      <c r="K46" s="114">
        <v>14490</v>
      </c>
      <c r="L46" s="423">
        <v>10608</v>
      </c>
      <c r="M46" s="424">
        <v>11384</v>
      </c>
    </row>
    <row r="47" spans="1:13" ht="11.1" customHeight="1" x14ac:dyDescent="0.2">
      <c r="A47" s="422" t="s">
        <v>388</v>
      </c>
      <c r="B47" s="115">
        <v>135592</v>
      </c>
      <c r="C47" s="114">
        <v>69145</v>
      </c>
      <c r="D47" s="114">
        <v>66447</v>
      </c>
      <c r="E47" s="114">
        <v>96215</v>
      </c>
      <c r="F47" s="114">
        <v>39377</v>
      </c>
      <c r="G47" s="114">
        <v>16962</v>
      </c>
      <c r="H47" s="114">
        <v>46656</v>
      </c>
      <c r="I47" s="115">
        <v>38409</v>
      </c>
      <c r="J47" s="114">
        <v>23831</v>
      </c>
      <c r="K47" s="114">
        <v>14578</v>
      </c>
      <c r="L47" s="423">
        <v>8449</v>
      </c>
      <c r="M47" s="424">
        <v>8768</v>
      </c>
    </row>
    <row r="48" spans="1:13" ht="11.1" customHeight="1" x14ac:dyDescent="0.2">
      <c r="A48" s="422" t="s">
        <v>389</v>
      </c>
      <c r="B48" s="115">
        <v>137215</v>
      </c>
      <c r="C48" s="114">
        <v>69886</v>
      </c>
      <c r="D48" s="114">
        <v>67329</v>
      </c>
      <c r="E48" s="114">
        <v>97467</v>
      </c>
      <c r="F48" s="114">
        <v>39748</v>
      </c>
      <c r="G48" s="114">
        <v>18232</v>
      </c>
      <c r="H48" s="114">
        <v>46928</v>
      </c>
      <c r="I48" s="115">
        <v>37839</v>
      </c>
      <c r="J48" s="114">
        <v>23137</v>
      </c>
      <c r="K48" s="114">
        <v>14702</v>
      </c>
      <c r="L48" s="423">
        <v>13685</v>
      </c>
      <c r="M48" s="424">
        <v>12510</v>
      </c>
    </row>
    <row r="49" spans="1:17" s="110" customFormat="1" ht="11.1" customHeight="1" x14ac:dyDescent="0.2">
      <c r="A49" s="422" t="s">
        <v>390</v>
      </c>
      <c r="B49" s="115">
        <v>136126</v>
      </c>
      <c r="C49" s="114">
        <v>69090</v>
      </c>
      <c r="D49" s="114">
        <v>67036</v>
      </c>
      <c r="E49" s="114">
        <v>96168</v>
      </c>
      <c r="F49" s="114">
        <v>39958</v>
      </c>
      <c r="G49" s="114">
        <v>17655</v>
      </c>
      <c r="H49" s="114">
        <v>46902</v>
      </c>
      <c r="I49" s="115">
        <v>37574</v>
      </c>
      <c r="J49" s="114">
        <v>23042</v>
      </c>
      <c r="K49" s="114">
        <v>14532</v>
      </c>
      <c r="L49" s="423">
        <v>7722</v>
      </c>
      <c r="M49" s="424">
        <v>8830</v>
      </c>
    </row>
    <row r="50" spans="1:17" ht="15" customHeight="1" x14ac:dyDescent="0.2">
      <c r="A50" s="422" t="s">
        <v>400</v>
      </c>
      <c r="B50" s="143">
        <v>135541</v>
      </c>
      <c r="C50" s="144">
        <v>68620</v>
      </c>
      <c r="D50" s="144">
        <v>66921</v>
      </c>
      <c r="E50" s="144">
        <v>95401</v>
      </c>
      <c r="F50" s="144">
        <v>40140</v>
      </c>
      <c r="G50" s="144">
        <v>16992</v>
      </c>
      <c r="H50" s="144">
        <v>46922</v>
      </c>
      <c r="I50" s="143">
        <v>36009</v>
      </c>
      <c r="J50" s="144">
        <v>22159</v>
      </c>
      <c r="K50" s="144">
        <v>13850</v>
      </c>
      <c r="L50" s="426">
        <v>9678</v>
      </c>
      <c r="M50" s="427">
        <v>10616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-0.14733941845131537</v>
      </c>
      <c r="C6" s="480">
        <f>'Tabelle 3.3'!J11</f>
        <v>-5.28433899731706</v>
      </c>
      <c r="D6" s="481">
        <f t="shared" ref="D6:E9" si="0">IF(OR(AND(B6&gt;=-50,B6&lt;=50),ISNUMBER(B6)=FALSE),B6,"")</f>
        <v>-0.14733941845131537</v>
      </c>
      <c r="E6" s="481">
        <f t="shared" si="0"/>
        <v>-5.28433899731706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-0.14733941845131537</v>
      </c>
      <c r="C14" s="480">
        <f>'Tabelle 3.3'!J11</f>
        <v>-5.28433899731706</v>
      </c>
      <c r="D14" s="481">
        <f>IF(OR(AND(B14&gt;=-50,B14&lt;=50),ISNUMBER(B14)=FALSE),B14,"")</f>
        <v>-0.14733941845131537</v>
      </c>
      <c r="E14" s="481">
        <f>IF(OR(AND(C14&gt;=-50,C14&lt;=50),ISNUMBER(C14)=FALSE),C14,"")</f>
        <v>-5.28433899731706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4.6604527296937412</v>
      </c>
      <c r="C15" s="480">
        <f>'Tabelle 3.3'!J12</f>
        <v>8.3916083916083917</v>
      </c>
      <c r="D15" s="481">
        <f t="shared" ref="D15:E45" si="3">IF(OR(AND(B15&gt;=-50,B15&lt;=50),ISNUMBER(B15)=FALSE),B15,"")</f>
        <v>4.6604527296937412</v>
      </c>
      <c r="E15" s="481">
        <f t="shared" si="3"/>
        <v>8.3916083916083917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4.5158286778398509</v>
      </c>
      <c r="C16" s="480">
        <f>'Tabelle 3.3'!J13</f>
        <v>1.9672131147540983</v>
      </c>
      <c r="D16" s="481">
        <f t="shared" si="3"/>
        <v>4.5158286778398509</v>
      </c>
      <c r="E16" s="481">
        <f t="shared" si="3"/>
        <v>1.9672131147540983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-2.0980080284783762</v>
      </c>
      <c r="C17" s="480">
        <f>'Tabelle 3.3'!J14</f>
        <v>-8.8176920895945567</v>
      </c>
      <c r="D17" s="481">
        <f t="shared" si="3"/>
        <v>-2.0980080284783762</v>
      </c>
      <c r="E17" s="481">
        <f t="shared" si="3"/>
        <v>-8.8176920895945567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-5.1794871794871797</v>
      </c>
      <c r="C18" s="480">
        <f>'Tabelle 3.3'!J15</f>
        <v>-8.1145584725536999</v>
      </c>
      <c r="D18" s="481">
        <f t="shared" si="3"/>
        <v>-5.1794871794871797</v>
      </c>
      <c r="E18" s="481">
        <f t="shared" si="3"/>
        <v>-8.1145584725536999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-0.96706081081081086</v>
      </c>
      <c r="C19" s="480">
        <f>'Tabelle 3.3'!J16</f>
        <v>-8.8826815642458108</v>
      </c>
      <c r="D19" s="481">
        <f t="shared" si="3"/>
        <v>-0.96706081081081086</v>
      </c>
      <c r="E19" s="481">
        <f t="shared" si="3"/>
        <v>-8.8826815642458108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-1.5698333063602525</v>
      </c>
      <c r="C20" s="480">
        <f>'Tabelle 3.3'!J17</f>
        <v>-10.416666666666666</v>
      </c>
      <c r="D20" s="481">
        <f t="shared" si="3"/>
        <v>-1.5698333063602525</v>
      </c>
      <c r="E20" s="481">
        <f t="shared" si="3"/>
        <v>-10.416666666666666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-1.3170575008030838</v>
      </c>
      <c r="C21" s="480">
        <f>'Tabelle 3.3'!J18</f>
        <v>-0.26178010471204188</v>
      </c>
      <c r="D21" s="481">
        <f t="shared" si="3"/>
        <v>-1.3170575008030838</v>
      </c>
      <c r="E21" s="481">
        <f t="shared" si="3"/>
        <v>-0.26178010471204188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4.6554934823091247E-2</v>
      </c>
      <c r="C22" s="480">
        <f>'Tabelle 3.3'!J19</f>
        <v>-5.5787629699501418</v>
      </c>
      <c r="D22" s="481">
        <f t="shared" si="3"/>
        <v>4.6554934823091247E-2</v>
      </c>
      <c r="E22" s="481">
        <f t="shared" si="3"/>
        <v>-5.5787629699501418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3.3540648600621945</v>
      </c>
      <c r="C23" s="480">
        <f>'Tabelle 3.3'!J20</f>
        <v>1.1834319526627219</v>
      </c>
      <c r="D23" s="481">
        <f t="shared" si="3"/>
        <v>3.3540648600621945</v>
      </c>
      <c r="E23" s="481">
        <f t="shared" si="3"/>
        <v>1.1834319526627219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-4.5040650406504064</v>
      </c>
      <c r="C24" s="480">
        <f>'Tabelle 3.3'!J21</f>
        <v>-10.707216123807809</v>
      </c>
      <c r="D24" s="481">
        <f t="shared" si="3"/>
        <v>-4.5040650406504064</v>
      </c>
      <c r="E24" s="481">
        <f t="shared" si="3"/>
        <v>-10.707216123807809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-11.226611226611226</v>
      </c>
      <c r="C25" s="480">
        <f>'Tabelle 3.3'!J22</f>
        <v>-11.324786324786325</v>
      </c>
      <c r="D25" s="481">
        <f t="shared" si="3"/>
        <v>-11.226611226611226</v>
      </c>
      <c r="E25" s="481">
        <f t="shared" si="3"/>
        <v>-11.324786324786325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0.64354665713264214</v>
      </c>
      <c r="C26" s="480">
        <f>'Tabelle 3.3'!J23</f>
        <v>6.4516129032258061</v>
      </c>
      <c r="D26" s="481">
        <f t="shared" si="3"/>
        <v>0.64354665713264214</v>
      </c>
      <c r="E26" s="481">
        <f t="shared" si="3"/>
        <v>6.4516129032258061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2.1798365122615806</v>
      </c>
      <c r="C27" s="480">
        <f>'Tabelle 3.3'!J24</f>
        <v>-3.953229398663697</v>
      </c>
      <c r="D27" s="481">
        <f t="shared" si="3"/>
        <v>2.1798365122615806</v>
      </c>
      <c r="E27" s="481">
        <f t="shared" si="3"/>
        <v>-3.953229398663697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14.328269288054811</v>
      </c>
      <c r="C28" s="480">
        <f>'Tabelle 3.3'!J25</f>
        <v>-4.3859649122807021</v>
      </c>
      <c r="D28" s="481">
        <f t="shared" si="3"/>
        <v>14.328269288054811</v>
      </c>
      <c r="E28" s="481">
        <f t="shared" si="3"/>
        <v>-4.3859649122807021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-32.289156626506021</v>
      </c>
      <c r="C29" s="480">
        <f>'Tabelle 3.3'!J26</f>
        <v>-57.485029940119759</v>
      </c>
      <c r="D29" s="481">
        <f t="shared" si="3"/>
        <v>-32.289156626506021</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1.6615960683360635</v>
      </c>
      <c r="C30" s="480">
        <f>'Tabelle 3.3'!J27</f>
        <v>1.935483870967742</v>
      </c>
      <c r="D30" s="481">
        <f t="shared" si="3"/>
        <v>1.6615960683360635</v>
      </c>
      <c r="E30" s="481">
        <f t="shared" si="3"/>
        <v>1.935483870967742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2.9483282674772036</v>
      </c>
      <c r="C31" s="480">
        <f>'Tabelle 3.3'!J28</f>
        <v>-5.5480378890392421</v>
      </c>
      <c r="D31" s="481">
        <f t="shared" si="3"/>
        <v>2.9483282674772036</v>
      </c>
      <c r="E31" s="481">
        <f t="shared" si="3"/>
        <v>-5.5480378890392421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4.7264820325017167</v>
      </c>
      <c r="C32" s="480">
        <f>'Tabelle 3.3'!J29</f>
        <v>-4.5358649789029535</v>
      </c>
      <c r="D32" s="481">
        <f t="shared" si="3"/>
        <v>4.7264820325017167</v>
      </c>
      <c r="E32" s="481">
        <f t="shared" si="3"/>
        <v>-4.5358649789029535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2.2355794579774333</v>
      </c>
      <c r="C33" s="480">
        <f>'Tabelle 3.3'!J30</f>
        <v>1.1637572734829593</v>
      </c>
      <c r="D33" s="481">
        <f t="shared" si="3"/>
        <v>2.2355794579774333</v>
      </c>
      <c r="E33" s="481">
        <f t="shared" si="3"/>
        <v>1.1637572734829593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1.9441674975074776</v>
      </c>
      <c r="C34" s="480">
        <f>'Tabelle 3.3'!J31</f>
        <v>-5.7900552486187848</v>
      </c>
      <c r="D34" s="481">
        <f t="shared" si="3"/>
        <v>1.9441674975074776</v>
      </c>
      <c r="E34" s="481">
        <f t="shared" si="3"/>
        <v>-5.7900552486187848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4.6604527296937412</v>
      </c>
      <c r="C37" s="480">
        <f>'Tabelle 3.3'!J34</f>
        <v>8.3916083916083917</v>
      </c>
      <c r="D37" s="481">
        <f t="shared" si="3"/>
        <v>4.6604527296937412</v>
      </c>
      <c r="E37" s="481">
        <f t="shared" si="3"/>
        <v>8.3916083916083917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-1.6772350086112415</v>
      </c>
      <c r="C38" s="480">
        <f>'Tabelle 3.3'!J35</f>
        <v>-5.3988157436433299</v>
      </c>
      <c r="D38" s="481">
        <f t="shared" si="3"/>
        <v>-1.6772350086112415</v>
      </c>
      <c r="E38" s="481">
        <f t="shared" si="3"/>
        <v>-5.3988157436433299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0.74142061912197676</v>
      </c>
      <c r="C39" s="480">
        <f>'Tabelle 3.3'!J36</f>
        <v>-5.5105195091947135</v>
      </c>
      <c r="D39" s="481">
        <f t="shared" si="3"/>
        <v>0.74142061912197676</v>
      </c>
      <c r="E39" s="481">
        <f t="shared" si="3"/>
        <v>-5.5105195091947135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0.74142061912197676</v>
      </c>
      <c r="C45" s="480">
        <f>'Tabelle 3.3'!J36</f>
        <v>-5.5105195091947135</v>
      </c>
      <c r="D45" s="481">
        <f t="shared" si="3"/>
        <v>0.74142061912197676</v>
      </c>
      <c r="E45" s="481">
        <f t="shared" si="3"/>
        <v>-5.5105195091947135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123717</v>
      </c>
      <c r="C51" s="487">
        <v>25727</v>
      </c>
      <c r="D51" s="487">
        <v>12744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124337</v>
      </c>
      <c r="C52" s="487">
        <v>26229</v>
      </c>
      <c r="D52" s="487">
        <v>13038</v>
      </c>
      <c r="E52" s="488">
        <f t="shared" ref="E52:G70" si="11">IF($A$51=37802,IF(COUNTBLANK(B$51:B$70)&gt;0,#N/A,B52/B$51*100),IF(COUNTBLANK(B$51:B$75)&gt;0,#N/A,B52/B$51*100))</f>
        <v>100.50114373934058</v>
      </c>
      <c r="F52" s="488">
        <f t="shared" si="11"/>
        <v>101.95125743382438</v>
      </c>
      <c r="G52" s="488">
        <f t="shared" si="11"/>
        <v>102.30696798493409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126383</v>
      </c>
      <c r="C53" s="487">
        <v>25934</v>
      </c>
      <c r="D53" s="487">
        <v>13446</v>
      </c>
      <c r="E53" s="488">
        <f t="shared" si="11"/>
        <v>102.15491807916455</v>
      </c>
      <c r="F53" s="488">
        <f t="shared" si="11"/>
        <v>100.80460216892759</v>
      </c>
      <c r="G53" s="488">
        <f t="shared" si="11"/>
        <v>105.5084745762712</v>
      </c>
      <c r="H53" s="489">
        <f>IF(ISERROR(L53)=TRUE,IF(MONTH(A53)=MONTH(MAX(A$51:A$75)),A53,""),"")</f>
        <v>41883</v>
      </c>
      <c r="I53" s="488">
        <f t="shared" si="12"/>
        <v>102.15491807916455</v>
      </c>
      <c r="J53" s="488">
        <f t="shared" si="10"/>
        <v>100.80460216892759</v>
      </c>
      <c r="K53" s="488">
        <f t="shared" si="10"/>
        <v>105.5084745762712</v>
      </c>
      <c r="L53" s="488" t="e">
        <f t="shared" si="13"/>
        <v>#N/A</v>
      </c>
    </row>
    <row r="54" spans="1:14" ht="15" customHeight="1" x14ac:dyDescent="0.2">
      <c r="A54" s="490" t="s">
        <v>463</v>
      </c>
      <c r="B54" s="487">
        <v>125678</v>
      </c>
      <c r="C54" s="487">
        <v>26010</v>
      </c>
      <c r="D54" s="487">
        <v>13303</v>
      </c>
      <c r="E54" s="488">
        <f t="shared" si="11"/>
        <v>101.58506914975307</v>
      </c>
      <c r="F54" s="488">
        <f t="shared" si="11"/>
        <v>101.10001166090099</v>
      </c>
      <c r="G54" s="488">
        <f t="shared" si="11"/>
        <v>104.38637790332706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126172</v>
      </c>
      <c r="C55" s="487">
        <v>25155</v>
      </c>
      <c r="D55" s="487">
        <v>13023</v>
      </c>
      <c r="E55" s="488">
        <f t="shared" si="11"/>
        <v>101.98436754851798</v>
      </c>
      <c r="F55" s="488">
        <f t="shared" si="11"/>
        <v>97.776654876200098</v>
      </c>
      <c r="G55" s="488">
        <f t="shared" si="11"/>
        <v>102.18926553672316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127129</v>
      </c>
      <c r="C56" s="487">
        <v>25819</v>
      </c>
      <c r="D56" s="487">
        <v>13387</v>
      </c>
      <c r="E56" s="488">
        <f t="shared" si="11"/>
        <v>102.7579071590808</v>
      </c>
      <c r="F56" s="488">
        <f t="shared" si="11"/>
        <v>100.35760096396783</v>
      </c>
      <c r="G56" s="488">
        <f t="shared" si="11"/>
        <v>105.04551161330822</v>
      </c>
      <c r="H56" s="489" t="str">
        <f t="shared" si="14"/>
        <v/>
      </c>
      <c r="I56" s="488" t="str">
        <f t="shared" si="12"/>
        <v/>
      </c>
      <c r="J56" s="488" t="str">
        <f t="shared" si="10"/>
        <v/>
      </c>
      <c r="K56" s="488" t="str">
        <f t="shared" si="10"/>
        <v/>
      </c>
      <c r="L56" s="488" t="e">
        <f t="shared" si="13"/>
        <v>#N/A</v>
      </c>
    </row>
    <row r="57" spans="1:14" ht="15" customHeight="1" x14ac:dyDescent="0.2">
      <c r="A57" s="490">
        <v>42248</v>
      </c>
      <c r="B57" s="487">
        <v>129798</v>
      </c>
      <c r="C57" s="487">
        <v>25188</v>
      </c>
      <c r="D57" s="487">
        <v>13809</v>
      </c>
      <c r="E57" s="488">
        <f t="shared" si="11"/>
        <v>104.91525012730666</v>
      </c>
      <c r="F57" s="488">
        <f t="shared" si="11"/>
        <v>97.904924787188548</v>
      </c>
      <c r="G57" s="488">
        <f t="shared" si="11"/>
        <v>108.35687382297552</v>
      </c>
      <c r="H57" s="489">
        <f t="shared" si="14"/>
        <v>42248</v>
      </c>
      <c r="I57" s="488">
        <f t="shared" si="12"/>
        <v>104.91525012730666</v>
      </c>
      <c r="J57" s="488">
        <f t="shared" si="10"/>
        <v>97.904924787188548</v>
      </c>
      <c r="K57" s="488">
        <f t="shared" si="10"/>
        <v>108.35687382297552</v>
      </c>
      <c r="L57" s="488" t="e">
        <f t="shared" si="13"/>
        <v>#N/A</v>
      </c>
    </row>
    <row r="58" spans="1:14" ht="15" customHeight="1" x14ac:dyDescent="0.2">
      <c r="A58" s="490" t="s">
        <v>466</v>
      </c>
      <c r="B58" s="487">
        <v>129315</v>
      </c>
      <c r="C58" s="487">
        <v>25146</v>
      </c>
      <c r="D58" s="487">
        <v>13576</v>
      </c>
      <c r="E58" s="488">
        <f t="shared" si="11"/>
        <v>104.52484298843328</v>
      </c>
      <c r="F58" s="488">
        <f t="shared" si="11"/>
        <v>97.741672173203256</v>
      </c>
      <c r="G58" s="488">
        <f t="shared" si="11"/>
        <v>106.52856246076585</v>
      </c>
      <c r="H58" s="489" t="str">
        <f t="shared" si="14"/>
        <v/>
      </c>
      <c r="I58" s="488" t="str">
        <f t="shared" si="12"/>
        <v/>
      </c>
      <c r="J58" s="488" t="str">
        <f t="shared" si="10"/>
        <v/>
      </c>
      <c r="K58" s="488" t="str">
        <f t="shared" si="10"/>
        <v/>
      </c>
      <c r="L58" s="488" t="e">
        <f t="shared" si="13"/>
        <v>#N/A</v>
      </c>
    </row>
    <row r="59" spans="1:14" ht="15" customHeight="1" x14ac:dyDescent="0.2">
      <c r="A59" s="490" t="s">
        <v>467</v>
      </c>
      <c r="B59" s="487">
        <v>129648</v>
      </c>
      <c r="C59" s="487">
        <v>24800</v>
      </c>
      <c r="D59" s="487">
        <v>13571</v>
      </c>
      <c r="E59" s="488">
        <f t="shared" si="11"/>
        <v>104.7940056742404</v>
      </c>
      <c r="F59" s="488">
        <f t="shared" si="11"/>
        <v>96.396781591324284</v>
      </c>
      <c r="G59" s="488">
        <f t="shared" si="11"/>
        <v>106.48932831136221</v>
      </c>
      <c r="H59" s="489" t="str">
        <f t="shared" si="14"/>
        <v/>
      </c>
      <c r="I59" s="488" t="str">
        <f t="shared" si="12"/>
        <v/>
      </c>
      <c r="J59" s="488" t="str">
        <f t="shared" si="10"/>
        <v/>
      </c>
      <c r="K59" s="488" t="str">
        <f t="shared" si="10"/>
        <v/>
      </c>
      <c r="L59" s="488" t="e">
        <f t="shared" si="13"/>
        <v>#N/A</v>
      </c>
    </row>
    <row r="60" spans="1:14" ht="15" customHeight="1" x14ac:dyDescent="0.2">
      <c r="A60" s="490" t="s">
        <v>468</v>
      </c>
      <c r="B60" s="487">
        <v>130350</v>
      </c>
      <c r="C60" s="487">
        <v>25205</v>
      </c>
      <c r="D60" s="487">
        <v>13813</v>
      </c>
      <c r="E60" s="488">
        <f t="shared" si="11"/>
        <v>105.36142971459054</v>
      </c>
      <c r="F60" s="488">
        <f t="shared" si="11"/>
        <v>97.971003226182603</v>
      </c>
      <c r="G60" s="488">
        <f t="shared" si="11"/>
        <v>108.38826114249842</v>
      </c>
      <c r="H60" s="489" t="str">
        <f t="shared" si="14"/>
        <v/>
      </c>
      <c r="I60" s="488" t="str">
        <f t="shared" si="12"/>
        <v/>
      </c>
      <c r="J60" s="488" t="str">
        <f t="shared" si="10"/>
        <v/>
      </c>
      <c r="K60" s="488" t="str">
        <f t="shared" si="10"/>
        <v/>
      </c>
      <c r="L60" s="488" t="e">
        <f t="shared" si="13"/>
        <v>#N/A</v>
      </c>
    </row>
    <row r="61" spans="1:14" ht="15" customHeight="1" x14ac:dyDescent="0.2">
      <c r="A61" s="490">
        <v>42614</v>
      </c>
      <c r="B61" s="487">
        <v>132751</v>
      </c>
      <c r="C61" s="487">
        <v>24762</v>
      </c>
      <c r="D61" s="487">
        <v>14189</v>
      </c>
      <c r="E61" s="488">
        <f t="shared" si="11"/>
        <v>107.3021492600047</v>
      </c>
      <c r="F61" s="488">
        <f t="shared" si="11"/>
        <v>96.249076845337584</v>
      </c>
      <c r="G61" s="488">
        <f t="shared" si="11"/>
        <v>111.33866917765222</v>
      </c>
      <c r="H61" s="489">
        <f t="shared" si="14"/>
        <v>42614</v>
      </c>
      <c r="I61" s="488">
        <f t="shared" si="12"/>
        <v>107.3021492600047</v>
      </c>
      <c r="J61" s="488">
        <f t="shared" si="10"/>
        <v>96.249076845337584</v>
      </c>
      <c r="K61" s="488">
        <f t="shared" si="10"/>
        <v>111.33866917765222</v>
      </c>
      <c r="L61" s="488" t="e">
        <f t="shared" si="13"/>
        <v>#N/A</v>
      </c>
    </row>
    <row r="62" spans="1:14" ht="15" customHeight="1" x14ac:dyDescent="0.2">
      <c r="A62" s="490" t="s">
        <v>469</v>
      </c>
      <c r="B62" s="487">
        <v>132210</v>
      </c>
      <c r="C62" s="487">
        <v>24817</v>
      </c>
      <c r="D62" s="487">
        <v>14052</v>
      </c>
      <c r="E62" s="488">
        <f t="shared" si="11"/>
        <v>106.86486093261234</v>
      </c>
      <c r="F62" s="488">
        <f t="shared" si="11"/>
        <v>96.462860030318339</v>
      </c>
      <c r="G62" s="488">
        <f t="shared" si="11"/>
        <v>110.26365348399247</v>
      </c>
      <c r="H62" s="489" t="str">
        <f t="shared" si="14"/>
        <v/>
      </c>
      <c r="I62" s="488" t="str">
        <f t="shared" si="12"/>
        <v/>
      </c>
      <c r="J62" s="488" t="str">
        <f t="shared" si="10"/>
        <v/>
      </c>
      <c r="K62" s="488" t="str">
        <f t="shared" si="10"/>
        <v/>
      </c>
      <c r="L62" s="488" t="e">
        <f t="shared" si="13"/>
        <v>#N/A</v>
      </c>
    </row>
    <row r="63" spans="1:14" ht="15" customHeight="1" x14ac:dyDescent="0.2">
      <c r="A63" s="490" t="s">
        <v>470</v>
      </c>
      <c r="B63" s="487">
        <v>132377</v>
      </c>
      <c r="C63" s="487">
        <v>24492</v>
      </c>
      <c r="D63" s="487">
        <v>13945</v>
      </c>
      <c r="E63" s="488">
        <f t="shared" si="11"/>
        <v>106.99984642369277</v>
      </c>
      <c r="F63" s="488">
        <f t="shared" si="11"/>
        <v>95.199595755432028</v>
      </c>
      <c r="G63" s="488">
        <f t="shared" si="11"/>
        <v>109.42404268675455</v>
      </c>
      <c r="H63" s="489" t="str">
        <f t="shared" si="14"/>
        <v/>
      </c>
      <c r="I63" s="488" t="str">
        <f t="shared" si="12"/>
        <v/>
      </c>
      <c r="J63" s="488" t="str">
        <f t="shared" si="10"/>
        <v/>
      </c>
      <c r="K63" s="488" t="str">
        <f t="shared" si="10"/>
        <v/>
      </c>
      <c r="L63" s="488" t="e">
        <f t="shared" si="13"/>
        <v>#N/A</v>
      </c>
    </row>
    <row r="64" spans="1:14" ht="15" customHeight="1" x14ac:dyDescent="0.2">
      <c r="A64" s="490" t="s">
        <v>471</v>
      </c>
      <c r="B64" s="487">
        <v>133055</v>
      </c>
      <c r="C64" s="487">
        <v>24835</v>
      </c>
      <c r="D64" s="487">
        <v>14115</v>
      </c>
      <c r="E64" s="488">
        <f t="shared" si="11"/>
        <v>107.54787135155233</v>
      </c>
      <c r="F64" s="488">
        <f t="shared" si="11"/>
        <v>96.532825436312038</v>
      </c>
      <c r="G64" s="488">
        <f t="shared" si="11"/>
        <v>110.75800376647835</v>
      </c>
      <c r="H64" s="489" t="str">
        <f t="shared" si="14"/>
        <v/>
      </c>
      <c r="I64" s="488" t="str">
        <f t="shared" si="12"/>
        <v/>
      </c>
      <c r="J64" s="488" t="str">
        <f t="shared" si="10"/>
        <v/>
      </c>
      <c r="K64" s="488" t="str">
        <f t="shared" si="10"/>
        <v/>
      </c>
      <c r="L64" s="488" t="e">
        <f t="shared" si="13"/>
        <v>#N/A</v>
      </c>
    </row>
    <row r="65" spans="1:12" ht="15" customHeight="1" x14ac:dyDescent="0.2">
      <c r="A65" s="490">
        <v>42979</v>
      </c>
      <c r="B65" s="487">
        <v>135164</v>
      </c>
      <c r="C65" s="487">
        <v>24406</v>
      </c>
      <c r="D65" s="487">
        <v>14521</v>
      </c>
      <c r="E65" s="488">
        <f t="shared" si="11"/>
        <v>109.25256836166413</v>
      </c>
      <c r="F65" s="488">
        <f t="shared" si="11"/>
        <v>94.865316593462126</v>
      </c>
      <c r="G65" s="488">
        <f t="shared" si="11"/>
        <v>113.94381669805398</v>
      </c>
      <c r="H65" s="489">
        <f t="shared" si="14"/>
        <v>42979</v>
      </c>
      <c r="I65" s="488">
        <f t="shared" si="12"/>
        <v>109.25256836166413</v>
      </c>
      <c r="J65" s="488">
        <f t="shared" si="10"/>
        <v>94.865316593462126</v>
      </c>
      <c r="K65" s="488">
        <f t="shared" si="10"/>
        <v>113.94381669805398</v>
      </c>
      <c r="L65" s="488" t="e">
        <f t="shared" si="13"/>
        <v>#N/A</v>
      </c>
    </row>
    <row r="66" spans="1:12" ht="15" customHeight="1" x14ac:dyDescent="0.2">
      <c r="A66" s="490" t="s">
        <v>472</v>
      </c>
      <c r="B66" s="487">
        <v>134794</v>
      </c>
      <c r="C66" s="487">
        <v>24369</v>
      </c>
      <c r="D66" s="487">
        <v>14514</v>
      </c>
      <c r="E66" s="488">
        <f t="shared" si="11"/>
        <v>108.95349871076732</v>
      </c>
      <c r="F66" s="488">
        <f t="shared" si="11"/>
        <v>94.721498814475069</v>
      </c>
      <c r="G66" s="488">
        <f t="shared" si="11"/>
        <v>113.88888888888889</v>
      </c>
      <c r="H66" s="489" t="str">
        <f t="shared" si="14"/>
        <v/>
      </c>
      <c r="I66" s="488" t="str">
        <f t="shared" si="12"/>
        <v/>
      </c>
      <c r="J66" s="488" t="str">
        <f t="shared" si="10"/>
        <v/>
      </c>
      <c r="K66" s="488" t="str">
        <f t="shared" si="10"/>
        <v/>
      </c>
      <c r="L66" s="488" t="e">
        <f t="shared" si="13"/>
        <v>#N/A</v>
      </c>
    </row>
    <row r="67" spans="1:12" ht="15" customHeight="1" x14ac:dyDescent="0.2">
      <c r="A67" s="490" t="s">
        <v>473</v>
      </c>
      <c r="B67" s="487">
        <v>134614</v>
      </c>
      <c r="C67" s="487">
        <v>23985</v>
      </c>
      <c r="D67" s="487">
        <v>14295</v>
      </c>
      <c r="E67" s="488">
        <f t="shared" si="11"/>
        <v>108.80800536708779</v>
      </c>
      <c r="F67" s="488">
        <f t="shared" si="11"/>
        <v>93.228903486609397</v>
      </c>
      <c r="G67" s="488">
        <f t="shared" si="11"/>
        <v>112.17043314500941</v>
      </c>
      <c r="H67" s="489" t="str">
        <f t="shared" si="14"/>
        <v/>
      </c>
      <c r="I67" s="488" t="str">
        <f t="shared" si="12"/>
        <v/>
      </c>
      <c r="J67" s="488" t="str">
        <f t="shared" si="12"/>
        <v/>
      </c>
      <c r="K67" s="488" t="str">
        <f t="shared" si="12"/>
        <v/>
      </c>
      <c r="L67" s="488" t="e">
        <f t="shared" si="13"/>
        <v>#N/A</v>
      </c>
    </row>
    <row r="68" spans="1:12" ht="15" customHeight="1" x14ac:dyDescent="0.2">
      <c r="A68" s="490" t="s">
        <v>474</v>
      </c>
      <c r="B68" s="487">
        <v>135035</v>
      </c>
      <c r="C68" s="487">
        <v>24300</v>
      </c>
      <c r="D68" s="487">
        <v>14399</v>
      </c>
      <c r="E68" s="488">
        <f t="shared" si="11"/>
        <v>109.14829813202714</v>
      </c>
      <c r="F68" s="488">
        <f t="shared" si="11"/>
        <v>94.453298091499207</v>
      </c>
      <c r="G68" s="488">
        <f t="shared" si="11"/>
        <v>112.98650345260515</v>
      </c>
      <c r="H68" s="489" t="str">
        <f t="shared" si="14"/>
        <v/>
      </c>
      <c r="I68" s="488" t="str">
        <f t="shared" si="12"/>
        <v/>
      </c>
      <c r="J68" s="488" t="str">
        <f t="shared" si="12"/>
        <v/>
      </c>
      <c r="K68" s="488" t="str">
        <f t="shared" si="12"/>
        <v/>
      </c>
      <c r="L68" s="488" t="e">
        <f t="shared" si="13"/>
        <v>#N/A</v>
      </c>
    </row>
    <row r="69" spans="1:12" ht="15" customHeight="1" x14ac:dyDescent="0.2">
      <c r="A69" s="490">
        <v>43344</v>
      </c>
      <c r="B69" s="487">
        <v>136952</v>
      </c>
      <c r="C69" s="487">
        <v>23674</v>
      </c>
      <c r="D69" s="487">
        <v>14762</v>
      </c>
      <c r="E69" s="488">
        <f t="shared" si="11"/>
        <v>110.69780224221408</v>
      </c>
      <c r="F69" s="488">
        <f t="shared" si="11"/>
        <v>92.020056749718194</v>
      </c>
      <c r="G69" s="488">
        <f t="shared" si="11"/>
        <v>115.83490269930947</v>
      </c>
      <c r="H69" s="489">
        <f t="shared" si="14"/>
        <v>43344</v>
      </c>
      <c r="I69" s="488">
        <f t="shared" si="12"/>
        <v>110.69780224221408</v>
      </c>
      <c r="J69" s="488">
        <f t="shared" si="12"/>
        <v>92.020056749718194</v>
      </c>
      <c r="K69" s="488">
        <f t="shared" si="12"/>
        <v>115.83490269930947</v>
      </c>
      <c r="L69" s="488" t="e">
        <f t="shared" si="13"/>
        <v>#N/A</v>
      </c>
    </row>
    <row r="70" spans="1:12" ht="15" customHeight="1" x14ac:dyDescent="0.2">
      <c r="A70" s="490" t="s">
        <v>475</v>
      </c>
      <c r="B70" s="487">
        <v>136440</v>
      </c>
      <c r="C70" s="487">
        <v>23680</v>
      </c>
      <c r="D70" s="487">
        <v>14624</v>
      </c>
      <c r="E70" s="488">
        <f t="shared" si="11"/>
        <v>110.28395450908121</v>
      </c>
      <c r="F70" s="488">
        <f t="shared" si="11"/>
        <v>92.043378551716089</v>
      </c>
      <c r="G70" s="488">
        <f t="shared" si="11"/>
        <v>114.75204017576898</v>
      </c>
      <c r="H70" s="489" t="str">
        <f t="shared" si="14"/>
        <v/>
      </c>
      <c r="I70" s="488" t="str">
        <f t="shared" si="12"/>
        <v/>
      </c>
      <c r="J70" s="488" t="str">
        <f t="shared" si="12"/>
        <v/>
      </c>
      <c r="K70" s="488" t="str">
        <f t="shared" si="12"/>
        <v/>
      </c>
      <c r="L70" s="488" t="e">
        <f t="shared" si="13"/>
        <v>#N/A</v>
      </c>
    </row>
    <row r="71" spans="1:12" ht="15" customHeight="1" x14ac:dyDescent="0.2">
      <c r="A71" s="490" t="s">
        <v>476</v>
      </c>
      <c r="B71" s="487">
        <v>135741</v>
      </c>
      <c r="C71" s="487">
        <v>23528</v>
      </c>
      <c r="D71" s="487">
        <v>14490</v>
      </c>
      <c r="E71" s="491">
        <f t="shared" ref="E71:G75" si="15">IF($A$51=37802,IF(COUNTBLANK(B$51:B$70)&gt;0,#N/A,IF(ISBLANK(B71)=FALSE,B71/B$51*100,#N/A)),IF(COUNTBLANK(B$51:B$75)&gt;0,#N/A,B71/B$51*100))</f>
        <v>109.7189553577924</v>
      </c>
      <c r="F71" s="491">
        <f t="shared" si="15"/>
        <v>91.452559567769271</v>
      </c>
      <c r="G71" s="491">
        <f t="shared" si="15"/>
        <v>113.7005649717514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135592</v>
      </c>
      <c r="C72" s="487">
        <v>23831</v>
      </c>
      <c r="D72" s="487">
        <v>14578</v>
      </c>
      <c r="E72" s="491">
        <f t="shared" si="15"/>
        <v>109.59851920107988</v>
      </c>
      <c r="F72" s="491">
        <f t="shared" si="15"/>
        <v>92.630310568663276</v>
      </c>
      <c r="G72" s="491">
        <f t="shared" si="15"/>
        <v>114.39108600125549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137215</v>
      </c>
      <c r="C73" s="487">
        <v>23137</v>
      </c>
      <c r="D73" s="487">
        <v>14702</v>
      </c>
      <c r="E73" s="491">
        <f t="shared" si="15"/>
        <v>110.91038418325697</v>
      </c>
      <c r="F73" s="491">
        <f t="shared" si="15"/>
        <v>89.932755470906059</v>
      </c>
      <c r="G73" s="491">
        <f t="shared" si="15"/>
        <v>115.36409290646579</v>
      </c>
      <c r="H73" s="492">
        <f>IF(A$51=37802,IF(ISERROR(L73)=TRUE,IF(ISBLANK(A73)=FALSE,IF(MONTH(A73)=MONTH(MAX(A$51:A$75)),A73,""),""),""),IF(ISERROR(L73)=TRUE,IF(MONTH(A73)=MONTH(MAX(A$51:A$75)),A73,""),""))</f>
        <v>43709</v>
      </c>
      <c r="I73" s="488">
        <f t="shared" si="12"/>
        <v>110.91038418325697</v>
      </c>
      <c r="J73" s="488">
        <f t="shared" si="12"/>
        <v>89.932755470906059</v>
      </c>
      <c r="K73" s="488">
        <f t="shared" si="12"/>
        <v>115.36409290646579</v>
      </c>
      <c r="L73" s="488" t="e">
        <f t="shared" si="13"/>
        <v>#N/A</v>
      </c>
    </row>
    <row r="74" spans="1:12" ht="15" customHeight="1" x14ac:dyDescent="0.2">
      <c r="A74" s="490" t="s">
        <v>478</v>
      </c>
      <c r="B74" s="487">
        <v>136126</v>
      </c>
      <c r="C74" s="487">
        <v>23042</v>
      </c>
      <c r="D74" s="487">
        <v>14532</v>
      </c>
      <c r="E74" s="491">
        <f t="shared" si="15"/>
        <v>110.0301494539958</v>
      </c>
      <c r="F74" s="491">
        <f t="shared" si="15"/>
        <v>89.563493605939286</v>
      </c>
      <c r="G74" s="491">
        <f t="shared" si="15"/>
        <v>114.03013182674199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135541</v>
      </c>
      <c r="C75" s="493">
        <v>22159</v>
      </c>
      <c r="D75" s="493">
        <v>13850</v>
      </c>
      <c r="E75" s="491">
        <f t="shared" si="15"/>
        <v>109.55729608703734</v>
      </c>
      <c r="F75" s="491">
        <f t="shared" si="15"/>
        <v>86.13130174524818</v>
      </c>
      <c r="G75" s="491">
        <f t="shared" si="15"/>
        <v>108.67859384808538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110.91038418325697</v>
      </c>
      <c r="J77" s="488">
        <f>IF(J75&lt;&gt;"",J75,IF(J74&lt;&gt;"",J74,IF(J73&lt;&gt;"",J73,IF(J72&lt;&gt;"",J72,IF(J71&lt;&gt;"",J71,IF(J70&lt;&gt;"",J70,""))))))</f>
        <v>89.932755470906059</v>
      </c>
      <c r="K77" s="488">
        <f>IF(K75&lt;&gt;"",K75,IF(K74&lt;&gt;"",K74,IF(K73&lt;&gt;"",K73,IF(K72&lt;&gt;"",K72,IF(K71&lt;&gt;"",K71,IF(K70&lt;&gt;"",K70,""))))))</f>
        <v>115.36409290646579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+10,9%</v>
      </c>
      <c r="J79" s="488" t="str">
        <f>"GeB - ausschließlich: "&amp;IF(J77&gt;100,"+","")&amp;TEXT(J77-100,"0,0")&amp;"%"</f>
        <v>GeB - ausschließlich: -10,1%</v>
      </c>
      <c r="K79" s="488" t="str">
        <f>"GeB - im Nebenjob: "&amp;IF(K77&gt;100,"+","")&amp;TEXT(K77-100,"0,0")&amp;"%"</f>
        <v>GeB - im Nebenjob: +15,4%</v>
      </c>
    </row>
    <row r="81" spans="9:9" ht="15" customHeight="1" x14ac:dyDescent="0.2">
      <c r="I81" s="488" t="str">
        <f>IF(ISERROR(HLOOKUP(1,I$78:K$79,2,FALSE)),"",HLOOKUP(1,I$78:K$79,2,FALSE))</f>
        <v>GeB - im Nebenjob: +15,4%</v>
      </c>
    </row>
    <row r="82" spans="9:9" ht="15" customHeight="1" x14ac:dyDescent="0.2">
      <c r="I82" s="488" t="str">
        <f>IF(ISERROR(HLOOKUP(2,I$78:K$79,2,FALSE)),"",HLOOKUP(2,I$78:K$79,2,FALSE))</f>
        <v>SvB: +10,9%</v>
      </c>
    </row>
    <row r="83" spans="9:9" ht="15" customHeight="1" x14ac:dyDescent="0.2">
      <c r="I83" s="488" t="str">
        <f>IF(ISERROR(HLOOKUP(3,I$78:K$79,2,FALSE)),"",HLOOKUP(3,I$78:K$79,2,FALSE))</f>
        <v>GeB - ausschließlich: -10,1%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135541</v>
      </c>
      <c r="E12" s="114">
        <v>136126</v>
      </c>
      <c r="F12" s="114">
        <v>137215</v>
      </c>
      <c r="G12" s="114">
        <v>135592</v>
      </c>
      <c r="H12" s="114">
        <v>135741</v>
      </c>
      <c r="I12" s="115">
        <v>-200</v>
      </c>
      <c r="J12" s="116">
        <v>-0.14733941845131537</v>
      </c>
      <c r="N12" s="117"/>
    </row>
    <row r="13" spans="1:15" s="110" customFormat="1" ht="13.5" customHeight="1" x14ac:dyDescent="0.2">
      <c r="A13" s="118" t="s">
        <v>105</v>
      </c>
      <c r="B13" s="119" t="s">
        <v>106</v>
      </c>
      <c r="C13" s="113">
        <v>50.62674762617953</v>
      </c>
      <c r="D13" s="114">
        <v>68620</v>
      </c>
      <c r="E13" s="114">
        <v>69090</v>
      </c>
      <c r="F13" s="114">
        <v>69886</v>
      </c>
      <c r="G13" s="114">
        <v>69145</v>
      </c>
      <c r="H13" s="114">
        <v>69208</v>
      </c>
      <c r="I13" s="115">
        <v>-588</v>
      </c>
      <c r="J13" s="116">
        <v>-0.84961276153045895</v>
      </c>
    </row>
    <row r="14" spans="1:15" s="110" customFormat="1" ht="13.5" customHeight="1" x14ac:dyDescent="0.2">
      <c r="A14" s="120"/>
      <c r="B14" s="119" t="s">
        <v>107</v>
      </c>
      <c r="C14" s="113">
        <v>49.37325237382047</v>
      </c>
      <c r="D14" s="114">
        <v>66921</v>
      </c>
      <c r="E14" s="114">
        <v>67036</v>
      </c>
      <c r="F14" s="114">
        <v>67329</v>
      </c>
      <c r="G14" s="114">
        <v>66447</v>
      </c>
      <c r="H14" s="114">
        <v>66533</v>
      </c>
      <c r="I14" s="115">
        <v>388</v>
      </c>
      <c r="J14" s="116">
        <v>0.58316925435498179</v>
      </c>
    </row>
    <row r="15" spans="1:15" s="110" customFormat="1" ht="13.5" customHeight="1" x14ac:dyDescent="0.2">
      <c r="A15" s="118" t="s">
        <v>105</v>
      </c>
      <c r="B15" s="121" t="s">
        <v>108</v>
      </c>
      <c r="C15" s="113">
        <v>12.536428091868881</v>
      </c>
      <c r="D15" s="114">
        <v>16992</v>
      </c>
      <c r="E15" s="114">
        <v>17655</v>
      </c>
      <c r="F15" s="114">
        <v>18232</v>
      </c>
      <c r="G15" s="114">
        <v>16962</v>
      </c>
      <c r="H15" s="114">
        <v>17522</v>
      </c>
      <c r="I15" s="115">
        <v>-530</v>
      </c>
      <c r="J15" s="116">
        <v>-3.0247688620020545</v>
      </c>
    </row>
    <row r="16" spans="1:15" s="110" customFormat="1" ht="13.5" customHeight="1" x14ac:dyDescent="0.2">
      <c r="A16" s="118"/>
      <c r="B16" s="121" t="s">
        <v>109</v>
      </c>
      <c r="C16" s="113">
        <v>64.753100537844631</v>
      </c>
      <c r="D16" s="114">
        <v>87767</v>
      </c>
      <c r="E16" s="114">
        <v>87914</v>
      </c>
      <c r="F16" s="114">
        <v>88667</v>
      </c>
      <c r="G16" s="114">
        <v>88667</v>
      </c>
      <c r="H16" s="114">
        <v>88626</v>
      </c>
      <c r="I16" s="115">
        <v>-859</v>
      </c>
      <c r="J16" s="116">
        <v>-0.96924153183038841</v>
      </c>
    </row>
    <row r="17" spans="1:10" s="110" customFormat="1" ht="13.5" customHeight="1" x14ac:dyDescent="0.2">
      <c r="A17" s="118"/>
      <c r="B17" s="121" t="s">
        <v>110</v>
      </c>
      <c r="C17" s="113">
        <v>21.24080536516626</v>
      </c>
      <c r="D17" s="114">
        <v>28790</v>
      </c>
      <c r="E17" s="114">
        <v>28629</v>
      </c>
      <c r="F17" s="114">
        <v>28449</v>
      </c>
      <c r="G17" s="114">
        <v>28098</v>
      </c>
      <c r="H17" s="114">
        <v>27777</v>
      </c>
      <c r="I17" s="115">
        <v>1013</v>
      </c>
      <c r="J17" s="116">
        <v>3.6469021132591712</v>
      </c>
    </row>
    <row r="18" spans="1:10" s="110" customFormat="1" ht="13.5" customHeight="1" x14ac:dyDescent="0.2">
      <c r="A18" s="120"/>
      <c r="B18" s="121" t="s">
        <v>111</v>
      </c>
      <c r="C18" s="113">
        <v>1.4696660051202219</v>
      </c>
      <c r="D18" s="114">
        <v>1992</v>
      </c>
      <c r="E18" s="114">
        <v>1928</v>
      </c>
      <c r="F18" s="114">
        <v>1867</v>
      </c>
      <c r="G18" s="114">
        <v>1865</v>
      </c>
      <c r="H18" s="114">
        <v>1816</v>
      </c>
      <c r="I18" s="115">
        <v>176</v>
      </c>
      <c r="J18" s="116">
        <v>9.6916299559471373</v>
      </c>
    </row>
    <row r="19" spans="1:10" s="110" customFormat="1" ht="13.5" customHeight="1" x14ac:dyDescent="0.2">
      <c r="A19" s="120"/>
      <c r="B19" s="121" t="s">
        <v>112</v>
      </c>
      <c r="C19" s="113">
        <v>0.41315911790528326</v>
      </c>
      <c r="D19" s="114">
        <v>560</v>
      </c>
      <c r="E19" s="114">
        <v>510</v>
      </c>
      <c r="F19" s="114">
        <v>511</v>
      </c>
      <c r="G19" s="114">
        <v>469</v>
      </c>
      <c r="H19" s="114">
        <v>458</v>
      </c>
      <c r="I19" s="115">
        <v>102</v>
      </c>
      <c r="J19" s="116">
        <v>22.270742358078603</v>
      </c>
    </row>
    <row r="20" spans="1:10" s="110" customFormat="1" ht="13.5" customHeight="1" x14ac:dyDescent="0.2">
      <c r="A20" s="118" t="s">
        <v>113</v>
      </c>
      <c r="B20" s="122" t="s">
        <v>114</v>
      </c>
      <c r="C20" s="113">
        <v>70.385344655860592</v>
      </c>
      <c r="D20" s="114">
        <v>95401</v>
      </c>
      <c r="E20" s="114">
        <v>96168</v>
      </c>
      <c r="F20" s="114">
        <v>97467</v>
      </c>
      <c r="G20" s="114">
        <v>96215</v>
      </c>
      <c r="H20" s="114">
        <v>96518</v>
      </c>
      <c r="I20" s="115">
        <v>-1117</v>
      </c>
      <c r="J20" s="116">
        <v>-1.157297084481651</v>
      </c>
    </row>
    <row r="21" spans="1:10" s="110" customFormat="1" ht="13.5" customHeight="1" x14ac:dyDescent="0.2">
      <c r="A21" s="120"/>
      <c r="B21" s="122" t="s">
        <v>115</v>
      </c>
      <c r="C21" s="113">
        <v>29.614655344139411</v>
      </c>
      <c r="D21" s="114">
        <v>40140</v>
      </c>
      <c r="E21" s="114">
        <v>39958</v>
      </c>
      <c r="F21" s="114">
        <v>39748</v>
      </c>
      <c r="G21" s="114">
        <v>39377</v>
      </c>
      <c r="H21" s="114">
        <v>39223</v>
      </c>
      <c r="I21" s="115">
        <v>917</v>
      </c>
      <c r="J21" s="116">
        <v>2.3379139790429084</v>
      </c>
    </row>
    <row r="22" spans="1:10" s="110" customFormat="1" ht="13.5" customHeight="1" x14ac:dyDescent="0.2">
      <c r="A22" s="118" t="s">
        <v>113</v>
      </c>
      <c r="B22" s="122" t="s">
        <v>116</v>
      </c>
      <c r="C22" s="113">
        <v>82.600836647213754</v>
      </c>
      <c r="D22" s="114">
        <v>111958</v>
      </c>
      <c r="E22" s="114">
        <v>112637</v>
      </c>
      <c r="F22" s="114">
        <v>113371</v>
      </c>
      <c r="G22" s="114">
        <v>112116</v>
      </c>
      <c r="H22" s="114">
        <v>112668</v>
      </c>
      <c r="I22" s="115">
        <v>-710</v>
      </c>
      <c r="J22" s="116">
        <v>-0.63017005715908692</v>
      </c>
    </row>
    <row r="23" spans="1:10" s="110" customFormat="1" ht="13.5" customHeight="1" x14ac:dyDescent="0.2">
      <c r="A23" s="123"/>
      <c r="B23" s="124" t="s">
        <v>117</v>
      </c>
      <c r="C23" s="125">
        <v>17.370389771360696</v>
      </c>
      <c r="D23" s="114">
        <v>23544</v>
      </c>
      <c r="E23" s="114">
        <v>23447</v>
      </c>
      <c r="F23" s="114">
        <v>23801</v>
      </c>
      <c r="G23" s="114">
        <v>23430</v>
      </c>
      <c r="H23" s="114">
        <v>23025</v>
      </c>
      <c r="I23" s="115">
        <v>519</v>
      </c>
      <c r="J23" s="116">
        <v>2.2540716612377851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36009</v>
      </c>
      <c r="E26" s="114">
        <v>37574</v>
      </c>
      <c r="F26" s="114">
        <v>37839</v>
      </c>
      <c r="G26" s="114">
        <v>38409</v>
      </c>
      <c r="H26" s="140">
        <v>38018</v>
      </c>
      <c r="I26" s="115">
        <v>-2009</v>
      </c>
      <c r="J26" s="116">
        <v>-5.28433899731706</v>
      </c>
    </row>
    <row r="27" spans="1:10" s="110" customFormat="1" ht="13.5" customHeight="1" x14ac:dyDescent="0.2">
      <c r="A27" s="118" t="s">
        <v>105</v>
      </c>
      <c r="B27" s="119" t="s">
        <v>106</v>
      </c>
      <c r="C27" s="113">
        <v>38.026604459996115</v>
      </c>
      <c r="D27" s="115">
        <v>13693</v>
      </c>
      <c r="E27" s="114">
        <v>14196</v>
      </c>
      <c r="F27" s="114">
        <v>14346</v>
      </c>
      <c r="G27" s="114">
        <v>14559</v>
      </c>
      <c r="H27" s="140">
        <v>14347</v>
      </c>
      <c r="I27" s="115">
        <v>-654</v>
      </c>
      <c r="J27" s="116">
        <v>-4.5584442740642643</v>
      </c>
    </row>
    <row r="28" spans="1:10" s="110" customFormat="1" ht="13.5" customHeight="1" x14ac:dyDescent="0.2">
      <c r="A28" s="120"/>
      <c r="B28" s="119" t="s">
        <v>107</v>
      </c>
      <c r="C28" s="113">
        <v>61.973395540003885</v>
      </c>
      <c r="D28" s="115">
        <v>22316</v>
      </c>
      <c r="E28" s="114">
        <v>23378</v>
      </c>
      <c r="F28" s="114">
        <v>23493</v>
      </c>
      <c r="G28" s="114">
        <v>23850</v>
      </c>
      <c r="H28" s="140">
        <v>23671</v>
      </c>
      <c r="I28" s="115">
        <v>-1355</v>
      </c>
      <c r="J28" s="116">
        <v>-5.7243040006759323</v>
      </c>
    </row>
    <row r="29" spans="1:10" s="110" customFormat="1" ht="13.5" customHeight="1" x14ac:dyDescent="0.2">
      <c r="A29" s="118" t="s">
        <v>105</v>
      </c>
      <c r="B29" s="121" t="s">
        <v>108</v>
      </c>
      <c r="C29" s="113">
        <v>16.604182287761393</v>
      </c>
      <c r="D29" s="115">
        <v>5979</v>
      </c>
      <c r="E29" s="114">
        <v>6359</v>
      </c>
      <c r="F29" s="114">
        <v>6364</v>
      </c>
      <c r="G29" s="114">
        <v>6624</v>
      </c>
      <c r="H29" s="140">
        <v>6421</v>
      </c>
      <c r="I29" s="115">
        <v>-442</v>
      </c>
      <c r="J29" s="116">
        <v>-6.8836629808441057</v>
      </c>
    </row>
    <row r="30" spans="1:10" s="110" customFormat="1" ht="13.5" customHeight="1" x14ac:dyDescent="0.2">
      <c r="A30" s="118"/>
      <c r="B30" s="121" t="s">
        <v>109</v>
      </c>
      <c r="C30" s="113">
        <v>46.685550834513592</v>
      </c>
      <c r="D30" s="115">
        <v>16811</v>
      </c>
      <c r="E30" s="114">
        <v>17671</v>
      </c>
      <c r="F30" s="114">
        <v>17908</v>
      </c>
      <c r="G30" s="114">
        <v>18169</v>
      </c>
      <c r="H30" s="140">
        <v>18111</v>
      </c>
      <c r="I30" s="115">
        <v>-1300</v>
      </c>
      <c r="J30" s="116">
        <v>-7.1779581469824967</v>
      </c>
    </row>
    <row r="31" spans="1:10" s="110" customFormat="1" ht="13.5" customHeight="1" x14ac:dyDescent="0.2">
      <c r="A31" s="118"/>
      <c r="B31" s="121" t="s">
        <v>110</v>
      </c>
      <c r="C31" s="113">
        <v>19.334055375045128</v>
      </c>
      <c r="D31" s="115">
        <v>6962</v>
      </c>
      <c r="E31" s="114">
        <v>7174</v>
      </c>
      <c r="F31" s="114">
        <v>7238</v>
      </c>
      <c r="G31" s="114">
        <v>7277</v>
      </c>
      <c r="H31" s="140">
        <v>7231</v>
      </c>
      <c r="I31" s="115">
        <v>-269</v>
      </c>
      <c r="J31" s="116">
        <v>-3.7200940395519293</v>
      </c>
    </row>
    <row r="32" spans="1:10" s="110" customFormat="1" ht="13.5" customHeight="1" x14ac:dyDescent="0.2">
      <c r="A32" s="120"/>
      <c r="B32" s="121" t="s">
        <v>111</v>
      </c>
      <c r="C32" s="113">
        <v>17.376211502679887</v>
      </c>
      <c r="D32" s="115">
        <v>6257</v>
      </c>
      <c r="E32" s="114">
        <v>6370</v>
      </c>
      <c r="F32" s="114">
        <v>6329</v>
      </c>
      <c r="G32" s="114">
        <v>6339</v>
      </c>
      <c r="H32" s="140">
        <v>6255</v>
      </c>
      <c r="I32" s="115">
        <v>2</v>
      </c>
      <c r="J32" s="116">
        <v>3.1974420463629097E-2</v>
      </c>
    </row>
    <row r="33" spans="1:10" s="110" customFormat="1" ht="13.5" customHeight="1" x14ac:dyDescent="0.2">
      <c r="A33" s="120"/>
      <c r="B33" s="121" t="s">
        <v>112</v>
      </c>
      <c r="C33" s="113">
        <v>1.6218167680302147</v>
      </c>
      <c r="D33" s="115">
        <v>584</v>
      </c>
      <c r="E33" s="114">
        <v>578</v>
      </c>
      <c r="F33" s="114">
        <v>591</v>
      </c>
      <c r="G33" s="114">
        <v>525</v>
      </c>
      <c r="H33" s="140">
        <v>526</v>
      </c>
      <c r="I33" s="115">
        <v>58</v>
      </c>
      <c r="J33" s="116">
        <v>11.02661596958175</v>
      </c>
    </row>
    <row r="34" spans="1:10" s="110" customFormat="1" ht="13.5" customHeight="1" x14ac:dyDescent="0.2">
      <c r="A34" s="118" t="s">
        <v>113</v>
      </c>
      <c r="B34" s="122" t="s">
        <v>116</v>
      </c>
      <c r="C34" s="113">
        <v>82.995917687244855</v>
      </c>
      <c r="D34" s="115">
        <v>29886</v>
      </c>
      <c r="E34" s="114">
        <v>31096</v>
      </c>
      <c r="F34" s="114">
        <v>31297</v>
      </c>
      <c r="G34" s="114">
        <v>31795</v>
      </c>
      <c r="H34" s="140">
        <v>31534</v>
      </c>
      <c r="I34" s="115">
        <v>-1648</v>
      </c>
      <c r="J34" s="116">
        <v>-5.2261051563391892</v>
      </c>
    </row>
    <row r="35" spans="1:10" s="110" customFormat="1" ht="13.5" customHeight="1" x14ac:dyDescent="0.2">
      <c r="A35" s="118"/>
      <c r="B35" s="119" t="s">
        <v>117</v>
      </c>
      <c r="C35" s="113">
        <v>16.837457302341083</v>
      </c>
      <c r="D35" s="115">
        <v>6063</v>
      </c>
      <c r="E35" s="114">
        <v>6419</v>
      </c>
      <c r="F35" s="114">
        <v>6488</v>
      </c>
      <c r="G35" s="114">
        <v>6560</v>
      </c>
      <c r="H35" s="140">
        <v>6434</v>
      </c>
      <c r="I35" s="115">
        <v>-371</v>
      </c>
      <c r="J35" s="116">
        <v>-5.7662418402238114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22159</v>
      </c>
      <c r="E37" s="114">
        <v>23042</v>
      </c>
      <c r="F37" s="114">
        <v>23137</v>
      </c>
      <c r="G37" s="114">
        <v>23831</v>
      </c>
      <c r="H37" s="140">
        <v>23528</v>
      </c>
      <c r="I37" s="115">
        <v>-1369</v>
      </c>
      <c r="J37" s="116">
        <v>-5.8185991159469568</v>
      </c>
    </row>
    <row r="38" spans="1:10" s="110" customFormat="1" ht="13.5" customHeight="1" x14ac:dyDescent="0.2">
      <c r="A38" s="118" t="s">
        <v>105</v>
      </c>
      <c r="B38" s="119" t="s">
        <v>106</v>
      </c>
      <c r="C38" s="113">
        <v>35.827429035606301</v>
      </c>
      <c r="D38" s="115">
        <v>7939</v>
      </c>
      <c r="E38" s="114">
        <v>8138</v>
      </c>
      <c r="F38" s="114">
        <v>8187</v>
      </c>
      <c r="G38" s="114">
        <v>8441</v>
      </c>
      <c r="H38" s="140">
        <v>8284</v>
      </c>
      <c r="I38" s="115">
        <v>-345</v>
      </c>
      <c r="J38" s="116">
        <v>-4.1646547561564464</v>
      </c>
    </row>
    <row r="39" spans="1:10" s="110" customFormat="1" ht="13.5" customHeight="1" x14ac:dyDescent="0.2">
      <c r="A39" s="120"/>
      <c r="B39" s="119" t="s">
        <v>107</v>
      </c>
      <c r="C39" s="113">
        <v>64.172570964393699</v>
      </c>
      <c r="D39" s="115">
        <v>14220</v>
      </c>
      <c r="E39" s="114">
        <v>14904</v>
      </c>
      <c r="F39" s="114">
        <v>14950</v>
      </c>
      <c r="G39" s="114">
        <v>15390</v>
      </c>
      <c r="H39" s="140">
        <v>15244</v>
      </c>
      <c r="I39" s="115">
        <v>-1024</v>
      </c>
      <c r="J39" s="116">
        <v>-6.7173970086591446</v>
      </c>
    </row>
    <row r="40" spans="1:10" s="110" customFormat="1" ht="13.5" customHeight="1" x14ac:dyDescent="0.2">
      <c r="A40" s="118" t="s">
        <v>105</v>
      </c>
      <c r="B40" s="121" t="s">
        <v>108</v>
      </c>
      <c r="C40" s="113">
        <v>18.809513064668984</v>
      </c>
      <c r="D40" s="115">
        <v>4168</v>
      </c>
      <c r="E40" s="114">
        <v>4327</v>
      </c>
      <c r="F40" s="114">
        <v>4265</v>
      </c>
      <c r="G40" s="114">
        <v>4721</v>
      </c>
      <c r="H40" s="140">
        <v>4433</v>
      </c>
      <c r="I40" s="115">
        <v>-265</v>
      </c>
      <c r="J40" s="116">
        <v>-5.9778930746672678</v>
      </c>
    </row>
    <row r="41" spans="1:10" s="110" customFormat="1" ht="13.5" customHeight="1" x14ac:dyDescent="0.2">
      <c r="A41" s="118"/>
      <c r="B41" s="121" t="s">
        <v>109</v>
      </c>
      <c r="C41" s="113">
        <v>34.460038810415632</v>
      </c>
      <c r="D41" s="115">
        <v>7636</v>
      </c>
      <c r="E41" s="114">
        <v>8094</v>
      </c>
      <c r="F41" s="114">
        <v>8246</v>
      </c>
      <c r="G41" s="114">
        <v>8427</v>
      </c>
      <c r="H41" s="140">
        <v>8470</v>
      </c>
      <c r="I41" s="115">
        <v>-834</v>
      </c>
      <c r="J41" s="116">
        <v>-9.8465171192443925</v>
      </c>
    </row>
    <row r="42" spans="1:10" s="110" customFormat="1" ht="13.5" customHeight="1" x14ac:dyDescent="0.2">
      <c r="A42" s="118"/>
      <c r="B42" s="121" t="s">
        <v>110</v>
      </c>
      <c r="C42" s="113">
        <v>19.333002391804683</v>
      </c>
      <c r="D42" s="115">
        <v>4284</v>
      </c>
      <c r="E42" s="114">
        <v>4442</v>
      </c>
      <c r="F42" s="114">
        <v>4486</v>
      </c>
      <c r="G42" s="114">
        <v>4537</v>
      </c>
      <c r="H42" s="140">
        <v>4555</v>
      </c>
      <c r="I42" s="115">
        <v>-271</v>
      </c>
      <c r="J42" s="116">
        <v>-5.9495060373216244</v>
      </c>
    </row>
    <row r="43" spans="1:10" s="110" customFormat="1" ht="13.5" customHeight="1" x14ac:dyDescent="0.2">
      <c r="A43" s="120"/>
      <c r="B43" s="121" t="s">
        <v>111</v>
      </c>
      <c r="C43" s="113">
        <v>27.3974457331107</v>
      </c>
      <c r="D43" s="115">
        <v>6071</v>
      </c>
      <c r="E43" s="114">
        <v>6179</v>
      </c>
      <c r="F43" s="114">
        <v>6140</v>
      </c>
      <c r="G43" s="114">
        <v>6146</v>
      </c>
      <c r="H43" s="140">
        <v>6070</v>
      </c>
      <c r="I43" s="115">
        <v>1</v>
      </c>
      <c r="J43" s="116">
        <v>1.6474464579901153E-2</v>
      </c>
    </row>
    <row r="44" spans="1:10" s="110" customFormat="1" ht="13.5" customHeight="1" x14ac:dyDescent="0.2">
      <c r="A44" s="120"/>
      <c r="B44" s="121" t="s">
        <v>112</v>
      </c>
      <c r="C44" s="113">
        <v>2.4233945575161333</v>
      </c>
      <c r="D44" s="115">
        <v>537</v>
      </c>
      <c r="E44" s="114">
        <v>525</v>
      </c>
      <c r="F44" s="114">
        <v>538</v>
      </c>
      <c r="G44" s="114">
        <v>473</v>
      </c>
      <c r="H44" s="140">
        <v>477</v>
      </c>
      <c r="I44" s="115">
        <v>60</v>
      </c>
      <c r="J44" s="116">
        <v>12.578616352201259</v>
      </c>
    </row>
    <row r="45" spans="1:10" s="110" customFormat="1" ht="13.5" customHeight="1" x14ac:dyDescent="0.2">
      <c r="A45" s="118" t="s">
        <v>113</v>
      </c>
      <c r="B45" s="122" t="s">
        <v>116</v>
      </c>
      <c r="C45" s="113">
        <v>84.25921747371271</v>
      </c>
      <c r="D45" s="115">
        <v>18671</v>
      </c>
      <c r="E45" s="114">
        <v>19313</v>
      </c>
      <c r="F45" s="114">
        <v>19356</v>
      </c>
      <c r="G45" s="114">
        <v>19932</v>
      </c>
      <c r="H45" s="140">
        <v>19699</v>
      </c>
      <c r="I45" s="115">
        <v>-1028</v>
      </c>
      <c r="J45" s="116">
        <v>-5.2185390121325952</v>
      </c>
    </row>
    <row r="46" spans="1:10" s="110" customFormat="1" ht="13.5" customHeight="1" x14ac:dyDescent="0.2">
      <c r="A46" s="118"/>
      <c r="B46" s="119" t="s">
        <v>117</v>
      </c>
      <c r="C46" s="113">
        <v>15.474525023692404</v>
      </c>
      <c r="D46" s="115">
        <v>3429</v>
      </c>
      <c r="E46" s="114">
        <v>3671</v>
      </c>
      <c r="F46" s="114">
        <v>3728</v>
      </c>
      <c r="G46" s="114">
        <v>3847</v>
      </c>
      <c r="H46" s="140">
        <v>3781</v>
      </c>
      <c r="I46" s="115">
        <v>-352</v>
      </c>
      <c r="J46" s="116">
        <v>-9.3097064268711982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13850</v>
      </c>
      <c r="E48" s="114">
        <v>14532</v>
      </c>
      <c r="F48" s="114">
        <v>14702</v>
      </c>
      <c r="G48" s="114">
        <v>14578</v>
      </c>
      <c r="H48" s="140">
        <v>14490</v>
      </c>
      <c r="I48" s="115">
        <v>-640</v>
      </c>
      <c r="J48" s="116">
        <v>-4.416839199447895</v>
      </c>
    </row>
    <row r="49" spans="1:12" s="110" customFormat="1" ht="13.5" customHeight="1" x14ac:dyDescent="0.2">
      <c r="A49" s="118" t="s">
        <v>105</v>
      </c>
      <c r="B49" s="119" t="s">
        <v>106</v>
      </c>
      <c r="C49" s="113">
        <v>41.545126353790614</v>
      </c>
      <c r="D49" s="115">
        <v>5754</v>
      </c>
      <c r="E49" s="114">
        <v>6058</v>
      </c>
      <c r="F49" s="114">
        <v>6159</v>
      </c>
      <c r="G49" s="114">
        <v>6118</v>
      </c>
      <c r="H49" s="140">
        <v>6063</v>
      </c>
      <c r="I49" s="115">
        <v>-309</v>
      </c>
      <c r="J49" s="116">
        <v>-5.096486887679367</v>
      </c>
    </row>
    <row r="50" spans="1:12" s="110" customFormat="1" ht="13.5" customHeight="1" x14ac:dyDescent="0.2">
      <c r="A50" s="120"/>
      <c r="B50" s="119" t="s">
        <v>107</v>
      </c>
      <c r="C50" s="113">
        <v>58.454873646209386</v>
      </c>
      <c r="D50" s="115">
        <v>8096</v>
      </c>
      <c r="E50" s="114">
        <v>8474</v>
      </c>
      <c r="F50" s="114">
        <v>8543</v>
      </c>
      <c r="G50" s="114">
        <v>8460</v>
      </c>
      <c r="H50" s="140">
        <v>8427</v>
      </c>
      <c r="I50" s="115">
        <v>-331</v>
      </c>
      <c r="J50" s="116">
        <v>-3.9278509552628456</v>
      </c>
    </row>
    <row r="51" spans="1:12" s="110" customFormat="1" ht="13.5" customHeight="1" x14ac:dyDescent="0.2">
      <c r="A51" s="118" t="s">
        <v>105</v>
      </c>
      <c r="B51" s="121" t="s">
        <v>108</v>
      </c>
      <c r="C51" s="113">
        <v>13.07581227436823</v>
      </c>
      <c r="D51" s="115">
        <v>1811</v>
      </c>
      <c r="E51" s="114">
        <v>2032</v>
      </c>
      <c r="F51" s="114">
        <v>2099</v>
      </c>
      <c r="G51" s="114">
        <v>1903</v>
      </c>
      <c r="H51" s="140">
        <v>1988</v>
      </c>
      <c r="I51" s="115">
        <v>-177</v>
      </c>
      <c r="J51" s="116">
        <v>-8.9034205231388324</v>
      </c>
    </row>
    <row r="52" spans="1:12" s="110" customFormat="1" ht="13.5" customHeight="1" x14ac:dyDescent="0.2">
      <c r="A52" s="118"/>
      <c r="B52" s="121" t="s">
        <v>109</v>
      </c>
      <c r="C52" s="113">
        <v>66.245487364620942</v>
      </c>
      <c r="D52" s="115">
        <v>9175</v>
      </c>
      <c r="E52" s="114">
        <v>9577</v>
      </c>
      <c r="F52" s="114">
        <v>9662</v>
      </c>
      <c r="G52" s="114">
        <v>9742</v>
      </c>
      <c r="H52" s="140">
        <v>9641</v>
      </c>
      <c r="I52" s="115">
        <v>-466</v>
      </c>
      <c r="J52" s="116">
        <v>-4.833523493413546</v>
      </c>
    </row>
    <row r="53" spans="1:12" s="110" customFormat="1" ht="13.5" customHeight="1" x14ac:dyDescent="0.2">
      <c r="A53" s="118"/>
      <c r="B53" s="121" t="s">
        <v>110</v>
      </c>
      <c r="C53" s="113">
        <v>19.335740072202167</v>
      </c>
      <c r="D53" s="115">
        <v>2678</v>
      </c>
      <c r="E53" s="114">
        <v>2732</v>
      </c>
      <c r="F53" s="114">
        <v>2752</v>
      </c>
      <c r="G53" s="114">
        <v>2740</v>
      </c>
      <c r="H53" s="140">
        <v>2676</v>
      </c>
      <c r="I53" s="115">
        <v>2</v>
      </c>
      <c r="J53" s="116">
        <v>7.4738415545590436E-2</v>
      </c>
    </row>
    <row r="54" spans="1:12" s="110" customFormat="1" ht="13.5" customHeight="1" x14ac:dyDescent="0.2">
      <c r="A54" s="120"/>
      <c r="B54" s="121" t="s">
        <v>111</v>
      </c>
      <c r="C54" s="113">
        <v>1.3429602888086642</v>
      </c>
      <c r="D54" s="115">
        <v>186</v>
      </c>
      <c r="E54" s="114">
        <v>191</v>
      </c>
      <c r="F54" s="114">
        <v>189</v>
      </c>
      <c r="G54" s="114">
        <v>193</v>
      </c>
      <c r="H54" s="140">
        <v>185</v>
      </c>
      <c r="I54" s="115">
        <v>1</v>
      </c>
      <c r="J54" s="116">
        <v>0.54054054054054057</v>
      </c>
    </row>
    <row r="55" spans="1:12" s="110" customFormat="1" ht="13.5" customHeight="1" x14ac:dyDescent="0.2">
      <c r="A55" s="120"/>
      <c r="B55" s="121" t="s">
        <v>112</v>
      </c>
      <c r="C55" s="113">
        <v>0.33935018050541516</v>
      </c>
      <c r="D55" s="115">
        <v>47</v>
      </c>
      <c r="E55" s="114">
        <v>53</v>
      </c>
      <c r="F55" s="114">
        <v>53</v>
      </c>
      <c r="G55" s="114">
        <v>52</v>
      </c>
      <c r="H55" s="140">
        <v>49</v>
      </c>
      <c r="I55" s="115">
        <v>-2</v>
      </c>
      <c r="J55" s="116">
        <v>-4.0816326530612246</v>
      </c>
    </row>
    <row r="56" spans="1:12" s="110" customFormat="1" ht="13.5" customHeight="1" x14ac:dyDescent="0.2">
      <c r="A56" s="118" t="s">
        <v>113</v>
      </c>
      <c r="B56" s="122" t="s">
        <v>116</v>
      </c>
      <c r="C56" s="113">
        <v>80.974729241877256</v>
      </c>
      <c r="D56" s="115">
        <v>11215</v>
      </c>
      <c r="E56" s="114">
        <v>11783</v>
      </c>
      <c r="F56" s="114">
        <v>11941</v>
      </c>
      <c r="G56" s="114">
        <v>11863</v>
      </c>
      <c r="H56" s="140">
        <v>11835</v>
      </c>
      <c r="I56" s="115">
        <v>-620</v>
      </c>
      <c r="J56" s="116">
        <v>-5.2386987748204481</v>
      </c>
    </row>
    <row r="57" spans="1:12" s="110" customFormat="1" ht="13.5" customHeight="1" x14ac:dyDescent="0.2">
      <c r="A57" s="142"/>
      <c r="B57" s="124" t="s">
        <v>117</v>
      </c>
      <c r="C57" s="125">
        <v>19.018050541516246</v>
      </c>
      <c r="D57" s="143">
        <v>2634</v>
      </c>
      <c r="E57" s="144">
        <v>2748</v>
      </c>
      <c r="F57" s="144">
        <v>2760</v>
      </c>
      <c r="G57" s="144">
        <v>2713</v>
      </c>
      <c r="H57" s="145">
        <v>2653</v>
      </c>
      <c r="I57" s="143">
        <v>-19</v>
      </c>
      <c r="J57" s="146">
        <v>-0.71617037316245757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135541</v>
      </c>
      <c r="E12" s="236">
        <v>136126</v>
      </c>
      <c r="F12" s="114">
        <v>137215</v>
      </c>
      <c r="G12" s="114">
        <v>135592</v>
      </c>
      <c r="H12" s="140">
        <v>135741</v>
      </c>
      <c r="I12" s="115">
        <v>-200</v>
      </c>
      <c r="J12" s="116">
        <v>-0.14733941845131537</v>
      </c>
    </row>
    <row r="13" spans="1:15" s="110" customFormat="1" ht="12" customHeight="1" x14ac:dyDescent="0.2">
      <c r="A13" s="118" t="s">
        <v>105</v>
      </c>
      <c r="B13" s="119" t="s">
        <v>106</v>
      </c>
      <c r="C13" s="113">
        <v>50.62674762617953</v>
      </c>
      <c r="D13" s="115">
        <v>68620</v>
      </c>
      <c r="E13" s="114">
        <v>69090</v>
      </c>
      <c r="F13" s="114">
        <v>69886</v>
      </c>
      <c r="G13" s="114">
        <v>69145</v>
      </c>
      <c r="H13" s="140">
        <v>69208</v>
      </c>
      <c r="I13" s="115">
        <v>-588</v>
      </c>
      <c r="J13" s="116">
        <v>-0.84961276153045895</v>
      </c>
    </row>
    <row r="14" spans="1:15" s="110" customFormat="1" ht="12" customHeight="1" x14ac:dyDescent="0.2">
      <c r="A14" s="118"/>
      <c r="B14" s="119" t="s">
        <v>107</v>
      </c>
      <c r="C14" s="113">
        <v>49.37325237382047</v>
      </c>
      <c r="D14" s="115">
        <v>66921</v>
      </c>
      <c r="E14" s="114">
        <v>67036</v>
      </c>
      <c r="F14" s="114">
        <v>67329</v>
      </c>
      <c r="G14" s="114">
        <v>66447</v>
      </c>
      <c r="H14" s="140">
        <v>66533</v>
      </c>
      <c r="I14" s="115">
        <v>388</v>
      </c>
      <c r="J14" s="116">
        <v>0.58316925435498179</v>
      </c>
    </row>
    <row r="15" spans="1:15" s="110" customFormat="1" ht="12" customHeight="1" x14ac:dyDescent="0.2">
      <c r="A15" s="118" t="s">
        <v>105</v>
      </c>
      <c r="B15" s="121" t="s">
        <v>108</v>
      </c>
      <c r="C15" s="113">
        <v>12.536428091868881</v>
      </c>
      <c r="D15" s="115">
        <v>16992</v>
      </c>
      <c r="E15" s="114">
        <v>17655</v>
      </c>
      <c r="F15" s="114">
        <v>18232</v>
      </c>
      <c r="G15" s="114">
        <v>16962</v>
      </c>
      <c r="H15" s="140">
        <v>17522</v>
      </c>
      <c r="I15" s="115">
        <v>-530</v>
      </c>
      <c r="J15" s="116">
        <v>-3.0247688620020545</v>
      </c>
    </row>
    <row r="16" spans="1:15" s="110" customFormat="1" ht="12" customHeight="1" x14ac:dyDescent="0.2">
      <c r="A16" s="118"/>
      <c r="B16" s="121" t="s">
        <v>109</v>
      </c>
      <c r="C16" s="113">
        <v>64.753100537844631</v>
      </c>
      <c r="D16" s="115">
        <v>87767</v>
      </c>
      <c r="E16" s="114">
        <v>87914</v>
      </c>
      <c r="F16" s="114">
        <v>88667</v>
      </c>
      <c r="G16" s="114">
        <v>88667</v>
      </c>
      <c r="H16" s="140">
        <v>88626</v>
      </c>
      <c r="I16" s="115">
        <v>-859</v>
      </c>
      <c r="J16" s="116">
        <v>-0.96924153183038841</v>
      </c>
    </row>
    <row r="17" spans="1:10" s="110" customFormat="1" ht="12" customHeight="1" x14ac:dyDescent="0.2">
      <c r="A17" s="118"/>
      <c r="B17" s="121" t="s">
        <v>110</v>
      </c>
      <c r="C17" s="113">
        <v>21.24080536516626</v>
      </c>
      <c r="D17" s="115">
        <v>28790</v>
      </c>
      <c r="E17" s="114">
        <v>28629</v>
      </c>
      <c r="F17" s="114">
        <v>28449</v>
      </c>
      <c r="G17" s="114">
        <v>28098</v>
      </c>
      <c r="H17" s="140">
        <v>27777</v>
      </c>
      <c r="I17" s="115">
        <v>1013</v>
      </c>
      <c r="J17" s="116">
        <v>3.6469021132591712</v>
      </c>
    </row>
    <row r="18" spans="1:10" s="110" customFormat="1" ht="12" customHeight="1" x14ac:dyDescent="0.2">
      <c r="A18" s="120"/>
      <c r="B18" s="121" t="s">
        <v>111</v>
      </c>
      <c r="C18" s="113">
        <v>1.4696660051202219</v>
      </c>
      <c r="D18" s="115">
        <v>1992</v>
      </c>
      <c r="E18" s="114">
        <v>1928</v>
      </c>
      <c r="F18" s="114">
        <v>1867</v>
      </c>
      <c r="G18" s="114">
        <v>1865</v>
      </c>
      <c r="H18" s="140">
        <v>1816</v>
      </c>
      <c r="I18" s="115">
        <v>176</v>
      </c>
      <c r="J18" s="116">
        <v>9.6916299559471373</v>
      </c>
    </row>
    <row r="19" spans="1:10" s="110" customFormat="1" ht="12" customHeight="1" x14ac:dyDescent="0.2">
      <c r="A19" s="120"/>
      <c r="B19" s="121" t="s">
        <v>112</v>
      </c>
      <c r="C19" s="113">
        <v>0.41315911790528326</v>
      </c>
      <c r="D19" s="115">
        <v>560</v>
      </c>
      <c r="E19" s="114">
        <v>510</v>
      </c>
      <c r="F19" s="114">
        <v>511</v>
      </c>
      <c r="G19" s="114">
        <v>469</v>
      </c>
      <c r="H19" s="140">
        <v>458</v>
      </c>
      <c r="I19" s="115">
        <v>102</v>
      </c>
      <c r="J19" s="116">
        <v>22.270742358078603</v>
      </c>
    </row>
    <row r="20" spans="1:10" s="110" customFormat="1" ht="12" customHeight="1" x14ac:dyDescent="0.2">
      <c r="A20" s="118" t="s">
        <v>113</v>
      </c>
      <c r="B20" s="119" t="s">
        <v>181</v>
      </c>
      <c r="C20" s="113">
        <v>70.385344655860592</v>
      </c>
      <c r="D20" s="115">
        <v>95401</v>
      </c>
      <c r="E20" s="114">
        <v>96168</v>
      </c>
      <c r="F20" s="114">
        <v>97467</v>
      </c>
      <c r="G20" s="114">
        <v>96215</v>
      </c>
      <c r="H20" s="140">
        <v>96518</v>
      </c>
      <c r="I20" s="115">
        <v>-1117</v>
      </c>
      <c r="J20" s="116">
        <v>-1.157297084481651</v>
      </c>
    </row>
    <row r="21" spans="1:10" s="110" customFormat="1" ht="12" customHeight="1" x14ac:dyDescent="0.2">
      <c r="A21" s="118"/>
      <c r="B21" s="119" t="s">
        <v>182</v>
      </c>
      <c r="C21" s="113">
        <v>29.614655344139411</v>
      </c>
      <c r="D21" s="115">
        <v>40140</v>
      </c>
      <c r="E21" s="114">
        <v>39958</v>
      </c>
      <c r="F21" s="114">
        <v>39748</v>
      </c>
      <c r="G21" s="114">
        <v>39377</v>
      </c>
      <c r="H21" s="140">
        <v>39223</v>
      </c>
      <c r="I21" s="115">
        <v>917</v>
      </c>
      <c r="J21" s="116">
        <v>2.3379139790429084</v>
      </c>
    </row>
    <row r="22" spans="1:10" s="110" customFormat="1" ht="12" customHeight="1" x14ac:dyDescent="0.2">
      <c r="A22" s="118" t="s">
        <v>113</v>
      </c>
      <c r="B22" s="119" t="s">
        <v>116</v>
      </c>
      <c r="C22" s="113">
        <v>82.600836647213754</v>
      </c>
      <c r="D22" s="115">
        <v>111958</v>
      </c>
      <c r="E22" s="114">
        <v>112637</v>
      </c>
      <c r="F22" s="114">
        <v>113371</v>
      </c>
      <c r="G22" s="114">
        <v>112116</v>
      </c>
      <c r="H22" s="140">
        <v>112668</v>
      </c>
      <c r="I22" s="115">
        <v>-710</v>
      </c>
      <c r="J22" s="116">
        <v>-0.63017005715908692</v>
      </c>
    </row>
    <row r="23" spans="1:10" s="110" customFormat="1" ht="12" customHeight="1" x14ac:dyDescent="0.2">
      <c r="A23" s="118"/>
      <c r="B23" s="119" t="s">
        <v>117</v>
      </c>
      <c r="C23" s="113">
        <v>17.370389771360696</v>
      </c>
      <c r="D23" s="115">
        <v>23544</v>
      </c>
      <c r="E23" s="114">
        <v>23447</v>
      </c>
      <c r="F23" s="114">
        <v>23801</v>
      </c>
      <c r="G23" s="114">
        <v>23430</v>
      </c>
      <c r="H23" s="140">
        <v>23025</v>
      </c>
      <c r="I23" s="115">
        <v>519</v>
      </c>
      <c r="J23" s="116">
        <v>2.2540716612377851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134740</v>
      </c>
      <c r="E64" s="236">
        <v>135434</v>
      </c>
      <c r="F64" s="236">
        <v>136382</v>
      </c>
      <c r="G64" s="236">
        <v>134540</v>
      </c>
      <c r="H64" s="140">
        <v>134559</v>
      </c>
      <c r="I64" s="115">
        <v>181</v>
      </c>
      <c r="J64" s="116">
        <v>0.13451348479105821</v>
      </c>
    </row>
    <row r="65" spans="1:12" s="110" customFormat="1" ht="12" customHeight="1" x14ac:dyDescent="0.2">
      <c r="A65" s="118" t="s">
        <v>105</v>
      </c>
      <c r="B65" s="119" t="s">
        <v>106</v>
      </c>
      <c r="C65" s="113">
        <v>50.290930681312155</v>
      </c>
      <c r="D65" s="235">
        <v>67762</v>
      </c>
      <c r="E65" s="236">
        <v>68190</v>
      </c>
      <c r="F65" s="236">
        <v>68933</v>
      </c>
      <c r="G65" s="236">
        <v>68056</v>
      </c>
      <c r="H65" s="140">
        <v>68063</v>
      </c>
      <c r="I65" s="115">
        <v>-301</v>
      </c>
      <c r="J65" s="116">
        <v>-0.44223733893598577</v>
      </c>
    </row>
    <row r="66" spans="1:12" s="110" customFormat="1" ht="12" customHeight="1" x14ac:dyDescent="0.2">
      <c r="A66" s="118"/>
      <c r="B66" s="119" t="s">
        <v>107</v>
      </c>
      <c r="C66" s="113">
        <v>49.709069318687845</v>
      </c>
      <c r="D66" s="235">
        <v>66978</v>
      </c>
      <c r="E66" s="236">
        <v>67244</v>
      </c>
      <c r="F66" s="236">
        <v>67449</v>
      </c>
      <c r="G66" s="236">
        <v>66484</v>
      </c>
      <c r="H66" s="140">
        <v>66496</v>
      </c>
      <c r="I66" s="115">
        <v>482</v>
      </c>
      <c r="J66" s="116">
        <v>0.72485563041385948</v>
      </c>
    </row>
    <row r="67" spans="1:12" s="110" customFormat="1" ht="12" customHeight="1" x14ac:dyDescent="0.2">
      <c r="A67" s="118" t="s">
        <v>105</v>
      </c>
      <c r="B67" s="121" t="s">
        <v>108</v>
      </c>
      <c r="C67" s="113">
        <v>13.21804957696304</v>
      </c>
      <c r="D67" s="235">
        <v>17810</v>
      </c>
      <c r="E67" s="236">
        <v>18550</v>
      </c>
      <c r="F67" s="236">
        <v>19128</v>
      </c>
      <c r="G67" s="236">
        <v>17776</v>
      </c>
      <c r="H67" s="140">
        <v>18313</v>
      </c>
      <c r="I67" s="115">
        <v>-503</v>
      </c>
      <c r="J67" s="116">
        <v>-2.7466826844318244</v>
      </c>
    </row>
    <row r="68" spans="1:12" s="110" customFormat="1" ht="12" customHeight="1" x14ac:dyDescent="0.2">
      <c r="A68" s="118"/>
      <c r="B68" s="121" t="s">
        <v>109</v>
      </c>
      <c r="C68" s="113">
        <v>64.172480332492214</v>
      </c>
      <c r="D68" s="235">
        <v>86466</v>
      </c>
      <c r="E68" s="236">
        <v>86584</v>
      </c>
      <c r="F68" s="236">
        <v>87153</v>
      </c>
      <c r="G68" s="236">
        <v>87009</v>
      </c>
      <c r="H68" s="140">
        <v>86878</v>
      </c>
      <c r="I68" s="115">
        <v>-412</v>
      </c>
      <c r="J68" s="116">
        <v>-0.47422822808996523</v>
      </c>
    </row>
    <row r="69" spans="1:12" s="110" customFormat="1" ht="12" customHeight="1" x14ac:dyDescent="0.2">
      <c r="A69" s="118"/>
      <c r="B69" s="121" t="s">
        <v>110</v>
      </c>
      <c r="C69" s="113">
        <v>21.125129879768444</v>
      </c>
      <c r="D69" s="235">
        <v>28464</v>
      </c>
      <c r="E69" s="236">
        <v>28360</v>
      </c>
      <c r="F69" s="236">
        <v>28202</v>
      </c>
      <c r="G69" s="236">
        <v>27863</v>
      </c>
      <c r="H69" s="140">
        <v>27530</v>
      </c>
      <c r="I69" s="115">
        <v>934</v>
      </c>
      <c r="J69" s="116">
        <v>3.3926625499455141</v>
      </c>
    </row>
    <row r="70" spans="1:12" s="110" customFormat="1" ht="12" customHeight="1" x14ac:dyDescent="0.2">
      <c r="A70" s="120"/>
      <c r="B70" s="121" t="s">
        <v>111</v>
      </c>
      <c r="C70" s="113">
        <v>1.48434021077631</v>
      </c>
      <c r="D70" s="235">
        <v>2000</v>
      </c>
      <c r="E70" s="236">
        <v>1940</v>
      </c>
      <c r="F70" s="236">
        <v>1899</v>
      </c>
      <c r="G70" s="236">
        <v>1892</v>
      </c>
      <c r="H70" s="140">
        <v>1838</v>
      </c>
      <c r="I70" s="115">
        <v>162</v>
      </c>
      <c r="J70" s="116">
        <v>8.8139281828074001</v>
      </c>
    </row>
    <row r="71" spans="1:12" s="110" customFormat="1" ht="12" customHeight="1" x14ac:dyDescent="0.2">
      <c r="A71" s="120"/>
      <c r="B71" s="121" t="s">
        <v>112</v>
      </c>
      <c r="C71" s="113">
        <v>0.40151402701499184</v>
      </c>
      <c r="D71" s="235">
        <v>541</v>
      </c>
      <c r="E71" s="236">
        <v>483</v>
      </c>
      <c r="F71" s="236">
        <v>493</v>
      </c>
      <c r="G71" s="236">
        <v>454</v>
      </c>
      <c r="H71" s="140">
        <v>455</v>
      </c>
      <c r="I71" s="115">
        <v>86</v>
      </c>
      <c r="J71" s="116">
        <v>18.901098901098901</v>
      </c>
    </row>
    <row r="72" spans="1:12" s="110" customFormat="1" ht="12" customHeight="1" x14ac:dyDescent="0.2">
      <c r="A72" s="118" t="s">
        <v>113</v>
      </c>
      <c r="B72" s="119" t="s">
        <v>181</v>
      </c>
      <c r="C72" s="113">
        <v>69.812230963336802</v>
      </c>
      <c r="D72" s="235">
        <v>94065</v>
      </c>
      <c r="E72" s="236">
        <v>94873</v>
      </c>
      <c r="F72" s="236">
        <v>96045</v>
      </c>
      <c r="G72" s="236">
        <v>94643</v>
      </c>
      <c r="H72" s="140">
        <v>94855</v>
      </c>
      <c r="I72" s="115">
        <v>-790</v>
      </c>
      <c r="J72" s="116">
        <v>-0.83285013968689048</v>
      </c>
    </row>
    <row r="73" spans="1:12" s="110" customFormat="1" ht="12" customHeight="1" x14ac:dyDescent="0.2">
      <c r="A73" s="118"/>
      <c r="B73" s="119" t="s">
        <v>182</v>
      </c>
      <c r="C73" s="113">
        <v>30.187769036663202</v>
      </c>
      <c r="D73" s="115">
        <v>40675</v>
      </c>
      <c r="E73" s="114">
        <v>40561</v>
      </c>
      <c r="F73" s="114">
        <v>40337</v>
      </c>
      <c r="G73" s="114">
        <v>39897</v>
      </c>
      <c r="H73" s="140">
        <v>39704</v>
      </c>
      <c r="I73" s="115">
        <v>971</v>
      </c>
      <c r="J73" s="116">
        <v>2.4455974209147695</v>
      </c>
    </row>
    <row r="74" spans="1:12" s="110" customFormat="1" ht="12" customHeight="1" x14ac:dyDescent="0.2">
      <c r="A74" s="118" t="s">
        <v>113</v>
      </c>
      <c r="B74" s="119" t="s">
        <v>116</v>
      </c>
      <c r="C74" s="113">
        <v>82.662164168027317</v>
      </c>
      <c r="D74" s="115">
        <v>111379</v>
      </c>
      <c r="E74" s="114">
        <v>112223</v>
      </c>
      <c r="F74" s="114">
        <v>112886</v>
      </c>
      <c r="G74" s="114">
        <v>111511</v>
      </c>
      <c r="H74" s="140">
        <v>112000</v>
      </c>
      <c r="I74" s="115">
        <v>-621</v>
      </c>
      <c r="J74" s="116">
        <v>-0.55446428571428574</v>
      </c>
    </row>
    <row r="75" spans="1:12" s="110" customFormat="1" ht="12" customHeight="1" x14ac:dyDescent="0.2">
      <c r="A75" s="142"/>
      <c r="B75" s="124" t="s">
        <v>117</v>
      </c>
      <c r="C75" s="125">
        <v>17.306664687546384</v>
      </c>
      <c r="D75" s="143">
        <v>23319</v>
      </c>
      <c r="E75" s="144">
        <v>23169</v>
      </c>
      <c r="F75" s="144">
        <v>23455</v>
      </c>
      <c r="G75" s="144">
        <v>22987</v>
      </c>
      <c r="H75" s="145">
        <v>22517</v>
      </c>
      <c r="I75" s="143">
        <v>802</v>
      </c>
      <c r="J75" s="146">
        <v>3.5617533419194385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135541</v>
      </c>
      <c r="G11" s="114">
        <v>136126</v>
      </c>
      <c r="H11" s="114">
        <v>137215</v>
      </c>
      <c r="I11" s="114">
        <v>135592</v>
      </c>
      <c r="J11" s="140">
        <v>135741</v>
      </c>
      <c r="K11" s="114">
        <v>-200</v>
      </c>
      <c r="L11" s="116">
        <v>-0.14733941845131537</v>
      </c>
    </row>
    <row r="12" spans="1:17" s="110" customFormat="1" ht="24.95" customHeight="1" x14ac:dyDescent="0.2">
      <c r="A12" s="604" t="s">
        <v>185</v>
      </c>
      <c r="B12" s="605"/>
      <c r="C12" s="605"/>
      <c r="D12" s="606"/>
      <c r="E12" s="113">
        <v>50.62674762617953</v>
      </c>
      <c r="F12" s="115">
        <v>68620</v>
      </c>
      <c r="G12" s="114">
        <v>69090</v>
      </c>
      <c r="H12" s="114">
        <v>69886</v>
      </c>
      <c r="I12" s="114">
        <v>69145</v>
      </c>
      <c r="J12" s="140">
        <v>69208</v>
      </c>
      <c r="K12" s="114">
        <v>-588</v>
      </c>
      <c r="L12" s="116">
        <v>-0.84961276153045895</v>
      </c>
    </row>
    <row r="13" spans="1:17" s="110" customFormat="1" ht="15" customHeight="1" x14ac:dyDescent="0.2">
      <c r="A13" s="120"/>
      <c r="B13" s="612" t="s">
        <v>107</v>
      </c>
      <c r="C13" s="612"/>
      <c r="E13" s="113">
        <v>49.37325237382047</v>
      </c>
      <c r="F13" s="115">
        <v>66921</v>
      </c>
      <c r="G13" s="114">
        <v>67036</v>
      </c>
      <c r="H13" s="114">
        <v>67329</v>
      </c>
      <c r="I13" s="114">
        <v>66447</v>
      </c>
      <c r="J13" s="140">
        <v>66533</v>
      </c>
      <c r="K13" s="114">
        <v>388</v>
      </c>
      <c r="L13" s="116">
        <v>0.58316925435498179</v>
      </c>
    </row>
    <row r="14" spans="1:17" s="110" customFormat="1" ht="24.95" customHeight="1" x14ac:dyDescent="0.2">
      <c r="A14" s="604" t="s">
        <v>186</v>
      </c>
      <c r="B14" s="605"/>
      <c r="C14" s="605"/>
      <c r="D14" s="606"/>
      <c r="E14" s="113">
        <v>12.536428091868881</v>
      </c>
      <c r="F14" s="115">
        <v>16992</v>
      </c>
      <c r="G14" s="114">
        <v>17655</v>
      </c>
      <c r="H14" s="114">
        <v>18232</v>
      </c>
      <c r="I14" s="114">
        <v>16962</v>
      </c>
      <c r="J14" s="140">
        <v>17522</v>
      </c>
      <c r="K14" s="114">
        <v>-530</v>
      </c>
      <c r="L14" s="116">
        <v>-3.0247688620020545</v>
      </c>
    </row>
    <row r="15" spans="1:17" s="110" customFormat="1" ht="15" customHeight="1" x14ac:dyDescent="0.2">
      <c r="A15" s="120"/>
      <c r="B15" s="119"/>
      <c r="C15" s="258" t="s">
        <v>106</v>
      </c>
      <c r="E15" s="113">
        <v>55.343691148775896</v>
      </c>
      <c r="F15" s="115">
        <v>9404</v>
      </c>
      <c r="G15" s="114">
        <v>9833</v>
      </c>
      <c r="H15" s="114">
        <v>10175</v>
      </c>
      <c r="I15" s="114">
        <v>9436</v>
      </c>
      <c r="J15" s="140">
        <v>9723</v>
      </c>
      <c r="K15" s="114">
        <v>-319</v>
      </c>
      <c r="L15" s="116">
        <v>-3.2808803867119201</v>
      </c>
    </row>
    <row r="16" spans="1:17" s="110" customFormat="1" ht="15" customHeight="1" x14ac:dyDescent="0.2">
      <c r="A16" s="120"/>
      <c r="B16" s="119"/>
      <c r="C16" s="258" t="s">
        <v>107</v>
      </c>
      <c r="E16" s="113">
        <v>44.656308851224104</v>
      </c>
      <c r="F16" s="115">
        <v>7588</v>
      </c>
      <c r="G16" s="114">
        <v>7822</v>
      </c>
      <c r="H16" s="114">
        <v>8057</v>
      </c>
      <c r="I16" s="114">
        <v>7526</v>
      </c>
      <c r="J16" s="140">
        <v>7799</v>
      </c>
      <c r="K16" s="114">
        <v>-211</v>
      </c>
      <c r="L16" s="116">
        <v>-2.7054750609052443</v>
      </c>
    </row>
    <row r="17" spans="1:12" s="110" customFormat="1" ht="15" customHeight="1" x14ac:dyDescent="0.2">
      <c r="A17" s="120"/>
      <c r="B17" s="121" t="s">
        <v>109</v>
      </c>
      <c r="C17" s="258"/>
      <c r="E17" s="113">
        <v>64.753100537844631</v>
      </c>
      <c r="F17" s="115">
        <v>87767</v>
      </c>
      <c r="G17" s="114">
        <v>87914</v>
      </c>
      <c r="H17" s="114">
        <v>88667</v>
      </c>
      <c r="I17" s="114">
        <v>88667</v>
      </c>
      <c r="J17" s="140">
        <v>88626</v>
      </c>
      <c r="K17" s="114">
        <v>-859</v>
      </c>
      <c r="L17" s="116">
        <v>-0.96924153183038841</v>
      </c>
    </row>
    <row r="18" spans="1:12" s="110" customFormat="1" ht="15" customHeight="1" x14ac:dyDescent="0.2">
      <c r="A18" s="120"/>
      <c r="B18" s="119"/>
      <c r="C18" s="258" t="s">
        <v>106</v>
      </c>
      <c r="E18" s="113">
        <v>50.096277644217075</v>
      </c>
      <c r="F18" s="115">
        <v>43968</v>
      </c>
      <c r="G18" s="114">
        <v>44063</v>
      </c>
      <c r="H18" s="114">
        <v>44643</v>
      </c>
      <c r="I18" s="114">
        <v>44782</v>
      </c>
      <c r="J18" s="140">
        <v>44724</v>
      </c>
      <c r="K18" s="114">
        <v>-756</v>
      </c>
      <c r="L18" s="116">
        <v>-1.6903675878722833</v>
      </c>
    </row>
    <row r="19" spans="1:12" s="110" customFormat="1" ht="15" customHeight="1" x14ac:dyDescent="0.2">
      <c r="A19" s="120"/>
      <c r="B19" s="119"/>
      <c r="C19" s="258" t="s">
        <v>107</v>
      </c>
      <c r="E19" s="113">
        <v>49.903722355782925</v>
      </c>
      <c r="F19" s="115">
        <v>43799</v>
      </c>
      <c r="G19" s="114">
        <v>43851</v>
      </c>
      <c r="H19" s="114">
        <v>44024</v>
      </c>
      <c r="I19" s="114">
        <v>43885</v>
      </c>
      <c r="J19" s="140">
        <v>43902</v>
      </c>
      <c r="K19" s="114">
        <v>-103</v>
      </c>
      <c r="L19" s="116">
        <v>-0.23461345724568355</v>
      </c>
    </row>
    <row r="20" spans="1:12" s="110" customFormat="1" ht="15" customHeight="1" x14ac:dyDescent="0.2">
      <c r="A20" s="120"/>
      <c r="B20" s="121" t="s">
        <v>110</v>
      </c>
      <c r="C20" s="258"/>
      <c r="E20" s="113">
        <v>21.24080536516626</v>
      </c>
      <c r="F20" s="115">
        <v>28790</v>
      </c>
      <c r="G20" s="114">
        <v>28629</v>
      </c>
      <c r="H20" s="114">
        <v>28449</v>
      </c>
      <c r="I20" s="114">
        <v>28098</v>
      </c>
      <c r="J20" s="140">
        <v>27777</v>
      </c>
      <c r="K20" s="114">
        <v>1013</v>
      </c>
      <c r="L20" s="116">
        <v>3.6469021132591712</v>
      </c>
    </row>
    <row r="21" spans="1:12" s="110" customFormat="1" ht="15" customHeight="1" x14ac:dyDescent="0.2">
      <c r="A21" s="120"/>
      <c r="B21" s="119"/>
      <c r="C21" s="258" t="s">
        <v>106</v>
      </c>
      <c r="E21" s="113">
        <v>49.013546370267456</v>
      </c>
      <c r="F21" s="115">
        <v>14111</v>
      </c>
      <c r="G21" s="114">
        <v>14101</v>
      </c>
      <c r="H21" s="114">
        <v>14019</v>
      </c>
      <c r="I21" s="114">
        <v>13876</v>
      </c>
      <c r="J21" s="140">
        <v>13737</v>
      </c>
      <c r="K21" s="114">
        <v>374</v>
      </c>
      <c r="L21" s="116">
        <v>2.7225740700298462</v>
      </c>
    </row>
    <row r="22" spans="1:12" s="110" customFormat="1" ht="15" customHeight="1" x14ac:dyDescent="0.2">
      <c r="A22" s="120"/>
      <c r="B22" s="119"/>
      <c r="C22" s="258" t="s">
        <v>107</v>
      </c>
      <c r="E22" s="113">
        <v>50.986453629732544</v>
      </c>
      <c r="F22" s="115">
        <v>14679</v>
      </c>
      <c r="G22" s="114">
        <v>14528</v>
      </c>
      <c r="H22" s="114">
        <v>14430</v>
      </c>
      <c r="I22" s="114">
        <v>14222</v>
      </c>
      <c r="J22" s="140">
        <v>14040</v>
      </c>
      <c r="K22" s="114">
        <v>639</v>
      </c>
      <c r="L22" s="116">
        <v>4.5512820512820511</v>
      </c>
    </row>
    <row r="23" spans="1:12" s="110" customFormat="1" ht="15" customHeight="1" x14ac:dyDescent="0.2">
      <c r="A23" s="120"/>
      <c r="B23" s="121" t="s">
        <v>111</v>
      </c>
      <c r="C23" s="258"/>
      <c r="E23" s="113">
        <v>1.4696660051202219</v>
      </c>
      <c r="F23" s="115">
        <v>1992</v>
      </c>
      <c r="G23" s="114">
        <v>1928</v>
      </c>
      <c r="H23" s="114">
        <v>1867</v>
      </c>
      <c r="I23" s="114">
        <v>1865</v>
      </c>
      <c r="J23" s="140">
        <v>1816</v>
      </c>
      <c r="K23" s="114">
        <v>176</v>
      </c>
      <c r="L23" s="116">
        <v>9.6916299559471373</v>
      </c>
    </row>
    <row r="24" spans="1:12" s="110" customFormat="1" ht="15" customHeight="1" x14ac:dyDescent="0.2">
      <c r="A24" s="120"/>
      <c r="B24" s="119"/>
      <c r="C24" s="258" t="s">
        <v>106</v>
      </c>
      <c r="E24" s="113">
        <v>57.078313253012048</v>
      </c>
      <c r="F24" s="115">
        <v>1137</v>
      </c>
      <c r="G24" s="114">
        <v>1093</v>
      </c>
      <c r="H24" s="114">
        <v>1049</v>
      </c>
      <c r="I24" s="114">
        <v>1051</v>
      </c>
      <c r="J24" s="140">
        <v>1024</v>
      </c>
      <c r="K24" s="114">
        <v>113</v>
      </c>
      <c r="L24" s="116">
        <v>11.03515625</v>
      </c>
    </row>
    <row r="25" spans="1:12" s="110" customFormat="1" ht="15" customHeight="1" x14ac:dyDescent="0.2">
      <c r="A25" s="120"/>
      <c r="B25" s="119"/>
      <c r="C25" s="258" t="s">
        <v>107</v>
      </c>
      <c r="E25" s="113">
        <v>42.921686746987952</v>
      </c>
      <c r="F25" s="115">
        <v>855</v>
      </c>
      <c r="G25" s="114">
        <v>835</v>
      </c>
      <c r="H25" s="114">
        <v>818</v>
      </c>
      <c r="I25" s="114">
        <v>814</v>
      </c>
      <c r="J25" s="140">
        <v>792</v>
      </c>
      <c r="K25" s="114">
        <v>63</v>
      </c>
      <c r="L25" s="116">
        <v>7.9545454545454541</v>
      </c>
    </row>
    <row r="26" spans="1:12" s="110" customFormat="1" ht="15" customHeight="1" x14ac:dyDescent="0.2">
      <c r="A26" s="120"/>
      <c r="C26" s="121" t="s">
        <v>187</v>
      </c>
      <c r="D26" s="110" t="s">
        <v>188</v>
      </c>
      <c r="E26" s="113">
        <v>0.41315911790528326</v>
      </c>
      <c r="F26" s="115">
        <v>560</v>
      </c>
      <c r="G26" s="114">
        <v>510</v>
      </c>
      <c r="H26" s="114">
        <v>511</v>
      </c>
      <c r="I26" s="114">
        <v>469</v>
      </c>
      <c r="J26" s="140">
        <v>458</v>
      </c>
      <c r="K26" s="114">
        <v>102</v>
      </c>
      <c r="L26" s="116">
        <v>22.270742358078603</v>
      </c>
    </row>
    <row r="27" spans="1:12" s="110" customFormat="1" ht="15" customHeight="1" x14ac:dyDescent="0.2">
      <c r="A27" s="120"/>
      <c r="B27" s="119"/>
      <c r="D27" s="259" t="s">
        <v>106</v>
      </c>
      <c r="E27" s="113">
        <v>51.428571428571431</v>
      </c>
      <c r="F27" s="115">
        <v>288</v>
      </c>
      <c r="G27" s="114">
        <v>256</v>
      </c>
      <c r="H27" s="114">
        <v>244</v>
      </c>
      <c r="I27" s="114">
        <v>230</v>
      </c>
      <c r="J27" s="140">
        <v>227</v>
      </c>
      <c r="K27" s="114">
        <v>61</v>
      </c>
      <c r="L27" s="116">
        <v>26.872246696035241</v>
      </c>
    </row>
    <row r="28" spans="1:12" s="110" customFormat="1" ht="15" customHeight="1" x14ac:dyDescent="0.2">
      <c r="A28" s="120"/>
      <c r="B28" s="119"/>
      <c r="D28" s="259" t="s">
        <v>107</v>
      </c>
      <c r="E28" s="113">
        <v>48.571428571428569</v>
      </c>
      <c r="F28" s="115">
        <v>272</v>
      </c>
      <c r="G28" s="114">
        <v>254</v>
      </c>
      <c r="H28" s="114">
        <v>267</v>
      </c>
      <c r="I28" s="114">
        <v>239</v>
      </c>
      <c r="J28" s="140">
        <v>231</v>
      </c>
      <c r="K28" s="114">
        <v>41</v>
      </c>
      <c r="L28" s="116">
        <v>17.748917748917748</v>
      </c>
    </row>
    <row r="29" spans="1:12" s="110" customFormat="1" ht="24.95" customHeight="1" x14ac:dyDescent="0.2">
      <c r="A29" s="604" t="s">
        <v>189</v>
      </c>
      <c r="B29" s="605"/>
      <c r="C29" s="605"/>
      <c r="D29" s="606"/>
      <c r="E29" s="113">
        <v>82.600836647213754</v>
      </c>
      <c r="F29" s="115">
        <v>111958</v>
      </c>
      <c r="G29" s="114">
        <v>112637</v>
      </c>
      <c r="H29" s="114">
        <v>113371</v>
      </c>
      <c r="I29" s="114">
        <v>112116</v>
      </c>
      <c r="J29" s="140">
        <v>112668</v>
      </c>
      <c r="K29" s="114">
        <v>-710</v>
      </c>
      <c r="L29" s="116">
        <v>-0.63017005715908692</v>
      </c>
    </row>
    <row r="30" spans="1:12" s="110" customFormat="1" ht="15" customHeight="1" x14ac:dyDescent="0.2">
      <c r="A30" s="120"/>
      <c r="B30" s="119"/>
      <c r="C30" s="258" t="s">
        <v>106</v>
      </c>
      <c r="E30" s="113">
        <v>48.763822147591064</v>
      </c>
      <c r="F30" s="115">
        <v>54595</v>
      </c>
      <c r="G30" s="114">
        <v>55158</v>
      </c>
      <c r="H30" s="114">
        <v>55669</v>
      </c>
      <c r="I30" s="114">
        <v>55128</v>
      </c>
      <c r="J30" s="140">
        <v>55430</v>
      </c>
      <c r="K30" s="114">
        <v>-835</v>
      </c>
      <c r="L30" s="116">
        <v>-1.5064044741114919</v>
      </c>
    </row>
    <row r="31" spans="1:12" s="110" customFormat="1" ht="15" customHeight="1" x14ac:dyDescent="0.2">
      <c r="A31" s="120"/>
      <c r="B31" s="119"/>
      <c r="C31" s="258" t="s">
        <v>107</v>
      </c>
      <c r="E31" s="113">
        <v>51.236177852408936</v>
      </c>
      <c r="F31" s="115">
        <v>57363</v>
      </c>
      <c r="G31" s="114">
        <v>57479</v>
      </c>
      <c r="H31" s="114">
        <v>57702</v>
      </c>
      <c r="I31" s="114">
        <v>56988</v>
      </c>
      <c r="J31" s="140">
        <v>57238</v>
      </c>
      <c r="K31" s="114">
        <v>125</v>
      </c>
      <c r="L31" s="116">
        <v>0.21838638666620078</v>
      </c>
    </row>
    <row r="32" spans="1:12" s="110" customFormat="1" ht="15" customHeight="1" x14ac:dyDescent="0.2">
      <c r="A32" s="120"/>
      <c r="B32" s="119" t="s">
        <v>117</v>
      </c>
      <c r="C32" s="258"/>
      <c r="E32" s="113">
        <v>17.370389771360696</v>
      </c>
      <c r="F32" s="115">
        <v>23544</v>
      </c>
      <c r="G32" s="114">
        <v>23447</v>
      </c>
      <c r="H32" s="114">
        <v>23801</v>
      </c>
      <c r="I32" s="114">
        <v>23430</v>
      </c>
      <c r="J32" s="140">
        <v>23025</v>
      </c>
      <c r="K32" s="114">
        <v>519</v>
      </c>
      <c r="L32" s="116">
        <v>2.2540716612377851</v>
      </c>
    </row>
    <row r="33" spans="1:12" s="110" customFormat="1" ht="15" customHeight="1" x14ac:dyDescent="0.2">
      <c r="A33" s="120"/>
      <c r="B33" s="119"/>
      <c r="C33" s="258" t="s">
        <v>106</v>
      </c>
      <c r="E33" s="113">
        <v>59.463132857628267</v>
      </c>
      <c r="F33" s="115">
        <v>14000</v>
      </c>
      <c r="G33" s="114">
        <v>13907</v>
      </c>
      <c r="H33" s="114">
        <v>14192</v>
      </c>
      <c r="I33" s="114">
        <v>13992</v>
      </c>
      <c r="J33" s="140">
        <v>13751</v>
      </c>
      <c r="K33" s="114">
        <v>249</v>
      </c>
      <c r="L33" s="116">
        <v>1.8107773980074175</v>
      </c>
    </row>
    <row r="34" spans="1:12" s="110" customFormat="1" ht="15" customHeight="1" x14ac:dyDescent="0.2">
      <c r="A34" s="120"/>
      <c r="B34" s="119"/>
      <c r="C34" s="258" t="s">
        <v>107</v>
      </c>
      <c r="E34" s="113">
        <v>40.536867142371733</v>
      </c>
      <c r="F34" s="115">
        <v>9544</v>
      </c>
      <c r="G34" s="114">
        <v>9540</v>
      </c>
      <c r="H34" s="114">
        <v>9609</v>
      </c>
      <c r="I34" s="114">
        <v>9438</v>
      </c>
      <c r="J34" s="140">
        <v>9274</v>
      </c>
      <c r="K34" s="114">
        <v>270</v>
      </c>
      <c r="L34" s="116">
        <v>2.9113651067500541</v>
      </c>
    </row>
    <row r="35" spans="1:12" s="110" customFormat="1" ht="24.95" customHeight="1" x14ac:dyDescent="0.2">
      <c r="A35" s="604" t="s">
        <v>190</v>
      </c>
      <c r="B35" s="605"/>
      <c r="C35" s="605"/>
      <c r="D35" s="606"/>
      <c r="E35" s="113">
        <v>70.385344655860592</v>
      </c>
      <c r="F35" s="115">
        <v>95401</v>
      </c>
      <c r="G35" s="114">
        <v>96168</v>
      </c>
      <c r="H35" s="114">
        <v>97467</v>
      </c>
      <c r="I35" s="114">
        <v>96215</v>
      </c>
      <c r="J35" s="140">
        <v>96518</v>
      </c>
      <c r="K35" s="114">
        <v>-1117</v>
      </c>
      <c r="L35" s="116">
        <v>-1.157297084481651</v>
      </c>
    </row>
    <row r="36" spans="1:12" s="110" customFormat="1" ht="15" customHeight="1" x14ac:dyDescent="0.2">
      <c r="A36" s="120"/>
      <c r="B36" s="119"/>
      <c r="C36" s="258" t="s">
        <v>106</v>
      </c>
      <c r="E36" s="113">
        <v>65.250888355467978</v>
      </c>
      <c r="F36" s="115">
        <v>62250</v>
      </c>
      <c r="G36" s="114">
        <v>62825</v>
      </c>
      <c r="H36" s="114">
        <v>63645</v>
      </c>
      <c r="I36" s="114">
        <v>62956</v>
      </c>
      <c r="J36" s="140">
        <v>63059</v>
      </c>
      <c r="K36" s="114">
        <v>-809</v>
      </c>
      <c r="L36" s="116">
        <v>-1.2829255142009863</v>
      </c>
    </row>
    <row r="37" spans="1:12" s="110" customFormat="1" ht="15" customHeight="1" x14ac:dyDescent="0.2">
      <c r="A37" s="120"/>
      <c r="B37" s="119"/>
      <c r="C37" s="258" t="s">
        <v>107</v>
      </c>
      <c r="E37" s="113">
        <v>34.749111644532029</v>
      </c>
      <c r="F37" s="115">
        <v>33151</v>
      </c>
      <c r="G37" s="114">
        <v>33343</v>
      </c>
      <c r="H37" s="114">
        <v>33822</v>
      </c>
      <c r="I37" s="114">
        <v>33259</v>
      </c>
      <c r="J37" s="140">
        <v>33459</v>
      </c>
      <c r="K37" s="114">
        <v>-308</v>
      </c>
      <c r="L37" s="116">
        <v>-0.92052960339520007</v>
      </c>
    </row>
    <row r="38" spans="1:12" s="110" customFormat="1" ht="15" customHeight="1" x14ac:dyDescent="0.2">
      <c r="A38" s="120"/>
      <c r="B38" s="119" t="s">
        <v>182</v>
      </c>
      <c r="C38" s="258"/>
      <c r="E38" s="113">
        <v>29.614655344139411</v>
      </c>
      <c r="F38" s="115">
        <v>40140</v>
      </c>
      <c r="G38" s="114">
        <v>39958</v>
      </c>
      <c r="H38" s="114">
        <v>39748</v>
      </c>
      <c r="I38" s="114">
        <v>39377</v>
      </c>
      <c r="J38" s="140">
        <v>39223</v>
      </c>
      <c r="K38" s="114">
        <v>917</v>
      </c>
      <c r="L38" s="116">
        <v>2.3379139790429084</v>
      </c>
    </row>
    <row r="39" spans="1:12" s="110" customFormat="1" ht="15" customHeight="1" x14ac:dyDescent="0.2">
      <c r="A39" s="120"/>
      <c r="B39" s="119"/>
      <c r="C39" s="258" t="s">
        <v>106</v>
      </c>
      <c r="E39" s="113">
        <v>15.869456900847036</v>
      </c>
      <c r="F39" s="115">
        <v>6370</v>
      </c>
      <c r="G39" s="114">
        <v>6265</v>
      </c>
      <c r="H39" s="114">
        <v>6241</v>
      </c>
      <c r="I39" s="114">
        <v>6189</v>
      </c>
      <c r="J39" s="140">
        <v>6149</v>
      </c>
      <c r="K39" s="114">
        <v>221</v>
      </c>
      <c r="L39" s="116">
        <v>3.5940803382663846</v>
      </c>
    </row>
    <row r="40" spans="1:12" s="110" customFormat="1" ht="15" customHeight="1" x14ac:dyDescent="0.2">
      <c r="A40" s="120"/>
      <c r="B40" s="119"/>
      <c r="C40" s="258" t="s">
        <v>107</v>
      </c>
      <c r="E40" s="113">
        <v>84.130543099152959</v>
      </c>
      <c r="F40" s="115">
        <v>33770</v>
      </c>
      <c r="G40" s="114">
        <v>33693</v>
      </c>
      <c r="H40" s="114">
        <v>33507</v>
      </c>
      <c r="I40" s="114">
        <v>33188</v>
      </c>
      <c r="J40" s="140">
        <v>33074</v>
      </c>
      <c r="K40" s="114">
        <v>696</v>
      </c>
      <c r="L40" s="116">
        <v>2.1043720142710285</v>
      </c>
    </row>
    <row r="41" spans="1:12" s="110" customFormat="1" ht="24.75" customHeight="1" x14ac:dyDescent="0.2">
      <c r="A41" s="604" t="s">
        <v>518</v>
      </c>
      <c r="B41" s="605"/>
      <c r="C41" s="605"/>
      <c r="D41" s="606"/>
      <c r="E41" s="113">
        <v>5.9074376019064339</v>
      </c>
      <c r="F41" s="115">
        <v>8007</v>
      </c>
      <c r="G41" s="114">
        <v>8745</v>
      </c>
      <c r="H41" s="114">
        <v>8875</v>
      </c>
      <c r="I41" s="114">
        <v>7869</v>
      </c>
      <c r="J41" s="140">
        <v>8137</v>
      </c>
      <c r="K41" s="114">
        <v>-130</v>
      </c>
      <c r="L41" s="116">
        <v>-1.5976404080127811</v>
      </c>
    </row>
    <row r="42" spans="1:12" s="110" customFormat="1" ht="15" customHeight="1" x14ac:dyDescent="0.2">
      <c r="A42" s="120"/>
      <c r="B42" s="119"/>
      <c r="C42" s="258" t="s">
        <v>106</v>
      </c>
      <c r="E42" s="113">
        <v>56.650430872986135</v>
      </c>
      <c r="F42" s="115">
        <v>4536</v>
      </c>
      <c r="G42" s="114">
        <v>5113</v>
      </c>
      <c r="H42" s="114">
        <v>5168</v>
      </c>
      <c r="I42" s="114">
        <v>4466</v>
      </c>
      <c r="J42" s="140">
        <v>4589</v>
      </c>
      <c r="K42" s="114">
        <v>-53</v>
      </c>
      <c r="L42" s="116">
        <v>-1.1549357158422313</v>
      </c>
    </row>
    <row r="43" spans="1:12" s="110" customFormat="1" ht="15" customHeight="1" x14ac:dyDescent="0.2">
      <c r="A43" s="123"/>
      <c r="B43" s="124"/>
      <c r="C43" s="260" t="s">
        <v>107</v>
      </c>
      <c r="D43" s="261"/>
      <c r="E43" s="125">
        <v>43.349569127013865</v>
      </c>
      <c r="F43" s="143">
        <v>3471</v>
      </c>
      <c r="G43" s="144">
        <v>3632</v>
      </c>
      <c r="H43" s="144">
        <v>3707</v>
      </c>
      <c r="I43" s="144">
        <v>3403</v>
      </c>
      <c r="J43" s="145">
        <v>3548</v>
      </c>
      <c r="K43" s="144">
        <v>-77</v>
      </c>
      <c r="L43" s="146">
        <v>-2.1702367531003381</v>
      </c>
    </row>
    <row r="44" spans="1:12" s="110" customFormat="1" ht="45.75" customHeight="1" x14ac:dyDescent="0.2">
      <c r="A44" s="604" t="s">
        <v>191</v>
      </c>
      <c r="B44" s="605"/>
      <c r="C44" s="605"/>
      <c r="D44" s="606"/>
      <c r="E44" s="113">
        <v>1.151681041160977</v>
      </c>
      <c r="F44" s="115">
        <v>1561</v>
      </c>
      <c r="G44" s="114">
        <v>1572</v>
      </c>
      <c r="H44" s="114">
        <v>1588</v>
      </c>
      <c r="I44" s="114">
        <v>1576</v>
      </c>
      <c r="J44" s="140">
        <v>1581</v>
      </c>
      <c r="K44" s="114">
        <v>-20</v>
      </c>
      <c r="L44" s="116">
        <v>-1.2650221378874131</v>
      </c>
    </row>
    <row r="45" spans="1:12" s="110" customFormat="1" ht="15" customHeight="1" x14ac:dyDescent="0.2">
      <c r="A45" s="120"/>
      <c r="B45" s="119"/>
      <c r="C45" s="258" t="s">
        <v>106</v>
      </c>
      <c r="E45" s="113">
        <v>60.08968609865471</v>
      </c>
      <c r="F45" s="115">
        <v>938</v>
      </c>
      <c r="G45" s="114">
        <v>942</v>
      </c>
      <c r="H45" s="114">
        <v>951</v>
      </c>
      <c r="I45" s="114">
        <v>947</v>
      </c>
      <c r="J45" s="140">
        <v>949</v>
      </c>
      <c r="K45" s="114">
        <v>-11</v>
      </c>
      <c r="L45" s="116">
        <v>-1.1591148577449948</v>
      </c>
    </row>
    <row r="46" spans="1:12" s="110" customFormat="1" ht="15" customHeight="1" x14ac:dyDescent="0.2">
      <c r="A46" s="123"/>
      <c r="B46" s="124"/>
      <c r="C46" s="260" t="s">
        <v>107</v>
      </c>
      <c r="D46" s="261"/>
      <c r="E46" s="125">
        <v>39.91031390134529</v>
      </c>
      <c r="F46" s="143">
        <v>623</v>
      </c>
      <c r="G46" s="144">
        <v>630</v>
      </c>
      <c r="H46" s="144">
        <v>637</v>
      </c>
      <c r="I46" s="144">
        <v>629</v>
      </c>
      <c r="J46" s="145">
        <v>632</v>
      </c>
      <c r="K46" s="144">
        <v>-9</v>
      </c>
      <c r="L46" s="146">
        <v>-1.4240506329113924</v>
      </c>
    </row>
    <row r="47" spans="1:12" s="110" customFormat="1" ht="39" customHeight="1" x14ac:dyDescent="0.2">
      <c r="A47" s="604" t="s">
        <v>519</v>
      </c>
      <c r="B47" s="607"/>
      <c r="C47" s="607"/>
      <c r="D47" s="608"/>
      <c r="E47" s="113">
        <v>0.13796563401479994</v>
      </c>
      <c r="F47" s="115">
        <v>187</v>
      </c>
      <c r="G47" s="114">
        <v>189</v>
      </c>
      <c r="H47" s="114">
        <v>181</v>
      </c>
      <c r="I47" s="114">
        <v>189</v>
      </c>
      <c r="J47" s="140">
        <v>200</v>
      </c>
      <c r="K47" s="114">
        <v>-13</v>
      </c>
      <c r="L47" s="116">
        <v>-6.5</v>
      </c>
    </row>
    <row r="48" spans="1:12" s="110" customFormat="1" ht="15" customHeight="1" x14ac:dyDescent="0.2">
      <c r="A48" s="120"/>
      <c r="B48" s="119"/>
      <c r="C48" s="258" t="s">
        <v>106</v>
      </c>
      <c r="E48" s="113">
        <v>33.689839572192511</v>
      </c>
      <c r="F48" s="115">
        <v>63</v>
      </c>
      <c r="G48" s="114">
        <v>65</v>
      </c>
      <c r="H48" s="114">
        <v>61</v>
      </c>
      <c r="I48" s="114">
        <v>65</v>
      </c>
      <c r="J48" s="140">
        <v>68</v>
      </c>
      <c r="K48" s="114">
        <v>-5</v>
      </c>
      <c r="L48" s="116">
        <v>-7.3529411764705879</v>
      </c>
    </row>
    <row r="49" spans="1:12" s="110" customFormat="1" ht="15" customHeight="1" x14ac:dyDescent="0.2">
      <c r="A49" s="123"/>
      <c r="B49" s="124"/>
      <c r="C49" s="260" t="s">
        <v>107</v>
      </c>
      <c r="D49" s="261"/>
      <c r="E49" s="125">
        <v>66.310160427807489</v>
      </c>
      <c r="F49" s="143">
        <v>124</v>
      </c>
      <c r="G49" s="144">
        <v>124</v>
      </c>
      <c r="H49" s="144">
        <v>120</v>
      </c>
      <c r="I49" s="144">
        <v>124</v>
      </c>
      <c r="J49" s="145">
        <v>132</v>
      </c>
      <c r="K49" s="144">
        <v>-8</v>
      </c>
      <c r="L49" s="146">
        <v>-6.0606060606060606</v>
      </c>
    </row>
    <row r="50" spans="1:12" s="110" customFormat="1" ht="24.95" customHeight="1" x14ac:dyDescent="0.2">
      <c r="A50" s="609" t="s">
        <v>192</v>
      </c>
      <c r="B50" s="610"/>
      <c r="C50" s="610"/>
      <c r="D50" s="611"/>
      <c r="E50" s="262">
        <v>16.277731461329044</v>
      </c>
      <c r="F50" s="263">
        <v>22063</v>
      </c>
      <c r="G50" s="264">
        <v>22850</v>
      </c>
      <c r="H50" s="264">
        <v>23241</v>
      </c>
      <c r="I50" s="264">
        <v>21934</v>
      </c>
      <c r="J50" s="265">
        <v>22410</v>
      </c>
      <c r="K50" s="263">
        <v>-347</v>
      </c>
      <c r="L50" s="266">
        <v>-1.5484158857652834</v>
      </c>
    </row>
    <row r="51" spans="1:12" s="110" customFormat="1" ht="15" customHeight="1" x14ac:dyDescent="0.2">
      <c r="A51" s="120"/>
      <c r="B51" s="119"/>
      <c r="C51" s="258" t="s">
        <v>106</v>
      </c>
      <c r="E51" s="113">
        <v>54.498481620813124</v>
      </c>
      <c r="F51" s="115">
        <v>12024</v>
      </c>
      <c r="G51" s="114">
        <v>12473</v>
      </c>
      <c r="H51" s="114">
        <v>12775</v>
      </c>
      <c r="I51" s="114">
        <v>12063</v>
      </c>
      <c r="J51" s="140">
        <v>12222</v>
      </c>
      <c r="K51" s="114">
        <v>-198</v>
      </c>
      <c r="L51" s="116">
        <v>-1.6200294550810015</v>
      </c>
    </row>
    <row r="52" spans="1:12" s="110" customFormat="1" ht="15" customHeight="1" x14ac:dyDescent="0.2">
      <c r="A52" s="120"/>
      <c r="B52" s="119"/>
      <c r="C52" s="258" t="s">
        <v>107</v>
      </c>
      <c r="E52" s="113">
        <v>45.501518379186876</v>
      </c>
      <c r="F52" s="115">
        <v>10039</v>
      </c>
      <c r="G52" s="114">
        <v>10377</v>
      </c>
      <c r="H52" s="114">
        <v>10466</v>
      </c>
      <c r="I52" s="114">
        <v>9871</v>
      </c>
      <c r="J52" s="140">
        <v>10188</v>
      </c>
      <c r="K52" s="114">
        <v>-149</v>
      </c>
      <c r="L52" s="116">
        <v>-1.4625049077345897</v>
      </c>
    </row>
    <row r="53" spans="1:12" s="110" customFormat="1" ht="15" customHeight="1" x14ac:dyDescent="0.2">
      <c r="A53" s="120"/>
      <c r="B53" s="119"/>
      <c r="C53" s="258" t="s">
        <v>187</v>
      </c>
      <c r="D53" s="110" t="s">
        <v>193</v>
      </c>
      <c r="E53" s="113">
        <v>26.714408738612157</v>
      </c>
      <c r="F53" s="115">
        <v>5894</v>
      </c>
      <c r="G53" s="114">
        <v>6767</v>
      </c>
      <c r="H53" s="114">
        <v>6917</v>
      </c>
      <c r="I53" s="114">
        <v>5433</v>
      </c>
      <c r="J53" s="140">
        <v>5898</v>
      </c>
      <c r="K53" s="114">
        <v>-4</v>
      </c>
      <c r="L53" s="116">
        <v>-6.7819599864360799E-2</v>
      </c>
    </row>
    <row r="54" spans="1:12" s="110" customFormat="1" ht="15" customHeight="1" x14ac:dyDescent="0.2">
      <c r="A54" s="120"/>
      <c r="B54" s="119"/>
      <c r="D54" s="267" t="s">
        <v>194</v>
      </c>
      <c r="E54" s="113">
        <v>58.27960637936885</v>
      </c>
      <c r="F54" s="115">
        <v>3435</v>
      </c>
      <c r="G54" s="114">
        <v>3925</v>
      </c>
      <c r="H54" s="114">
        <v>4071</v>
      </c>
      <c r="I54" s="114">
        <v>3194</v>
      </c>
      <c r="J54" s="140">
        <v>3419</v>
      </c>
      <c r="K54" s="114">
        <v>16</v>
      </c>
      <c r="L54" s="116">
        <v>0.46797309154723604</v>
      </c>
    </row>
    <row r="55" spans="1:12" s="110" customFormat="1" ht="15" customHeight="1" x14ac:dyDescent="0.2">
      <c r="A55" s="120"/>
      <c r="B55" s="119"/>
      <c r="D55" s="267" t="s">
        <v>195</v>
      </c>
      <c r="E55" s="113">
        <v>41.72039362063115</v>
      </c>
      <c r="F55" s="115">
        <v>2459</v>
      </c>
      <c r="G55" s="114">
        <v>2842</v>
      </c>
      <c r="H55" s="114">
        <v>2846</v>
      </c>
      <c r="I55" s="114">
        <v>2239</v>
      </c>
      <c r="J55" s="140">
        <v>2479</v>
      </c>
      <c r="K55" s="114">
        <v>-20</v>
      </c>
      <c r="L55" s="116">
        <v>-0.80677692617991126</v>
      </c>
    </row>
    <row r="56" spans="1:12" s="110" customFormat="1" ht="15" customHeight="1" x14ac:dyDescent="0.2">
      <c r="A56" s="120"/>
      <c r="B56" s="119" t="s">
        <v>196</v>
      </c>
      <c r="C56" s="258"/>
      <c r="E56" s="113">
        <v>64.85491474904272</v>
      </c>
      <c r="F56" s="115">
        <v>87905</v>
      </c>
      <c r="G56" s="114">
        <v>87819</v>
      </c>
      <c r="H56" s="114">
        <v>88444</v>
      </c>
      <c r="I56" s="114">
        <v>88359</v>
      </c>
      <c r="J56" s="140">
        <v>88344</v>
      </c>
      <c r="K56" s="114">
        <v>-439</v>
      </c>
      <c r="L56" s="116">
        <v>-0.49692112650547859</v>
      </c>
    </row>
    <row r="57" spans="1:12" s="110" customFormat="1" ht="15" customHeight="1" x14ac:dyDescent="0.2">
      <c r="A57" s="120"/>
      <c r="B57" s="119"/>
      <c r="C57" s="258" t="s">
        <v>106</v>
      </c>
      <c r="E57" s="113">
        <v>48.91985666344349</v>
      </c>
      <c r="F57" s="115">
        <v>43003</v>
      </c>
      <c r="G57" s="114">
        <v>43119</v>
      </c>
      <c r="H57" s="114">
        <v>43530</v>
      </c>
      <c r="I57" s="114">
        <v>43626</v>
      </c>
      <c r="J57" s="140">
        <v>43666</v>
      </c>
      <c r="K57" s="114">
        <v>-663</v>
      </c>
      <c r="L57" s="116">
        <v>-1.5183437915082674</v>
      </c>
    </row>
    <row r="58" spans="1:12" s="110" customFormat="1" ht="15" customHeight="1" x14ac:dyDescent="0.2">
      <c r="A58" s="120"/>
      <c r="B58" s="119"/>
      <c r="C58" s="258" t="s">
        <v>107</v>
      </c>
      <c r="E58" s="113">
        <v>51.08014333655651</v>
      </c>
      <c r="F58" s="115">
        <v>44902</v>
      </c>
      <c r="G58" s="114">
        <v>44700</v>
      </c>
      <c r="H58" s="114">
        <v>44914</v>
      </c>
      <c r="I58" s="114">
        <v>44733</v>
      </c>
      <c r="J58" s="140">
        <v>44678</v>
      </c>
      <c r="K58" s="114">
        <v>224</v>
      </c>
      <c r="L58" s="116">
        <v>0.50136532521598998</v>
      </c>
    </row>
    <row r="59" spans="1:12" s="110" customFormat="1" ht="15" customHeight="1" x14ac:dyDescent="0.2">
      <c r="A59" s="120"/>
      <c r="B59" s="119"/>
      <c r="C59" s="258" t="s">
        <v>105</v>
      </c>
      <c r="D59" s="110" t="s">
        <v>197</v>
      </c>
      <c r="E59" s="113">
        <v>92.043683521983965</v>
      </c>
      <c r="F59" s="115">
        <v>80911</v>
      </c>
      <c r="G59" s="114">
        <v>80785</v>
      </c>
      <c r="H59" s="114">
        <v>81400</v>
      </c>
      <c r="I59" s="114">
        <v>81380</v>
      </c>
      <c r="J59" s="140">
        <v>81399</v>
      </c>
      <c r="K59" s="114">
        <v>-488</v>
      </c>
      <c r="L59" s="116">
        <v>-0.59951596456958933</v>
      </c>
    </row>
    <row r="60" spans="1:12" s="110" customFormat="1" ht="15" customHeight="1" x14ac:dyDescent="0.2">
      <c r="A60" s="120"/>
      <c r="B60" s="119"/>
      <c r="C60" s="258"/>
      <c r="D60" s="267" t="s">
        <v>198</v>
      </c>
      <c r="E60" s="113">
        <v>46.561036200269434</v>
      </c>
      <c r="F60" s="115">
        <v>37673</v>
      </c>
      <c r="G60" s="114">
        <v>37732</v>
      </c>
      <c r="H60" s="114">
        <v>38135</v>
      </c>
      <c r="I60" s="114">
        <v>38266</v>
      </c>
      <c r="J60" s="140">
        <v>38319</v>
      </c>
      <c r="K60" s="114">
        <v>-646</v>
      </c>
      <c r="L60" s="116">
        <v>-1.6858477517680523</v>
      </c>
    </row>
    <row r="61" spans="1:12" s="110" customFormat="1" ht="15" customHeight="1" x14ac:dyDescent="0.2">
      <c r="A61" s="120"/>
      <c r="B61" s="119"/>
      <c r="C61" s="258"/>
      <c r="D61" s="267" t="s">
        <v>199</v>
      </c>
      <c r="E61" s="113">
        <v>53.438963799730566</v>
      </c>
      <c r="F61" s="115">
        <v>43238</v>
      </c>
      <c r="G61" s="114">
        <v>43053</v>
      </c>
      <c r="H61" s="114">
        <v>43265</v>
      </c>
      <c r="I61" s="114">
        <v>43114</v>
      </c>
      <c r="J61" s="140">
        <v>43080</v>
      </c>
      <c r="K61" s="114">
        <v>158</v>
      </c>
      <c r="L61" s="116">
        <v>0.36675951717734445</v>
      </c>
    </row>
    <row r="62" spans="1:12" s="110" customFormat="1" ht="15" customHeight="1" x14ac:dyDescent="0.2">
      <c r="A62" s="120"/>
      <c r="B62" s="119"/>
      <c r="C62" s="258"/>
      <c r="D62" s="258" t="s">
        <v>200</v>
      </c>
      <c r="E62" s="113">
        <v>7.9563164780160403</v>
      </c>
      <c r="F62" s="115">
        <v>6994</v>
      </c>
      <c r="G62" s="114">
        <v>7034</v>
      </c>
      <c r="H62" s="114">
        <v>7044</v>
      </c>
      <c r="I62" s="114">
        <v>6979</v>
      </c>
      <c r="J62" s="140">
        <v>6945</v>
      </c>
      <c r="K62" s="114">
        <v>49</v>
      </c>
      <c r="L62" s="116">
        <v>0.70554355651547873</v>
      </c>
    </row>
    <row r="63" spans="1:12" s="110" customFormat="1" ht="15" customHeight="1" x14ac:dyDescent="0.2">
      <c r="A63" s="120"/>
      <c r="B63" s="119"/>
      <c r="C63" s="258"/>
      <c r="D63" s="267" t="s">
        <v>198</v>
      </c>
      <c r="E63" s="113">
        <v>76.208178438661704</v>
      </c>
      <c r="F63" s="115">
        <v>5330</v>
      </c>
      <c r="G63" s="114">
        <v>5387</v>
      </c>
      <c r="H63" s="114">
        <v>5395</v>
      </c>
      <c r="I63" s="114">
        <v>5360</v>
      </c>
      <c r="J63" s="140">
        <v>5347</v>
      </c>
      <c r="K63" s="114">
        <v>-17</v>
      </c>
      <c r="L63" s="116">
        <v>-0.31793529081728072</v>
      </c>
    </row>
    <row r="64" spans="1:12" s="110" customFormat="1" ht="15" customHeight="1" x14ac:dyDescent="0.2">
      <c r="A64" s="120"/>
      <c r="B64" s="119"/>
      <c r="C64" s="258"/>
      <c r="D64" s="267" t="s">
        <v>199</v>
      </c>
      <c r="E64" s="113">
        <v>23.791821561338288</v>
      </c>
      <c r="F64" s="115">
        <v>1664</v>
      </c>
      <c r="G64" s="114">
        <v>1647</v>
      </c>
      <c r="H64" s="114">
        <v>1649</v>
      </c>
      <c r="I64" s="114">
        <v>1619</v>
      </c>
      <c r="J64" s="140">
        <v>1598</v>
      </c>
      <c r="K64" s="114">
        <v>66</v>
      </c>
      <c r="L64" s="116">
        <v>4.1301627033792236</v>
      </c>
    </row>
    <row r="65" spans="1:12" s="110" customFormat="1" ht="15" customHeight="1" x14ac:dyDescent="0.2">
      <c r="A65" s="120"/>
      <c r="B65" s="119" t="s">
        <v>201</v>
      </c>
      <c r="C65" s="258"/>
      <c r="E65" s="113">
        <v>11.829630886595201</v>
      </c>
      <c r="F65" s="115">
        <v>16034</v>
      </c>
      <c r="G65" s="114">
        <v>15822</v>
      </c>
      <c r="H65" s="114">
        <v>15701</v>
      </c>
      <c r="I65" s="114">
        <v>15596</v>
      </c>
      <c r="J65" s="140">
        <v>15277</v>
      </c>
      <c r="K65" s="114">
        <v>757</v>
      </c>
      <c r="L65" s="116">
        <v>4.9551613536689141</v>
      </c>
    </row>
    <row r="66" spans="1:12" s="110" customFormat="1" ht="15" customHeight="1" x14ac:dyDescent="0.2">
      <c r="A66" s="120"/>
      <c r="B66" s="119"/>
      <c r="C66" s="258" t="s">
        <v>106</v>
      </c>
      <c r="E66" s="113">
        <v>51.814893351627788</v>
      </c>
      <c r="F66" s="115">
        <v>8308</v>
      </c>
      <c r="G66" s="114">
        <v>8178</v>
      </c>
      <c r="H66" s="114">
        <v>8119</v>
      </c>
      <c r="I66" s="114">
        <v>8075</v>
      </c>
      <c r="J66" s="140">
        <v>7945</v>
      </c>
      <c r="K66" s="114">
        <v>363</v>
      </c>
      <c r="L66" s="116">
        <v>4.5689112649465073</v>
      </c>
    </row>
    <row r="67" spans="1:12" s="110" customFormat="1" ht="15" customHeight="1" x14ac:dyDescent="0.2">
      <c r="A67" s="120"/>
      <c r="B67" s="119"/>
      <c r="C67" s="258" t="s">
        <v>107</v>
      </c>
      <c r="E67" s="113">
        <v>48.185106648372212</v>
      </c>
      <c r="F67" s="115">
        <v>7726</v>
      </c>
      <c r="G67" s="114">
        <v>7644</v>
      </c>
      <c r="H67" s="114">
        <v>7582</v>
      </c>
      <c r="I67" s="114">
        <v>7521</v>
      </c>
      <c r="J67" s="140">
        <v>7332</v>
      </c>
      <c r="K67" s="114">
        <v>394</v>
      </c>
      <c r="L67" s="116">
        <v>5.3737043098745225</v>
      </c>
    </row>
    <row r="68" spans="1:12" s="110" customFormat="1" ht="15" customHeight="1" x14ac:dyDescent="0.2">
      <c r="A68" s="120"/>
      <c r="B68" s="119"/>
      <c r="C68" s="258" t="s">
        <v>105</v>
      </c>
      <c r="D68" s="110" t="s">
        <v>202</v>
      </c>
      <c r="E68" s="113">
        <v>22.40863165772733</v>
      </c>
      <c r="F68" s="115">
        <v>3593</v>
      </c>
      <c r="G68" s="114">
        <v>3521</v>
      </c>
      <c r="H68" s="114">
        <v>3500</v>
      </c>
      <c r="I68" s="114">
        <v>3433</v>
      </c>
      <c r="J68" s="140">
        <v>3240</v>
      </c>
      <c r="K68" s="114">
        <v>353</v>
      </c>
      <c r="L68" s="116">
        <v>10.895061728395062</v>
      </c>
    </row>
    <row r="69" spans="1:12" s="110" customFormat="1" ht="15" customHeight="1" x14ac:dyDescent="0.2">
      <c r="A69" s="120"/>
      <c r="B69" s="119"/>
      <c r="C69" s="258"/>
      <c r="D69" s="267" t="s">
        <v>198</v>
      </c>
      <c r="E69" s="113">
        <v>50.904536598942386</v>
      </c>
      <c r="F69" s="115">
        <v>1829</v>
      </c>
      <c r="G69" s="114">
        <v>1794</v>
      </c>
      <c r="H69" s="114">
        <v>1780</v>
      </c>
      <c r="I69" s="114">
        <v>1759</v>
      </c>
      <c r="J69" s="140">
        <v>1662</v>
      </c>
      <c r="K69" s="114">
        <v>167</v>
      </c>
      <c r="L69" s="116">
        <v>10.048134777376655</v>
      </c>
    </row>
    <row r="70" spans="1:12" s="110" customFormat="1" ht="15" customHeight="1" x14ac:dyDescent="0.2">
      <c r="A70" s="120"/>
      <c r="B70" s="119"/>
      <c r="C70" s="258"/>
      <c r="D70" s="267" t="s">
        <v>199</v>
      </c>
      <c r="E70" s="113">
        <v>49.095463401057614</v>
      </c>
      <c r="F70" s="115">
        <v>1764</v>
      </c>
      <c r="G70" s="114">
        <v>1727</v>
      </c>
      <c r="H70" s="114">
        <v>1720</v>
      </c>
      <c r="I70" s="114">
        <v>1674</v>
      </c>
      <c r="J70" s="140">
        <v>1578</v>
      </c>
      <c r="K70" s="114">
        <v>186</v>
      </c>
      <c r="L70" s="116">
        <v>11.787072243346008</v>
      </c>
    </row>
    <row r="71" spans="1:12" s="110" customFormat="1" ht="15" customHeight="1" x14ac:dyDescent="0.2">
      <c r="A71" s="120"/>
      <c r="B71" s="119"/>
      <c r="C71" s="258"/>
      <c r="D71" s="110" t="s">
        <v>203</v>
      </c>
      <c r="E71" s="113">
        <v>69.383809405014347</v>
      </c>
      <c r="F71" s="115">
        <v>11125</v>
      </c>
      <c r="G71" s="114">
        <v>11028</v>
      </c>
      <c r="H71" s="114">
        <v>10939</v>
      </c>
      <c r="I71" s="114">
        <v>10895</v>
      </c>
      <c r="J71" s="140">
        <v>10794</v>
      </c>
      <c r="K71" s="114">
        <v>331</v>
      </c>
      <c r="L71" s="116">
        <v>3.0665184361682418</v>
      </c>
    </row>
    <row r="72" spans="1:12" s="110" customFormat="1" ht="15" customHeight="1" x14ac:dyDescent="0.2">
      <c r="A72" s="120"/>
      <c r="B72" s="119"/>
      <c r="C72" s="258"/>
      <c r="D72" s="267" t="s">
        <v>198</v>
      </c>
      <c r="E72" s="113">
        <v>51.982022471910113</v>
      </c>
      <c r="F72" s="115">
        <v>5783</v>
      </c>
      <c r="G72" s="114">
        <v>5710</v>
      </c>
      <c r="H72" s="114">
        <v>5676</v>
      </c>
      <c r="I72" s="114">
        <v>5650</v>
      </c>
      <c r="J72" s="140">
        <v>5614</v>
      </c>
      <c r="K72" s="114">
        <v>169</v>
      </c>
      <c r="L72" s="116">
        <v>3.010331314570716</v>
      </c>
    </row>
    <row r="73" spans="1:12" s="110" customFormat="1" ht="15" customHeight="1" x14ac:dyDescent="0.2">
      <c r="A73" s="120"/>
      <c r="B73" s="119"/>
      <c r="C73" s="258"/>
      <c r="D73" s="267" t="s">
        <v>199</v>
      </c>
      <c r="E73" s="113">
        <v>48.017977528089887</v>
      </c>
      <c r="F73" s="115">
        <v>5342</v>
      </c>
      <c r="G73" s="114">
        <v>5318</v>
      </c>
      <c r="H73" s="114">
        <v>5263</v>
      </c>
      <c r="I73" s="114">
        <v>5245</v>
      </c>
      <c r="J73" s="140">
        <v>5180</v>
      </c>
      <c r="K73" s="114">
        <v>162</v>
      </c>
      <c r="L73" s="116">
        <v>3.1274131274131274</v>
      </c>
    </row>
    <row r="74" spans="1:12" s="110" customFormat="1" ht="15" customHeight="1" x14ac:dyDescent="0.2">
      <c r="A74" s="120"/>
      <c r="B74" s="119"/>
      <c r="C74" s="258"/>
      <c r="D74" s="110" t="s">
        <v>204</v>
      </c>
      <c r="E74" s="113">
        <v>8.2075589372583266</v>
      </c>
      <c r="F74" s="115">
        <v>1316</v>
      </c>
      <c r="G74" s="114">
        <v>1273</v>
      </c>
      <c r="H74" s="114">
        <v>1262</v>
      </c>
      <c r="I74" s="114">
        <v>1268</v>
      </c>
      <c r="J74" s="140">
        <v>1243</v>
      </c>
      <c r="K74" s="114">
        <v>73</v>
      </c>
      <c r="L74" s="116">
        <v>5.8728881737731298</v>
      </c>
    </row>
    <row r="75" spans="1:12" s="110" customFormat="1" ht="15" customHeight="1" x14ac:dyDescent="0.2">
      <c r="A75" s="120"/>
      <c r="B75" s="119"/>
      <c r="C75" s="258"/>
      <c r="D75" s="267" t="s">
        <v>198</v>
      </c>
      <c r="E75" s="113">
        <v>52.887537993920972</v>
      </c>
      <c r="F75" s="115">
        <v>696</v>
      </c>
      <c r="G75" s="114">
        <v>674</v>
      </c>
      <c r="H75" s="114">
        <v>663</v>
      </c>
      <c r="I75" s="114">
        <v>666</v>
      </c>
      <c r="J75" s="140">
        <v>669</v>
      </c>
      <c r="K75" s="114">
        <v>27</v>
      </c>
      <c r="L75" s="116">
        <v>4.0358744394618835</v>
      </c>
    </row>
    <row r="76" spans="1:12" s="110" customFormat="1" ht="15" customHeight="1" x14ac:dyDescent="0.2">
      <c r="A76" s="120"/>
      <c r="B76" s="119"/>
      <c r="C76" s="258"/>
      <c r="D76" s="267" t="s">
        <v>199</v>
      </c>
      <c r="E76" s="113">
        <v>47.112462006079028</v>
      </c>
      <c r="F76" s="115">
        <v>620</v>
      </c>
      <c r="G76" s="114">
        <v>599</v>
      </c>
      <c r="H76" s="114">
        <v>599</v>
      </c>
      <c r="I76" s="114">
        <v>602</v>
      </c>
      <c r="J76" s="140">
        <v>574</v>
      </c>
      <c r="K76" s="114">
        <v>46</v>
      </c>
      <c r="L76" s="116">
        <v>8.0139372822299659</v>
      </c>
    </row>
    <row r="77" spans="1:12" s="110" customFormat="1" ht="15" customHeight="1" x14ac:dyDescent="0.2">
      <c r="A77" s="534"/>
      <c r="B77" s="119" t="s">
        <v>205</v>
      </c>
      <c r="C77" s="268"/>
      <c r="D77" s="182"/>
      <c r="E77" s="113">
        <v>7.0377229030330302</v>
      </c>
      <c r="F77" s="115">
        <v>9539</v>
      </c>
      <c r="G77" s="114">
        <v>9635</v>
      </c>
      <c r="H77" s="114">
        <v>9829</v>
      </c>
      <c r="I77" s="114">
        <v>9703</v>
      </c>
      <c r="J77" s="140">
        <v>9710</v>
      </c>
      <c r="K77" s="114">
        <v>-171</v>
      </c>
      <c r="L77" s="116">
        <v>-1.761071060762101</v>
      </c>
    </row>
    <row r="78" spans="1:12" s="110" customFormat="1" ht="15" customHeight="1" x14ac:dyDescent="0.2">
      <c r="A78" s="120"/>
      <c r="B78" s="119"/>
      <c r="C78" s="268" t="s">
        <v>106</v>
      </c>
      <c r="D78" s="182"/>
      <c r="E78" s="113">
        <v>55.404130411992874</v>
      </c>
      <c r="F78" s="115">
        <v>5285</v>
      </c>
      <c r="G78" s="114">
        <v>5320</v>
      </c>
      <c r="H78" s="114">
        <v>5462</v>
      </c>
      <c r="I78" s="114">
        <v>5381</v>
      </c>
      <c r="J78" s="140">
        <v>5375</v>
      </c>
      <c r="K78" s="114">
        <v>-90</v>
      </c>
      <c r="L78" s="116">
        <v>-1.6744186046511629</v>
      </c>
    </row>
    <row r="79" spans="1:12" s="110" customFormat="1" ht="15" customHeight="1" x14ac:dyDescent="0.2">
      <c r="A79" s="123"/>
      <c r="B79" s="124"/>
      <c r="C79" s="260" t="s">
        <v>107</v>
      </c>
      <c r="D79" s="261"/>
      <c r="E79" s="125">
        <v>44.595869588007126</v>
      </c>
      <c r="F79" s="143">
        <v>4254</v>
      </c>
      <c r="G79" s="144">
        <v>4315</v>
      </c>
      <c r="H79" s="144">
        <v>4367</v>
      </c>
      <c r="I79" s="144">
        <v>4322</v>
      </c>
      <c r="J79" s="145">
        <v>4335</v>
      </c>
      <c r="K79" s="144">
        <v>-81</v>
      </c>
      <c r="L79" s="146">
        <v>-1.8685121107266436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135541</v>
      </c>
      <c r="E11" s="114">
        <v>136126</v>
      </c>
      <c r="F11" s="114">
        <v>137215</v>
      </c>
      <c r="G11" s="114">
        <v>135592</v>
      </c>
      <c r="H11" s="140">
        <v>135741</v>
      </c>
      <c r="I11" s="115">
        <v>-200</v>
      </c>
      <c r="J11" s="116">
        <v>-0.14733941845131537</v>
      </c>
    </row>
    <row r="12" spans="1:15" s="110" customFormat="1" ht="24.95" customHeight="1" x14ac:dyDescent="0.2">
      <c r="A12" s="193" t="s">
        <v>132</v>
      </c>
      <c r="B12" s="194" t="s">
        <v>133</v>
      </c>
      <c r="C12" s="113">
        <v>0.57989833334562979</v>
      </c>
      <c r="D12" s="115">
        <v>786</v>
      </c>
      <c r="E12" s="114">
        <v>704</v>
      </c>
      <c r="F12" s="114">
        <v>878</v>
      </c>
      <c r="G12" s="114">
        <v>868</v>
      </c>
      <c r="H12" s="140">
        <v>751</v>
      </c>
      <c r="I12" s="115">
        <v>35</v>
      </c>
      <c r="J12" s="116">
        <v>4.6604527296937412</v>
      </c>
    </row>
    <row r="13" spans="1:15" s="110" customFormat="1" ht="24.95" customHeight="1" x14ac:dyDescent="0.2">
      <c r="A13" s="193" t="s">
        <v>134</v>
      </c>
      <c r="B13" s="199" t="s">
        <v>214</v>
      </c>
      <c r="C13" s="113">
        <v>1.656325392316716</v>
      </c>
      <c r="D13" s="115">
        <v>2245</v>
      </c>
      <c r="E13" s="114">
        <v>2205</v>
      </c>
      <c r="F13" s="114">
        <v>2201</v>
      </c>
      <c r="G13" s="114">
        <v>2139</v>
      </c>
      <c r="H13" s="140">
        <v>2148</v>
      </c>
      <c r="I13" s="115">
        <v>97</v>
      </c>
      <c r="J13" s="116">
        <v>4.5158286778398509</v>
      </c>
    </row>
    <row r="14" spans="1:15" s="287" customFormat="1" ht="24" customHeight="1" x14ac:dyDescent="0.2">
      <c r="A14" s="193" t="s">
        <v>215</v>
      </c>
      <c r="B14" s="199" t="s">
        <v>137</v>
      </c>
      <c r="C14" s="113">
        <v>28.609793346662634</v>
      </c>
      <c r="D14" s="115">
        <v>38778</v>
      </c>
      <c r="E14" s="114">
        <v>39338</v>
      </c>
      <c r="F14" s="114">
        <v>39706</v>
      </c>
      <c r="G14" s="114">
        <v>39431</v>
      </c>
      <c r="H14" s="140">
        <v>39609</v>
      </c>
      <c r="I14" s="115">
        <v>-831</v>
      </c>
      <c r="J14" s="116">
        <v>-2.0980080284783762</v>
      </c>
      <c r="K14" s="110"/>
      <c r="L14" s="110"/>
      <c r="M14" s="110"/>
      <c r="N14" s="110"/>
      <c r="O14" s="110"/>
    </row>
    <row r="15" spans="1:15" s="110" customFormat="1" ht="24.75" customHeight="1" x14ac:dyDescent="0.2">
      <c r="A15" s="193" t="s">
        <v>216</v>
      </c>
      <c r="B15" s="199" t="s">
        <v>217</v>
      </c>
      <c r="C15" s="113">
        <v>6.8208143661327565</v>
      </c>
      <c r="D15" s="115">
        <v>9245</v>
      </c>
      <c r="E15" s="114">
        <v>9459</v>
      </c>
      <c r="F15" s="114">
        <v>9604</v>
      </c>
      <c r="G15" s="114">
        <v>9747</v>
      </c>
      <c r="H15" s="140">
        <v>9750</v>
      </c>
      <c r="I15" s="115">
        <v>-505</v>
      </c>
      <c r="J15" s="116">
        <v>-5.1794871794871797</v>
      </c>
    </row>
    <row r="16" spans="1:15" s="287" customFormat="1" ht="24.95" customHeight="1" x14ac:dyDescent="0.2">
      <c r="A16" s="193" t="s">
        <v>218</v>
      </c>
      <c r="B16" s="199" t="s">
        <v>141</v>
      </c>
      <c r="C16" s="113">
        <v>17.301775846422853</v>
      </c>
      <c r="D16" s="115">
        <v>23451</v>
      </c>
      <c r="E16" s="114">
        <v>23672</v>
      </c>
      <c r="F16" s="114">
        <v>23847</v>
      </c>
      <c r="G16" s="114">
        <v>23512</v>
      </c>
      <c r="H16" s="140">
        <v>23680</v>
      </c>
      <c r="I16" s="115">
        <v>-229</v>
      </c>
      <c r="J16" s="116">
        <v>-0.96706081081081086</v>
      </c>
      <c r="K16" s="110"/>
      <c r="L16" s="110"/>
      <c r="M16" s="110"/>
      <c r="N16" s="110"/>
      <c r="O16" s="110"/>
    </row>
    <row r="17" spans="1:15" s="110" customFormat="1" ht="24.95" customHeight="1" x14ac:dyDescent="0.2">
      <c r="A17" s="193" t="s">
        <v>219</v>
      </c>
      <c r="B17" s="199" t="s">
        <v>220</v>
      </c>
      <c r="C17" s="113">
        <v>4.4872031341070233</v>
      </c>
      <c r="D17" s="115">
        <v>6082</v>
      </c>
      <c r="E17" s="114">
        <v>6207</v>
      </c>
      <c r="F17" s="114">
        <v>6255</v>
      </c>
      <c r="G17" s="114">
        <v>6172</v>
      </c>
      <c r="H17" s="140">
        <v>6179</v>
      </c>
      <c r="I17" s="115">
        <v>-97</v>
      </c>
      <c r="J17" s="116">
        <v>-1.5698333063602525</v>
      </c>
    </row>
    <row r="18" spans="1:15" s="287" customFormat="1" ht="24.95" customHeight="1" x14ac:dyDescent="0.2">
      <c r="A18" s="201" t="s">
        <v>144</v>
      </c>
      <c r="B18" s="202" t="s">
        <v>145</v>
      </c>
      <c r="C18" s="113">
        <v>6.799418626098376</v>
      </c>
      <c r="D18" s="115">
        <v>9216</v>
      </c>
      <c r="E18" s="114">
        <v>9326</v>
      </c>
      <c r="F18" s="114">
        <v>9540</v>
      </c>
      <c r="G18" s="114">
        <v>9351</v>
      </c>
      <c r="H18" s="140">
        <v>9339</v>
      </c>
      <c r="I18" s="115">
        <v>-123</v>
      </c>
      <c r="J18" s="116">
        <v>-1.3170575008030838</v>
      </c>
      <c r="K18" s="110"/>
      <c r="L18" s="110"/>
      <c r="M18" s="110"/>
      <c r="N18" s="110"/>
      <c r="O18" s="110"/>
    </row>
    <row r="19" spans="1:15" s="110" customFormat="1" ht="24.95" customHeight="1" x14ac:dyDescent="0.2">
      <c r="A19" s="193" t="s">
        <v>146</v>
      </c>
      <c r="B19" s="199" t="s">
        <v>147</v>
      </c>
      <c r="C19" s="113">
        <v>17.440479264576769</v>
      </c>
      <c r="D19" s="115">
        <v>23639</v>
      </c>
      <c r="E19" s="114">
        <v>23798</v>
      </c>
      <c r="F19" s="114">
        <v>23815</v>
      </c>
      <c r="G19" s="114">
        <v>23444</v>
      </c>
      <c r="H19" s="140">
        <v>23628</v>
      </c>
      <c r="I19" s="115">
        <v>11</v>
      </c>
      <c r="J19" s="116">
        <v>4.6554934823091247E-2</v>
      </c>
    </row>
    <row r="20" spans="1:15" s="287" customFormat="1" ht="24.95" customHeight="1" x14ac:dyDescent="0.2">
      <c r="A20" s="193" t="s">
        <v>148</v>
      </c>
      <c r="B20" s="199" t="s">
        <v>149</v>
      </c>
      <c r="C20" s="113">
        <v>3.4329095993094341</v>
      </c>
      <c r="D20" s="115">
        <v>4653</v>
      </c>
      <c r="E20" s="114">
        <v>4577</v>
      </c>
      <c r="F20" s="114">
        <v>4577</v>
      </c>
      <c r="G20" s="114">
        <v>4502</v>
      </c>
      <c r="H20" s="140">
        <v>4502</v>
      </c>
      <c r="I20" s="115">
        <v>151</v>
      </c>
      <c r="J20" s="116">
        <v>3.3540648600621945</v>
      </c>
      <c r="K20" s="110"/>
      <c r="L20" s="110"/>
      <c r="M20" s="110"/>
      <c r="N20" s="110"/>
      <c r="O20" s="110"/>
    </row>
    <row r="21" spans="1:15" s="110" customFormat="1" ht="24.95" customHeight="1" x14ac:dyDescent="0.2">
      <c r="A21" s="201" t="s">
        <v>150</v>
      </c>
      <c r="B21" s="202" t="s">
        <v>151</v>
      </c>
      <c r="C21" s="113">
        <v>4.3330062490316585</v>
      </c>
      <c r="D21" s="115">
        <v>5873</v>
      </c>
      <c r="E21" s="114">
        <v>6045</v>
      </c>
      <c r="F21" s="114">
        <v>6216</v>
      </c>
      <c r="G21" s="114">
        <v>6261</v>
      </c>
      <c r="H21" s="140">
        <v>6150</v>
      </c>
      <c r="I21" s="115">
        <v>-277</v>
      </c>
      <c r="J21" s="116">
        <v>-4.5040650406504064</v>
      </c>
    </row>
    <row r="22" spans="1:15" s="110" customFormat="1" ht="24.95" customHeight="1" x14ac:dyDescent="0.2">
      <c r="A22" s="201" t="s">
        <v>152</v>
      </c>
      <c r="B22" s="199" t="s">
        <v>153</v>
      </c>
      <c r="C22" s="113">
        <v>0.94510148220833545</v>
      </c>
      <c r="D22" s="115">
        <v>1281</v>
      </c>
      <c r="E22" s="114">
        <v>1279</v>
      </c>
      <c r="F22" s="114">
        <v>1292</v>
      </c>
      <c r="G22" s="114">
        <v>1456</v>
      </c>
      <c r="H22" s="140">
        <v>1443</v>
      </c>
      <c r="I22" s="115">
        <v>-162</v>
      </c>
      <c r="J22" s="116">
        <v>-11.226611226611226</v>
      </c>
    </row>
    <row r="23" spans="1:15" s="110" customFormat="1" ht="24.95" customHeight="1" x14ac:dyDescent="0.2">
      <c r="A23" s="193" t="s">
        <v>154</v>
      </c>
      <c r="B23" s="199" t="s">
        <v>155</v>
      </c>
      <c r="C23" s="113">
        <v>2.076862351613165</v>
      </c>
      <c r="D23" s="115">
        <v>2815</v>
      </c>
      <c r="E23" s="114">
        <v>2842</v>
      </c>
      <c r="F23" s="114">
        <v>2851</v>
      </c>
      <c r="G23" s="114">
        <v>2784</v>
      </c>
      <c r="H23" s="140">
        <v>2797</v>
      </c>
      <c r="I23" s="115">
        <v>18</v>
      </c>
      <c r="J23" s="116">
        <v>0.64354665713264214</v>
      </c>
    </row>
    <row r="24" spans="1:15" s="110" customFormat="1" ht="24.95" customHeight="1" x14ac:dyDescent="0.2">
      <c r="A24" s="193" t="s">
        <v>156</v>
      </c>
      <c r="B24" s="199" t="s">
        <v>221</v>
      </c>
      <c r="C24" s="113">
        <v>4.4267048346994633</v>
      </c>
      <c r="D24" s="115">
        <v>6000</v>
      </c>
      <c r="E24" s="114">
        <v>5965</v>
      </c>
      <c r="F24" s="114">
        <v>5943</v>
      </c>
      <c r="G24" s="114">
        <v>5839</v>
      </c>
      <c r="H24" s="140">
        <v>5872</v>
      </c>
      <c r="I24" s="115">
        <v>128</v>
      </c>
      <c r="J24" s="116">
        <v>2.1798365122615806</v>
      </c>
    </row>
    <row r="25" spans="1:15" s="110" customFormat="1" ht="24.95" customHeight="1" x14ac:dyDescent="0.2">
      <c r="A25" s="193" t="s">
        <v>222</v>
      </c>
      <c r="B25" s="204" t="s">
        <v>159</v>
      </c>
      <c r="C25" s="113">
        <v>2.8316155259294238</v>
      </c>
      <c r="D25" s="115">
        <v>3838</v>
      </c>
      <c r="E25" s="114">
        <v>3782</v>
      </c>
      <c r="F25" s="114">
        <v>3872</v>
      </c>
      <c r="G25" s="114">
        <v>3729</v>
      </c>
      <c r="H25" s="140">
        <v>3357</v>
      </c>
      <c r="I25" s="115">
        <v>481</v>
      </c>
      <c r="J25" s="116">
        <v>14.328269288054811</v>
      </c>
    </row>
    <row r="26" spans="1:15" s="110" customFormat="1" ht="24.95" customHeight="1" x14ac:dyDescent="0.2">
      <c r="A26" s="201">
        <v>782.78300000000002</v>
      </c>
      <c r="B26" s="203" t="s">
        <v>160</v>
      </c>
      <c r="C26" s="113">
        <v>1.0365867154587911</v>
      </c>
      <c r="D26" s="115">
        <v>1405</v>
      </c>
      <c r="E26" s="114">
        <v>1431</v>
      </c>
      <c r="F26" s="114">
        <v>1655</v>
      </c>
      <c r="G26" s="114">
        <v>1673</v>
      </c>
      <c r="H26" s="140">
        <v>2075</v>
      </c>
      <c r="I26" s="115">
        <v>-670</v>
      </c>
      <c r="J26" s="116">
        <v>-32.289156626506021</v>
      </c>
    </row>
    <row r="27" spans="1:15" s="110" customFormat="1" ht="24.95" customHeight="1" x14ac:dyDescent="0.2">
      <c r="A27" s="193" t="s">
        <v>161</v>
      </c>
      <c r="B27" s="199" t="s">
        <v>223</v>
      </c>
      <c r="C27" s="113">
        <v>6.4098686006448231</v>
      </c>
      <c r="D27" s="115">
        <v>8688</v>
      </c>
      <c r="E27" s="114">
        <v>8784</v>
      </c>
      <c r="F27" s="114">
        <v>8738</v>
      </c>
      <c r="G27" s="114">
        <v>8537</v>
      </c>
      <c r="H27" s="140">
        <v>8546</v>
      </c>
      <c r="I27" s="115">
        <v>142</v>
      </c>
      <c r="J27" s="116">
        <v>1.6615960683360635</v>
      </c>
    </row>
    <row r="28" spans="1:15" s="110" customFormat="1" ht="24.95" customHeight="1" x14ac:dyDescent="0.2">
      <c r="A28" s="193" t="s">
        <v>163</v>
      </c>
      <c r="B28" s="199" t="s">
        <v>164</v>
      </c>
      <c r="C28" s="113">
        <v>2.4988748791878472</v>
      </c>
      <c r="D28" s="115">
        <v>3387</v>
      </c>
      <c r="E28" s="114">
        <v>3344</v>
      </c>
      <c r="F28" s="114">
        <v>3317</v>
      </c>
      <c r="G28" s="114">
        <v>3307</v>
      </c>
      <c r="H28" s="140">
        <v>3290</v>
      </c>
      <c r="I28" s="115">
        <v>97</v>
      </c>
      <c r="J28" s="116">
        <v>2.9483282674772036</v>
      </c>
    </row>
    <row r="29" spans="1:15" s="110" customFormat="1" ht="24.95" customHeight="1" x14ac:dyDescent="0.2">
      <c r="A29" s="193">
        <v>86</v>
      </c>
      <c r="B29" s="199" t="s">
        <v>165</v>
      </c>
      <c r="C29" s="113">
        <v>6.7514626570557983</v>
      </c>
      <c r="D29" s="115">
        <v>9151</v>
      </c>
      <c r="E29" s="114">
        <v>8944</v>
      </c>
      <c r="F29" s="114">
        <v>8906</v>
      </c>
      <c r="G29" s="114">
        <v>8780</v>
      </c>
      <c r="H29" s="140">
        <v>8738</v>
      </c>
      <c r="I29" s="115">
        <v>413</v>
      </c>
      <c r="J29" s="116">
        <v>4.7264820325017167</v>
      </c>
    </row>
    <row r="30" spans="1:15" s="110" customFormat="1" ht="24.95" customHeight="1" x14ac:dyDescent="0.2">
      <c r="A30" s="193">
        <v>87.88</v>
      </c>
      <c r="B30" s="204" t="s">
        <v>166</v>
      </c>
      <c r="C30" s="113">
        <v>7.1528172287352163</v>
      </c>
      <c r="D30" s="115">
        <v>9695</v>
      </c>
      <c r="E30" s="114">
        <v>9659</v>
      </c>
      <c r="F30" s="114">
        <v>9606</v>
      </c>
      <c r="G30" s="114">
        <v>9470</v>
      </c>
      <c r="H30" s="140">
        <v>9483</v>
      </c>
      <c r="I30" s="115">
        <v>212</v>
      </c>
      <c r="J30" s="116">
        <v>2.2355794579774333</v>
      </c>
    </row>
    <row r="31" spans="1:15" s="110" customFormat="1" ht="24.95" customHeight="1" x14ac:dyDescent="0.2">
      <c r="A31" s="193" t="s">
        <v>167</v>
      </c>
      <c r="B31" s="199" t="s">
        <v>168</v>
      </c>
      <c r="C31" s="113">
        <v>3.0175371289868012</v>
      </c>
      <c r="D31" s="115">
        <v>4090</v>
      </c>
      <c r="E31" s="114">
        <v>4102</v>
      </c>
      <c r="F31" s="114">
        <v>4102</v>
      </c>
      <c r="G31" s="114">
        <v>4019</v>
      </c>
      <c r="H31" s="140">
        <v>4012</v>
      </c>
      <c r="I31" s="115">
        <v>78</v>
      </c>
      <c r="J31" s="116">
        <v>1.9441674975074776</v>
      </c>
    </row>
    <row r="32" spans="1:15" s="110" customFormat="1" ht="24.95" customHeight="1" x14ac:dyDescent="0.2">
      <c r="A32" s="193"/>
      <c r="B32" s="288" t="s">
        <v>224</v>
      </c>
      <c r="C32" s="113" t="s">
        <v>514</v>
      </c>
      <c r="D32" s="115" t="s">
        <v>514</v>
      </c>
      <c r="E32" s="114" t="s">
        <v>514</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0.57989833334562979</v>
      </c>
      <c r="D34" s="115">
        <v>786</v>
      </c>
      <c r="E34" s="114">
        <v>704</v>
      </c>
      <c r="F34" s="114">
        <v>878</v>
      </c>
      <c r="G34" s="114">
        <v>868</v>
      </c>
      <c r="H34" s="140">
        <v>751</v>
      </c>
      <c r="I34" s="115">
        <v>35</v>
      </c>
      <c r="J34" s="116">
        <v>4.6604527296937412</v>
      </c>
    </row>
    <row r="35" spans="1:10" s="110" customFormat="1" ht="24.95" customHeight="1" x14ac:dyDescent="0.2">
      <c r="A35" s="292" t="s">
        <v>171</v>
      </c>
      <c r="B35" s="293" t="s">
        <v>172</v>
      </c>
      <c r="C35" s="113">
        <v>37.065537365077724</v>
      </c>
      <c r="D35" s="115">
        <v>50239</v>
      </c>
      <c r="E35" s="114">
        <v>50869</v>
      </c>
      <c r="F35" s="114">
        <v>51447</v>
      </c>
      <c r="G35" s="114">
        <v>50921</v>
      </c>
      <c r="H35" s="140">
        <v>51096</v>
      </c>
      <c r="I35" s="115">
        <v>-857</v>
      </c>
      <c r="J35" s="116">
        <v>-1.6772350086112415</v>
      </c>
    </row>
    <row r="36" spans="1:10" s="110" customFormat="1" ht="24.95" customHeight="1" x14ac:dyDescent="0.2">
      <c r="A36" s="294" t="s">
        <v>173</v>
      </c>
      <c r="B36" s="295" t="s">
        <v>174</v>
      </c>
      <c r="C36" s="125">
        <v>62.353826517437525</v>
      </c>
      <c r="D36" s="143">
        <v>84515</v>
      </c>
      <c r="E36" s="144">
        <v>84552</v>
      </c>
      <c r="F36" s="144">
        <v>84890</v>
      </c>
      <c r="G36" s="144">
        <v>83801</v>
      </c>
      <c r="H36" s="145">
        <v>83893</v>
      </c>
      <c r="I36" s="143">
        <v>622</v>
      </c>
      <c r="J36" s="146">
        <v>0.74142061912197676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2020-09-28T08:34:03Z</dcterms:created>
  <dcterms:modified xsi:type="dcterms:W3CDTF">2020-09-28T10:34:09Z</dcterms:modified>
</cp:coreProperties>
</file>