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I43" i="24"/>
  <c r="H43" i="24"/>
  <c r="G43" i="24"/>
  <c r="F43" i="24"/>
  <c r="E43" i="24"/>
  <c r="C43" i="24"/>
  <c r="L43" i="24" s="1"/>
  <c r="B43" i="24"/>
  <c r="D43" i="24" s="1"/>
  <c r="K42" i="24"/>
  <c r="I42" i="24"/>
  <c r="D42" i="24"/>
  <c r="C42" i="24"/>
  <c r="M42" i="24" s="1"/>
  <c r="B42" i="24"/>
  <c r="J42" i="24" s="1"/>
  <c r="M41" i="24"/>
  <c r="K41" i="24"/>
  <c r="I41" i="24"/>
  <c r="H41" i="24"/>
  <c r="G41" i="24"/>
  <c r="F41" i="24"/>
  <c r="E41" i="24"/>
  <c r="C41" i="24"/>
  <c r="L41" i="24" s="1"/>
  <c r="B41" i="24"/>
  <c r="D41" i="24" s="1"/>
  <c r="K40" i="24"/>
  <c r="I40" i="24"/>
  <c r="D40" i="24"/>
  <c r="C40" i="24"/>
  <c r="M40" i="24" s="1"/>
  <c r="B40" i="24"/>
  <c r="J40" i="24" s="1"/>
  <c r="M36" i="24"/>
  <c r="L36" i="24"/>
  <c r="K36" i="24"/>
  <c r="J36" i="24"/>
  <c r="I36" i="24"/>
  <c r="H36" i="24"/>
  <c r="G36" i="24"/>
  <c r="F36" i="24"/>
  <c r="E36" i="24"/>
  <c r="D36" i="24"/>
  <c r="L57" i="15"/>
  <c r="K57" i="15"/>
  <c r="C38" i="24"/>
  <c r="C37" i="24"/>
  <c r="E37" i="24" s="1"/>
  <c r="C35" i="24"/>
  <c r="C34" i="24"/>
  <c r="C33" i="24"/>
  <c r="C32" i="24"/>
  <c r="C31" i="24"/>
  <c r="C30" i="24"/>
  <c r="G30" i="24" s="1"/>
  <c r="C29" i="24"/>
  <c r="C28" i="24"/>
  <c r="C27" i="24"/>
  <c r="C26" i="24"/>
  <c r="G26" i="24" s="1"/>
  <c r="C25" i="24"/>
  <c r="C24" i="24"/>
  <c r="G24" i="24" s="1"/>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14" i="24" l="1"/>
  <c r="B6" i="24"/>
  <c r="K30" i="24"/>
  <c r="J30" i="24"/>
  <c r="H30" i="24"/>
  <c r="F30" i="24"/>
  <c r="D30" i="24"/>
  <c r="K22" i="24"/>
  <c r="J22" i="24"/>
  <c r="H22" i="24"/>
  <c r="F22" i="24"/>
  <c r="D22" i="24"/>
  <c r="F15" i="24"/>
  <c r="D15" i="24"/>
  <c r="J15" i="24"/>
  <c r="H15" i="24"/>
  <c r="K15" i="24"/>
  <c r="K18" i="24"/>
  <c r="J18" i="24"/>
  <c r="H18" i="24"/>
  <c r="F18" i="24"/>
  <c r="D18" i="24"/>
  <c r="F21" i="24"/>
  <c r="D21" i="24"/>
  <c r="J21" i="24"/>
  <c r="H21" i="24"/>
  <c r="K21" i="24"/>
  <c r="F27" i="24"/>
  <c r="D27" i="24"/>
  <c r="J27" i="24"/>
  <c r="H27" i="24"/>
  <c r="K27" i="24"/>
  <c r="H37" i="24"/>
  <c r="F37" i="24"/>
  <c r="D37" i="24"/>
  <c r="K37" i="24"/>
  <c r="J37" i="24"/>
  <c r="G7" i="24"/>
  <c r="L7" i="24"/>
  <c r="I7" i="24"/>
  <c r="E7" i="24"/>
  <c r="M7" i="24"/>
  <c r="G19" i="24"/>
  <c r="M19" i="24"/>
  <c r="E19" i="24"/>
  <c r="L19" i="24"/>
  <c r="I19" i="24"/>
  <c r="G25" i="24"/>
  <c r="M25" i="24"/>
  <c r="E25" i="24"/>
  <c r="L25" i="24"/>
  <c r="I25" i="24"/>
  <c r="G31" i="24"/>
  <c r="M31" i="24"/>
  <c r="E31" i="24"/>
  <c r="L31" i="24"/>
  <c r="I31" i="24"/>
  <c r="F25" i="24"/>
  <c r="D25" i="24"/>
  <c r="J25" i="24"/>
  <c r="H25" i="24"/>
  <c r="K25" i="24"/>
  <c r="F31" i="24"/>
  <c r="D31" i="24"/>
  <c r="J31" i="24"/>
  <c r="H31" i="24"/>
  <c r="K31" i="24"/>
  <c r="K34" i="24"/>
  <c r="J34" i="24"/>
  <c r="H34" i="24"/>
  <c r="F34" i="24"/>
  <c r="D34" i="24"/>
  <c r="D38" i="24"/>
  <c r="K38" i="24"/>
  <c r="J38" i="24"/>
  <c r="H38" i="24"/>
  <c r="F38" i="24"/>
  <c r="M8" i="24"/>
  <c r="E8" i="24"/>
  <c r="L8" i="24"/>
  <c r="I8" i="24"/>
  <c r="G8" i="24"/>
  <c r="G9" i="24"/>
  <c r="L9" i="24"/>
  <c r="I9" i="24"/>
  <c r="M9" i="24"/>
  <c r="E9" i="24"/>
  <c r="G29" i="24"/>
  <c r="M29" i="24"/>
  <c r="E29" i="24"/>
  <c r="L29" i="24"/>
  <c r="I29" i="24"/>
  <c r="G35" i="24"/>
  <c r="M35" i="24"/>
  <c r="E35" i="24"/>
  <c r="L35" i="24"/>
  <c r="I35" i="24"/>
  <c r="F19" i="24"/>
  <c r="D19" i="24"/>
  <c r="J19" i="24"/>
  <c r="H19" i="24"/>
  <c r="K19" i="24"/>
  <c r="K28" i="24"/>
  <c r="J28" i="24"/>
  <c r="H28" i="24"/>
  <c r="F28" i="24"/>
  <c r="D28" i="24"/>
  <c r="G17" i="24"/>
  <c r="M17" i="24"/>
  <c r="E17" i="24"/>
  <c r="L17" i="24"/>
  <c r="I17" i="24"/>
  <c r="G23" i="24"/>
  <c r="M23" i="24"/>
  <c r="E23" i="24"/>
  <c r="L23" i="24"/>
  <c r="I23" i="24"/>
  <c r="K8" i="24"/>
  <c r="J8" i="24"/>
  <c r="H8" i="24"/>
  <c r="F8" i="24"/>
  <c r="D8" i="24"/>
  <c r="F9" i="24"/>
  <c r="D9" i="24"/>
  <c r="J9" i="24"/>
  <c r="H9" i="24"/>
  <c r="K9" i="24"/>
  <c r="F17" i="24"/>
  <c r="D17" i="24"/>
  <c r="J17" i="24"/>
  <c r="H17" i="24"/>
  <c r="K17" i="24"/>
  <c r="F23" i="24"/>
  <c r="D23" i="24"/>
  <c r="J23" i="24"/>
  <c r="H23" i="24"/>
  <c r="K23" i="24"/>
  <c r="K26" i="24"/>
  <c r="J26" i="24"/>
  <c r="H26" i="24"/>
  <c r="F26" i="24"/>
  <c r="D26" i="24"/>
  <c r="F29" i="24"/>
  <c r="D29" i="24"/>
  <c r="J29" i="24"/>
  <c r="H29" i="24"/>
  <c r="K29" i="24"/>
  <c r="F35" i="24"/>
  <c r="D35" i="24"/>
  <c r="J35" i="24"/>
  <c r="H35" i="24"/>
  <c r="K35" i="24"/>
  <c r="B45" i="24"/>
  <c r="B39" i="24"/>
  <c r="G21" i="24"/>
  <c r="M21" i="24"/>
  <c r="E21" i="24"/>
  <c r="L21" i="24"/>
  <c r="I21" i="24"/>
  <c r="G27" i="24"/>
  <c r="M27" i="24"/>
  <c r="E27" i="24"/>
  <c r="L27" i="24"/>
  <c r="I27" i="24"/>
  <c r="G33" i="24"/>
  <c r="M33" i="24"/>
  <c r="E33" i="24"/>
  <c r="L33" i="24"/>
  <c r="I33" i="24"/>
  <c r="F7" i="24"/>
  <c r="D7" i="24"/>
  <c r="J7" i="24"/>
  <c r="H7" i="24"/>
  <c r="K7" i="24"/>
  <c r="K20" i="24"/>
  <c r="J20" i="24"/>
  <c r="H20" i="24"/>
  <c r="F20" i="24"/>
  <c r="D20" i="24"/>
  <c r="G15" i="24"/>
  <c r="M15" i="24"/>
  <c r="E15" i="24"/>
  <c r="L15" i="24"/>
  <c r="I15" i="24"/>
  <c r="F33" i="24"/>
  <c r="D33" i="24"/>
  <c r="J33" i="24"/>
  <c r="H33" i="24"/>
  <c r="K33" i="24"/>
  <c r="M38" i="24"/>
  <c r="E38" i="24"/>
  <c r="L38" i="24"/>
  <c r="G38" i="24"/>
  <c r="I38" i="24"/>
  <c r="I16" i="24"/>
  <c r="M16" i="24"/>
  <c r="E16" i="24"/>
  <c r="L16" i="24"/>
  <c r="I24" i="24"/>
  <c r="M24" i="24"/>
  <c r="E24" i="24"/>
  <c r="L24" i="24"/>
  <c r="I32" i="24"/>
  <c r="M32" i="24"/>
  <c r="E32" i="24"/>
  <c r="L32"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6" i="24"/>
  <c r="G32" i="24"/>
  <c r="K16" i="24"/>
  <c r="J16" i="24"/>
  <c r="H16" i="24"/>
  <c r="F16" i="24"/>
  <c r="D16" i="24"/>
  <c r="K24" i="24"/>
  <c r="J24" i="24"/>
  <c r="H24" i="24"/>
  <c r="F24" i="24"/>
  <c r="D24" i="24"/>
  <c r="K32" i="24"/>
  <c r="J32" i="24"/>
  <c r="H32" i="24"/>
  <c r="F32" i="24"/>
  <c r="D32" i="24"/>
  <c r="I20" i="24"/>
  <c r="M20" i="24"/>
  <c r="E20" i="24"/>
  <c r="L20" i="24"/>
  <c r="I28" i="24"/>
  <c r="M28" i="24"/>
  <c r="E28" i="24"/>
  <c r="L28" i="24"/>
  <c r="I37" i="24"/>
  <c r="G37" i="24"/>
  <c r="L37" i="24"/>
  <c r="G22" i="24"/>
  <c r="M37" i="24"/>
  <c r="G28" i="24"/>
  <c r="I18" i="24"/>
  <c r="M18" i="24"/>
  <c r="E18" i="24"/>
  <c r="L18" i="24"/>
  <c r="I26" i="24"/>
  <c r="M26" i="24"/>
  <c r="E26" i="24"/>
  <c r="L26" i="24"/>
  <c r="I34" i="24"/>
  <c r="M34" i="24"/>
  <c r="E34" i="24"/>
  <c r="L34" i="24"/>
  <c r="G1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0" i="24"/>
  <c r="G42" i="24"/>
  <c r="G44" i="24"/>
  <c r="H40" i="24"/>
  <c r="H42" i="24"/>
  <c r="H44" i="24"/>
  <c r="L40" i="24"/>
  <c r="L42" i="24"/>
  <c r="L44" i="24"/>
  <c r="E40" i="24"/>
  <c r="E42" i="24"/>
  <c r="E44" i="24"/>
  <c r="K77" i="24" l="1"/>
  <c r="M6" i="24"/>
  <c r="E6" i="24"/>
  <c r="L6" i="24"/>
  <c r="I6" i="24"/>
  <c r="G6" i="24"/>
  <c r="M14" i="24"/>
  <c r="E14" i="24"/>
  <c r="L14" i="24"/>
  <c r="I14" i="24"/>
  <c r="G14" i="24"/>
  <c r="J79" i="24"/>
  <c r="I77" i="24"/>
  <c r="I39" i="24"/>
  <c r="G39" i="24"/>
  <c r="L39" i="24"/>
  <c r="E39" i="24"/>
  <c r="M39" i="24"/>
  <c r="H39" i="24"/>
  <c r="F39" i="24"/>
  <c r="D39" i="24"/>
  <c r="K39" i="24"/>
  <c r="J39" i="24"/>
  <c r="K6" i="24"/>
  <c r="J6" i="24"/>
  <c r="H6" i="24"/>
  <c r="F6" i="24"/>
  <c r="D6" i="24"/>
  <c r="I45" i="24"/>
  <c r="G45" i="24"/>
  <c r="L45" i="24"/>
  <c r="M45" i="24"/>
  <c r="E45" i="24"/>
  <c r="H45" i="24"/>
  <c r="F45" i="24"/>
  <c r="D45" i="24"/>
  <c r="K45" i="24"/>
  <c r="J45" i="24"/>
  <c r="K14" i="24"/>
  <c r="J14" i="24"/>
  <c r="H14" i="24"/>
  <c r="F14" i="24"/>
  <c r="D14" i="24"/>
  <c r="I78" i="24" l="1"/>
  <c r="I79" i="24"/>
  <c r="J78" i="24"/>
  <c r="K79" i="24"/>
  <c r="K78" i="24"/>
  <c r="I83" i="24" l="1"/>
  <c r="I82" i="24"/>
  <c r="I81" i="24"/>
</calcChain>
</file>

<file path=xl/sharedStrings.xml><?xml version="1.0" encoding="utf-8"?>
<sst xmlns="http://schemas.openxmlformats.org/spreadsheetml/2006/main" count="1647" uniqueCount="521">
  <si>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</si>
  <si>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</si>
  <si>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</si>
  <si>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</si>
  <si>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</si>
  <si>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</si>
  <si>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</si>
  <si>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</si>
  <si>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</si>
  <si>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</si>
  <si>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</si>
  <si>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</si>
  <si>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</si>
  <si>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Ludwigsburg (641)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</si>
  <si>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</si>
  <si>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</si>
  <si>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</si>
  <si>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</si>
  <si>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</si>
  <si>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</si>
  <si>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</si>
  <si>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</si>
  <si>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</si>
  <si>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</si>
  <si>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</si>
  <si>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</si>
  <si>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</si>
  <si>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</si>
  <si>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</si>
  <si>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</si>
  <si>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</si>
  <si>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</si>
  <si>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</si>
  <si>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</si>
  <si>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</si>
  <si>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</si>
  <si>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</si>
  <si>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</si>
  <si>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</si>
  <si>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</si>
  <si>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</si>
  <si>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</si>
  <si>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</si>
  <si>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</si>
  <si>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</si>
  <si>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</si>
  <si>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</si>
  <si>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</si>
  <si>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</si>
  <si>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</si>
  <si>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</si>
  <si>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</si>
  <si>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</si>
  <si>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</si>
  <si>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</si>
  <si>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</si>
  <si>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</si>
  <si>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</si>
  <si>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</si>
  <si>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</si>
  <si>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</si>
  <si>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</si>
  <si>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</si>
  <si>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</si>
  <si>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</si>
  <si>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</si>
  <si>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</si>
  <si>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</si>
  <si>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</si>
  <si>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</si>
  <si>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</si>
  <si>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</si>
  <si>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</si>
  <si>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</si>
  <si>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</si>
  <si>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</si>
  <si>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</si>
  <si>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</si>
  <si>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</si>
  <si>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</si>
  <si>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</si>
  <si>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</si>
  <si>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</si>
  <si>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</si>
  <si>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</si>
  <si>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</si>
  <si>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</si>
  <si>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</si>
  <si>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</si>
  <si>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</si>
  <si>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</si>
  <si>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</si>
  <si>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Ludwigsburg (641);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</si>
  <si>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</si>
  <si>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</si>
  <si>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</si>
  <si>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</si>
  <si>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</si>
  <si>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</si>
  <si>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</si>
  <si>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</si>
  <si>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</si>
  <si>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</si>
  <si>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</si>
  <si>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</si>
  <si>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</si>
  <si>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</si>
  <si>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</si>
  <si>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</si>
  <si>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</si>
  <si>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</si>
  <si>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</si>
  <si>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</si>
  <si>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</si>
  <si>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</si>
  <si>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</si>
  <si>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</si>
  <si>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</si>
  <si>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</si>
  <si>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</si>
  <si>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</si>
  <si>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</si>
  <si>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</si>
  <si>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</si>
  <si>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</si>
  <si>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</si>
  <si>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</si>
  <si>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</si>
  <si>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</si>
  <si>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</si>
  <si>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</si>
  <si>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</si>
  <si>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</si>
  <si>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</si>
  <si>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</si>
  <si>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</si>
  <si>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</si>
  <si>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</si>
  <si>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</si>
  <si>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</si>
  <si>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</si>
  <si>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</si>
  <si>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</si>
  <si>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</si>
  <si>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</si>
  <si>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</si>
  <si>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</si>
  <si>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</si>
  <si>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</si>
  <si>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</si>
  <si>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</si>
  <si>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</si>
  <si>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</si>
  <si>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</si>
  <si>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</si>
  <si>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</si>
  <si>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</si>
  <si>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</si>
  <si>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</si>
  <si>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</si>
  <si>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</si>
  <si>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</si>
  <si>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</si>
  <si>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</si>
  <si>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</si>
  <si>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</si>
  <si>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</si>
  <si>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</si>
  <si>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</si>
  <si>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</si>
  <si>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</si>
  <si>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</si>
  <si>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</si>
  <si>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</si>
  <si>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</si>
  <si>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</si>
  <si>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</si>
  <si>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</si>
  <si>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</si>
  <si>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</si>
  <si>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</si>
  <si>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</si>
  <si>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</si>
  <si>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Ludwigsburg (641)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</si>
  <si>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</si>
  <si>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</si>
  <si>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</si>
  <si>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</si>
  <si>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</si>
  <si>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</si>
  <si>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</si>
  <si>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</si>
  <si>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</si>
  <si>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</si>
  <si>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</si>
  <si>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</si>
  <si>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</si>
  <si>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</si>
  <si>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</si>
  <si>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</si>
  <si>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</si>
  <si>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</si>
  <si>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</si>
  <si>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</si>
  <si>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</si>
  <si>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</si>
  <si>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</si>
  <si>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</si>
  <si>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</si>
  <si>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</si>
  <si>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</si>
  <si>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</si>
  <si>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</si>
  <si>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</si>
  <si>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</si>
  <si>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</si>
  <si>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</si>
  <si>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</si>
  <si>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</si>
  <si>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</si>
  <si>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</si>
  <si>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</si>
  <si>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</si>
  <si>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</si>
  <si>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</si>
  <si>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</si>
  <si>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</si>
  <si>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</si>
  <si>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</si>
  <si>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</si>
  <si>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</si>
  <si>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</si>
  <si>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</si>
  <si>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</si>
  <si>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</si>
  <si>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</si>
  <si>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</si>
  <si>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</si>
  <si>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</si>
  <si>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</si>
  <si>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</si>
  <si>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</si>
  <si>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</si>
  <si>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</si>
  <si>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</si>
  <si>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</si>
  <si>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</si>
  <si>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</si>
  <si>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</si>
  <si>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</si>
  <si>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</si>
  <si>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</si>
  <si>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</si>
  <si>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</si>
  <si>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</si>
  <si>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</si>
  <si>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</si>
  <si>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</si>
  <si>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</si>
  <si>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</si>
  <si>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</si>
  <si>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</si>
  <si>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</si>
  <si>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</si>
  <si>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</si>
  <si>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</si>
  <si>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</si>
  <si>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</si>
  <si>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</si>
  <si>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</si>
  <si>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</si>
  <si>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</si>
  <si>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</si>
  <si>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</si>
  <si>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</si>
  <si>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</si>
  <si>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</si>
  <si>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</si>
  <si>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</si>
  <si>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</si>
  <si>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</si>
  <si>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</si>
  <si>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</si>
  <si>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</si>
  <si>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</si>
  <si>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</si>
  <si>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</si>
  <si>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</si>
  <si>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</si>
  <si>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</si>
  <si>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</si>
  <si>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</si>
  <si>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</si>
  <si>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</si>
  <si>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</si>
  <si>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</si>
  <si>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</si>
  <si>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</si>
  <si>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</si>
  <si>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</si>
  <si>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</si>
  <si>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</si>
  <si>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</si>
  <si>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</si>
  <si>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</si>
  <si>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</si>
  <si>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</si>
  <si>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</si>
  <si>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</si>
  <si>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</si>
  <si>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</si>
  <si>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</si>
  <si>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</si>
  <si>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</si>
  <si>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</si>
  <si>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</si>
  <si>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</si>
  <si>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</si>
  <si>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</si>
  <si>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</si>
  <si>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</si>
  <si>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</si>
  <si>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</si>
  <si>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</si>
  <si>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</si>
  <si>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</si>
  <si>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</si>
  <si>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Ludwigsburg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</si>
  <si>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</si>
  <si>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</si>
  <si>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</si>
  <si>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</si>
  <si>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</si>
  <si>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</si>
  <si>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</si>
  <si>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</si>
  <si>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</si>
  <si>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</si>
  <si>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</si>
  <si>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</si>
  <si>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</si>
  <si>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</si>
  <si>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</si>
  <si>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</si>
  <si>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</si>
  <si>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</si>
  <si>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</si>
  <si>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</si>
  <si>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</si>
  <si>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</si>
  <si>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</si>
  <si>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</si>
  <si>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</si>
  <si>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</si>
  <si>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</si>
  <si>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</si>
  <si>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</si>
  <si>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</si>
  <si>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</si>
  <si>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</si>
  <si>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</si>
  <si>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</si>
  <si>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</si>
  <si>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</si>
  <si>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</si>
  <si>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</si>
  <si>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</si>
  <si>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</si>
  <si>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</si>
  <si>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</si>
  <si>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</si>
  <si>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</si>
  <si>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</si>
  <si>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</si>
  <si>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Ludwigsburg (641);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</si>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</sst>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{02FC44F4-BB64-42FC-B75C-F4B02F769737}</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A1D2-4436-8827-F6837221E5D6}"/>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{0D750E0E-6A5F-4D6D-A799-CC7A5DF97435}</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A1D2-4436-8827-F6837221E5D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{3019D347-DC12-49D4-A93C-5B1A5A6EFFCF}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1D2-4436-8827-F6837221E5D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{71485FB6-48ED-48D9-AC62-5666211ECAFE}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1D2-4436-8827-F6837221E5D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1.2006305365363041</c:v>
                </c:pt>
                <c:pt idx="1">
                  <c:v>0.77822269034374059</c:v>
                </c:pt>
                <c:pt idx="2">
                  <c:v>1.1186464311118853</c:v>
                </c:pt>
                <c:pt idx="3">
                  <c:v>1.0875687030768</c:v>
                </c:pt>
              </c:numCache>
            </c:numRef>
          </c:val>
          <c:extLst>
            <c:ext xmlns:c16="http://schemas.microsoft.com/office/drawing/2014/chart" uri="{C3380CC4-5D6E-409C-BE32-E72D297353CC}">
              <c16:uniqueId val="{00000004-A1D2-4436-8827-F6837221E5D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{BA0325B3-E48A-4FB5-A6A8-B0D369C8853D}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1D2-4436-8827-F6837221E5D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{A7F8A8B3-7A84-445B-9BA6-5FD244A72B2C}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1D2-4436-8827-F6837221E5D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{D5DEAC21-995F-4BC7-9371-EC4FC8172D2F}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1D2-4436-8827-F6837221E5D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{71A8793E-0F7D-4D99-8158-54F7F343B448}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1D2-4436-8827-F6837221E5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D2-4436-8827-F6837221E5D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D2-4436-8827-F6837221E5D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{09D04361-F403-4DA2-92DD-CF4A349DE48C}</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B909-49A6-A27E-4B1FA8D30091}"/>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{500627A1-45B3-4381-9435-9BD3285AFAE5}</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B909-49A6-A27E-4B1FA8D3009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{D36017A5-89E8-4C58-AB4D-52F11D7D1D27}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909-49A6-A27E-4B1FA8D3009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{21079B7F-1D4C-4A12-9B47-810B832D03C1}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909-49A6-A27E-4B1FA8D300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-1.5271610573930365</c:v>
                </c:pt>
                <c:pt idx="1">
                  <c:v>-2.6975865719528453</c:v>
                </c:pt>
                <c:pt idx="2">
                  <c:v>-2.7637010795899166</c:v>
                </c:pt>
                <c:pt idx="3">
                  <c:v>-2.8655893304673015</c:v>
                </c:pt>
              </c:numCache>
            </c:numRef>
          </c:val>
          <c:extLst>
            <c:ext xmlns:c16="http://schemas.microsoft.com/office/drawing/2014/chart" uri="{C3380CC4-5D6E-409C-BE32-E72D297353CC}">
              <c16:uniqueId val="{00000004-B909-49A6-A27E-4B1FA8D3009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{CE304062-CEA0-46C2-B639-61FEAC041DF6}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909-49A6-A27E-4B1FA8D3009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{C12D50B9-CA38-46AD-8082-B0FD8CAA6268}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909-49A6-A27E-4B1FA8D3009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{E0B01F65-8F5F-4662-869F-BA2132800BEF}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909-49A6-A27E-4B1FA8D3009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{E46754DB-CE7A-4EDD-BC24-2175A23B949E}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909-49A6-A27E-4B1FA8D300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909-49A6-A27E-4B1FA8D3009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909-49A6-A27E-4B1FA8D3009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{9E8DD7A2-FC74-43F0-956E-06ADC9733905}</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5701-454F-8F56-3B32B1BA7575}"/>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{B100A97D-69BC-4124-8413-59F8734EE220}</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5701-454F-8F56-3B32B1BA7575}"/>
                </c:ext>
              </c:extLst>
            </c:dLbl>
            <c:dLbl>
              <c:idx val="2"/>
              <c:tx>
                <c:strRef>
                  <c:f>Daten_Diagramme!$D$16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{79245EC7-3989-4FF1-B26C-3C73A13880E9}</c15:txfldGUID>
                      <c15:f>Daten_Diagramme!$D$16</c15:f>
                      <c15:dlblFieldTableCache>
                        <c:ptCount val="1"/>
                        <c:pt idx="0">
                          <c:v>5.5</c:v>
                        </c:pt>
                      </c15:dlblFieldTableCache>
                    </c15:dlblFTEntry>
                  </c15:dlblFieldTable>
                  <c15:showDataLabelsRange val="0"/>
                </c:ext>
                <c:ext xmlns:c16="http://schemas.microsoft.com/office/drawing/2014/chart" uri="{C3380CC4-5D6E-409C-BE32-E72D297353CC}">
                  <c16:uniqueId val="{00000002-5701-454F-8F56-3B32B1BA7575}"/>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{5D72445E-EEB2-44F1-8195-AC4A1D808820}</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5701-454F-8F56-3B32B1BA7575}"/>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{8740715B-B926-4002-9C68-0B20B3E01165}</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5701-454F-8F56-3B32B1BA7575}"/>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{4DBFAB9B-7FA2-47FA-9094-BB7502C61BF2}</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5701-454F-8F56-3B32B1BA7575}"/>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{D8C8C6A0-4447-4AB9-8324-805F562BF79E}</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5701-454F-8F56-3B32B1BA7575}"/>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{2505F3B7-7913-4D05-A690-615B7203DFF5}</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5701-454F-8F56-3B32B1BA7575}"/>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{FCC9EFA0-AC4A-4733-AA8C-0B5CDFABBC0D}</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5701-454F-8F56-3B32B1BA7575}"/>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{AED48646-8E2E-4080-82C5-9998BC1E4ED0}</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5701-454F-8F56-3B32B1BA7575}"/>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{FA0779F4-9AE9-460B-B0BB-A50E5475E41E}</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5701-454F-8F56-3B32B1BA7575}"/>
                </c:ext>
              </c:extLst>
            </c:dLbl>
            <c:dLbl>
              <c:idx val="11"/>
              <c:tx>
                <c:strRef>
                  <c:f>Daten_Diagramme!$D$25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{F39726A2-3D3E-4071-BF95-67FDAB611D89}</c15:txfldGUID>
                      <c15:f>Daten_Diagramme!$D$25</c15:f>
                      <c15:dlblFieldTableCache>
                        <c:ptCount val="1"/>
                        <c:pt idx="0">
                          <c:v>5.7</c:v>
                        </c:pt>
                      </c15:dlblFieldTableCache>
                    </c15:dlblFTEntry>
                  </c15:dlblFieldTable>
                  <c15:showDataLabelsRange val="0"/>
                </c:ext>
                <c:ext xmlns:c16="http://schemas.microsoft.com/office/drawing/2014/chart" uri="{C3380CC4-5D6E-409C-BE32-E72D297353CC}">
                  <c16:uniqueId val="{0000000B-5701-454F-8F56-3B32B1BA7575}"/>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{6C47CE81-7A31-499E-8302-5ABCEAEA04BA}</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5701-454F-8F56-3B32B1BA7575}"/>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{F11FCD16-4182-47B0-BC33-717C802EAD74}</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5701-454F-8F56-3B32B1BA7575}"/>
                </c:ext>
              </c:extLst>
            </c:dLbl>
            <c:dLbl>
              <c:idx val="14"/>
              <c:tx>
                <c:strRef>
                  <c:f>Daten_Diagramme!$D$28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{DD49D5EA-D6E1-420C-9101-A11FD97D8565}</c15:txfldGUID>
                      <c15:f>Daten_Diagramme!$D$28</c15:f>
                      <c15:dlblFieldTableCache>
                        <c:ptCount val="1"/>
                        <c:pt idx="0">
                          <c:v>6.1</c:v>
                        </c:pt>
                      </c15:dlblFieldTableCache>
                    </c15:dlblFTEntry>
                  </c15:dlblFieldTable>
                  <c15:showDataLabelsRange val="0"/>
                </c:ext>
                <c:ext xmlns:c16="http://schemas.microsoft.com/office/drawing/2014/chart" uri="{C3380CC4-5D6E-409C-BE32-E72D297353CC}">
                  <c16:uniqueId val="{0000000E-5701-454F-8F56-3B32B1BA7575}"/>
                </c:ext>
              </c:extLst>
            </c:dLbl>
            <c:dLbl>
              <c:idx val="15"/>
              <c:tx>
                <c:strRef>
                  <c:f>Daten_Diagramme!$D$29</c:f>
                  <c:strCache>
                    <c:ptCount val="1"/>
                    <c:pt idx="0">
                      <c:v>-20.5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{2C8FC135-9E05-4F84-BB18-453B08ED0715}</c15:txfldGUID>
                      <c15:f>Daten_Diagramme!$D$29</c15:f>
                      <c15:dlblFieldTableCache>
                        <c:ptCount val="1"/>
                        <c:pt idx="0">
                          <c:v>-20.5</c:v>
                        </c:pt>
                      </c15:dlblFieldTableCache>
                    </c15:dlblFTEntry>
                  </c15:dlblFieldTable>
                  <c15:showDataLabelsRange val="0"/>
                </c:ext>
                <c:ext xmlns:c16="http://schemas.microsoft.com/office/drawing/2014/chart" uri="{C3380CC4-5D6E-409C-BE32-E72D297353CC}">
                  <c16:uniqueId val="{0000000F-5701-454F-8F56-3B32B1BA7575}"/>
                </c:ext>
              </c:extLst>
            </c:dLbl>
            <c:dLbl>
              <c:idx val="16"/>
              <c:tx>
                <c:strRef>
                  <c:f>Daten_Diagramme!$D$30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{EECBA64C-FC53-4829-8887-B8EB456DFA2B}</c15:txfldGUID>
                      <c15:f>Daten_Diagramme!$D$30</c15:f>
                      <c15:dlblFieldTableCache>
                        <c:ptCount val="1"/>
                        <c:pt idx="0">
                          <c:v>4.3</c:v>
                        </c:pt>
                      </c15:dlblFieldTableCache>
                    </c15:dlblFTEntry>
                  </c15:dlblFieldTable>
                  <c15:showDataLabelsRange val="0"/>
                </c:ext>
                <c:ext xmlns:c16="http://schemas.microsoft.com/office/drawing/2014/chart" uri="{C3380CC4-5D6E-409C-BE32-E72D297353CC}">
                  <c16:uniqueId val="{00000010-5701-454F-8F56-3B32B1BA7575}"/>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{43106A7A-0E5F-444B-BE47-736E7DCC618F}</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5701-454F-8F56-3B32B1BA7575}"/>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{73431F60-672C-4E91-8159-34937C734137}</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5701-454F-8F56-3B32B1BA7575}"/>
                </c:ext>
              </c:extLst>
            </c:dLbl>
            <c:dLbl>
              <c:idx val="19"/>
              <c:tx>
                <c:strRef>
                  <c:f>Daten_Diagramme!$D$33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{B75CE9B5-6381-413D-8845-6FB4C328CFA0}</c15:txfldGUID>
                      <c15:f>Daten_Diagramme!$D$33</c15:f>
                      <c15:dlblFieldTableCache>
                        <c:ptCount val="1"/>
                        <c:pt idx="0">
                          <c:v>1.6</c:v>
                        </c:pt>
                      </c15:dlblFieldTableCache>
                    </c15:dlblFTEntry>
                  </c15:dlblFieldTable>
                  <c15:showDataLabelsRange val="0"/>
                </c:ext>
                <c:ext xmlns:c16="http://schemas.microsoft.com/office/drawing/2014/chart" uri="{C3380CC4-5D6E-409C-BE32-E72D297353CC}">
                  <c16:uniqueId val="{00000013-5701-454F-8F56-3B32B1BA7575}"/>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{5CBD0373-09AD-4995-9C72-2B4B5878BA7E}</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5701-454F-8F56-3B32B1BA757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{6301E03C-F108-4E1F-8365-6F5F6AE93CE6}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701-454F-8F56-3B32B1BA757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{BD0BBB35-8DEE-41D1-A904-EBD0CAD650F2}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701-454F-8F56-3B32B1BA7575}"/>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{890C1F4F-36ED-4673-99F3-6D30AA648CF1}</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5701-454F-8F56-3B32B1BA7575}"/>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{77A327D5-21A2-4CB1-92B1-629BF3566F7F}</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5701-454F-8F56-3B32B1BA7575}"/>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{C2C853F4-8BB8-4BB1-9051-929863E7CDC0}</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5701-454F-8F56-3B32B1BA757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{2E4461EE-FE89-4674-B782-4C1DA7AA033D}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701-454F-8F56-3B32B1BA757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{1CD2422D-CA55-4FE1-8A78-908489D2E23E}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701-454F-8F56-3B32B1BA757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{82CCC6CA-D46D-4042-AFBA-57FAED529D4E}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701-454F-8F56-3B32B1BA757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{551524B9-364E-402F-BCEF-2E7D5FC97218}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701-454F-8F56-3B32B1BA757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{BFA97428-90FC-4FA8-A1D1-F65DC462C16F}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701-454F-8F56-3B32B1BA7575}"/>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{D680F811-5890-4BBC-A7D8-9154249FFFF0}</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5701-454F-8F56-3B32B1BA75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1.2006305365363041</c:v>
                </c:pt>
                <c:pt idx="1">
                  <c:v>-3.1609195402298851</c:v>
                </c:pt>
                <c:pt idx="2">
                  <c:v>5.5254070054267395</c:v>
                </c:pt>
                <c:pt idx="3">
                  <c:v>-0.89542429967961878</c:v>
                </c:pt>
                <c:pt idx="4">
                  <c:v>-0.29284833538840938</c:v>
                </c:pt>
                <c:pt idx="5">
                  <c:v>-1.1334514011876238</c:v>
                </c:pt>
                <c:pt idx="6">
                  <c:v>0.2820432466311501</c:v>
                </c:pt>
                <c:pt idx="7">
                  <c:v>4.3682734919055806</c:v>
                </c:pt>
                <c:pt idx="8">
                  <c:v>0.80326446679304697</c:v>
                </c:pt>
                <c:pt idx="9">
                  <c:v>3.9027557351031597</c:v>
                </c:pt>
                <c:pt idx="10">
                  <c:v>1.1098265895953756</c:v>
                </c:pt>
                <c:pt idx="11">
                  <c:v>5.7088651259054846</c:v>
                </c:pt>
                <c:pt idx="12">
                  <c:v>0.47307132459970885</c:v>
                </c:pt>
                <c:pt idx="13">
                  <c:v>1.6964024568587306</c:v>
                </c:pt>
                <c:pt idx="14">
                  <c:v>6.1329355212995189</c:v>
                </c:pt>
                <c:pt idx="15">
                  <c:v>-20.50551797792809</c:v>
                </c:pt>
                <c:pt idx="16">
                  <c:v>4.3237688720259264</c:v>
                </c:pt>
                <c:pt idx="17">
                  <c:v>3.639714351531905</c:v>
                </c:pt>
                <c:pt idx="18">
                  <c:v>2.6780383795309168</c:v>
                </c:pt>
                <c:pt idx="19">
                  <c:v>1.552717255196594</c:v>
                </c:pt>
                <c:pt idx="20">
                  <c:v>-8.3263946711074108E-2</c:v>
                </c:pt>
                <c:pt idx="21">
                  <c:v>0</c:v>
                </c:pt>
                <c:pt idx="23">
                  <c:v>-3.1609195402298851</c:v>
                </c:pt>
                <c:pt idx="24">
                  <c:v>6.76141665201693E-2</c:v>
                </c:pt>
                <c:pt idx="25">
                  <c:v>1.8841230118584893</c:v>
                </c:pt>
              </c:numCache>
            </c:numRef>
          </c:val>
          <c:extLst>
            <c:ext xmlns:c16="http://schemas.microsoft.com/office/drawing/2014/chart" uri="{C3380CC4-5D6E-409C-BE32-E72D297353CC}">
              <c16:uniqueId val="{00000020-5701-454F-8F56-3B32B1BA757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{8E7992B5-5E0B-4EFF-A875-4368EDBACEC4}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701-454F-8F56-3B32B1BA757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{FBBF668A-074E-4E21-8AF3-0C9D4EF20DE6}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701-454F-8F56-3B32B1BA757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{29524FD6-49F5-40F5-838C-203BD26B8AF7}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701-454F-8F56-3B32B1BA757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{E5118701-F65B-47AE-9947-3F36AD1A7772}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701-454F-8F56-3B32B1BA757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{4958A027-022A-40B4-9313-0A59F5586BD8}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701-454F-8F56-3B32B1BA757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{EE437B59-3729-44B2-971B-E208527251A5}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701-454F-8F56-3B32B1BA757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{A56940E6-F252-4E0F-93BF-182AC1FFF063}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701-454F-8F56-3B32B1BA757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{3B932DD6-5C13-446E-995F-5AAF1D749FA6}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701-454F-8F56-3B32B1BA757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{5B2C52AD-D85A-4B05-B492-6A21B3330A3F}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701-454F-8F56-3B32B1BA757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{97F97B57-F0B0-4CA3-9EBE-0761604AB17E}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701-454F-8F56-3B32B1BA757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{948E766D-1B22-41A1-AED7-427433F2B7A8}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701-454F-8F56-3B32B1BA757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{90C455CD-5B82-41EB-9441-817FA92D53F0}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701-454F-8F56-3B32B1BA757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{8E15BAEF-DE80-45A7-AF62-B8A69EFCECC7}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701-454F-8F56-3B32B1BA757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{1A681210-8E12-4BB7-AE3D-85EA3316C4CD}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701-454F-8F56-3B32B1BA757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{F8F873F7-81F2-4945-8D25-00C59A5318D7}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701-454F-8F56-3B32B1BA757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{5A9CA562-4741-4C78-89EE-C42C14B2FA0D}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701-454F-8F56-3B32B1BA757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{FA20EE40-67C6-4DE6-96A2-79A3D3C067A8}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701-454F-8F56-3B32B1BA757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{64332A39-58C9-4235-A409-34BBA7F7C85C}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701-454F-8F56-3B32B1BA757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{8B71A775-19AF-4459-AE95-651AD09FD7AC}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701-454F-8F56-3B32B1BA757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{D21316FD-D6BB-451B-9810-73910882416B}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701-454F-8F56-3B32B1BA757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{072BCD71-CFFB-43F3-911F-C20507338DF6}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701-454F-8F56-3B32B1BA757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{A7C01E28-6357-435F-B1FF-0E7EF5D7DAEC}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701-454F-8F56-3B32B1BA757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{F65CD407-AF9A-4513-966C-4FD8A7857B65}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701-454F-8F56-3B32B1BA757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{1F1D61A6-A207-42EA-AB6C-BFF536368BA3}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701-454F-8F56-3B32B1BA757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{03529718-2CF6-4250-A577-FEEE80BAD4EC}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701-454F-8F56-3B32B1BA757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{AAA3BEE0-DB5B-4722-89EC-914F4FD33833}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701-454F-8F56-3B32B1BA757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{14C25607-30F9-4578-836F-A28BE6C11814}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701-454F-8F56-3B32B1BA757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{53F93000-4250-45C1-BEC8-881839D5DA62}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701-454F-8F56-3B32B1BA757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{00A7F166-F3CE-4B82-82AD-A3C5D767F583}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701-454F-8F56-3B32B1BA757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{85939E6D-D469-4729-BA87-1226BC99BFF2}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701-454F-8F56-3B32B1BA757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{85756379-B197-4909-AE45-745403ADD07C}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701-454F-8F56-3B32B1BA757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{93EFD3F9-6D83-41BF-BC02-F0B6695F0B71}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701-454F-8F56-3B32B1BA75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701-454F-8F56-3B32B1BA757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701-454F-8F56-3B32B1BA757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{D070D998-90EB-439B-837B-4C636D43A3E1}</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5392-4286-9B05-F7AC7CEF95DF}"/>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{A489D86D-2154-43E8-A749-0F0BFA849333}</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5392-4286-9B05-F7AC7CEF95DF}"/>
                </c:ext>
              </c:extLst>
            </c:dLbl>
            <c:dLbl>
              <c:idx val="2"/>
              <c:tx>
                <c:strRef>
                  <c:f>Daten_Diagramme!$E$16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{598FD599-465F-4432-8AB2-6CDBC94A81F2}</c15:txfldGUID>
                      <c15:f>Daten_Diagramme!$E$16</c15:f>
                      <c15:dlblFieldTableCache>
                        <c:ptCount val="1"/>
                        <c:pt idx="0">
                          <c:v>6.7</c:v>
                        </c:pt>
                      </c15:dlblFieldTableCache>
                    </c15:dlblFTEntry>
                  </c15:dlblFieldTable>
                  <c15:showDataLabelsRange val="0"/>
                </c:ext>
                <c:ext xmlns:c16="http://schemas.microsoft.com/office/drawing/2014/chart" uri="{C3380CC4-5D6E-409C-BE32-E72D297353CC}">
                  <c16:uniqueId val="{00000002-5392-4286-9B05-F7AC7CEF95DF}"/>
                </c:ext>
              </c:extLst>
            </c:dLbl>
            <c:dLbl>
              <c:idx val="3"/>
              <c:tx>
                <c:strRef>
                  <c:f>Daten_Diagramme!$E$17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{4AB9E553-350F-4A73-A0F2-2893A6F28D3F}</c15:txfldGUID>
                      <c15:f>Daten_Diagramme!$E$17</c15:f>
                      <c15:dlblFieldTableCache>
                        <c:ptCount val="1"/>
                        <c:pt idx="0">
                          <c:v>-6.0</c:v>
                        </c:pt>
                      </c15:dlblFieldTableCache>
                    </c15:dlblFTEntry>
                  </c15:dlblFieldTable>
                  <c15:showDataLabelsRange val="0"/>
                </c:ext>
                <c:ext xmlns:c16="http://schemas.microsoft.com/office/drawing/2014/chart" uri="{C3380CC4-5D6E-409C-BE32-E72D297353CC}">
                  <c16:uniqueId val="{00000003-5392-4286-9B05-F7AC7CEF95DF}"/>
                </c:ext>
              </c:extLst>
            </c:dLbl>
            <c:dLbl>
              <c:idx val="4"/>
              <c:tx>
                <c:strRef>
                  <c:f>Daten_Diagramme!$E$18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{31F4E2B8-1C70-424A-9AF1-C5EF45F8615C}</c15:txfldGUID>
                      <c15:f>Daten_Diagramme!$E$18</c15:f>
                      <c15:dlblFieldTableCache>
                        <c:ptCount val="1"/>
                        <c:pt idx="0">
                          <c:v>-1.8</c:v>
                        </c:pt>
                      </c15:dlblFieldTableCache>
                    </c15:dlblFTEntry>
                  </c15:dlblFieldTable>
                  <c15:showDataLabelsRange val="0"/>
                </c:ext>
                <c:ext xmlns:c16="http://schemas.microsoft.com/office/drawing/2014/chart" uri="{C3380CC4-5D6E-409C-BE32-E72D297353CC}">
                  <c16:uniqueId val="{00000004-5392-4286-9B05-F7AC7CEF95DF}"/>
                </c:ext>
              </c:extLst>
            </c:dLbl>
            <c:dLbl>
              <c:idx val="5"/>
              <c:tx>
                <c:strRef>
                  <c:f>Daten_Diagramme!$E$19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{0E2B96A8-6C4B-48C1-BF97-F6750CB34A73}</c15:txfldGUID>
                      <c15:f>Daten_Diagramme!$E$19</c15:f>
                      <c15:dlblFieldTableCache>
                        <c:ptCount val="1"/>
                        <c:pt idx="0">
                          <c:v>-9.5</c:v>
                        </c:pt>
                      </c15:dlblFieldTableCache>
                    </c15:dlblFTEntry>
                  </c15:dlblFieldTable>
                  <c15:showDataLabelsRange val="0"/>
                </c:ext>
                <c:ext xmlns:c16="http://schemas.microsoft.com/office/drawing/2014/chart" uri="{C3380CC4-5D6E-409C-BE32-E72D297353CC}">
                  <c16:uniqueId val="{00000005-5392-4286-9B05-F7AC7CEF95DF}"/>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{388CDD42-264B-40FB-8592-C142E09A18DB}</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5392-4286-9B05-F7AC7CEF95DF}"/>
                </c:ext>
              </c:extLst>
            </c:dLbl>
            <c:dLbl>
              <c:idx val="7"/>
              <c:tx>
                <c:strRef>
                  <c:f>Daten_Diagramme!$E$21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{0C76D3F7-A1D4-4033-9EEC-93EDC6F98B2A}</c15:txfldGUID>
                      <c15:f>Daten_Diagramme!$E$21</c15:f>
                      <c15:dlblFieldTableCache>
                        <c:ptCount val="1"/>
                        <c:pt idx="0">
                          <c:v>3.3</c:v>
                        </c:pt>
                      </c15:dlblFieldTableCache>
                    </c15:dlblFTEntry>
                  </c15:dlblFieldTable>
                  <c15:showDataLabelsRange val="0"/>
                </c:ext>
                <c:ext xmlns:c16="http://schemas.microsoft.com/office/drawing/2014/chart" uri="{C3380CC4-5D6E-409C-BE32-E72D297353CC}">
                  <c16:uniqueId val="{00000007-5392-4286-9B05-F7AC7CEF95DF}"/>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{E66ED100-9744-4F30-8FBB-E4B94598FD79}</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5392-4286-9B05-F7AC7CEF95DF}"/>
                </c:ext>
              </c:extLst>
            </c:dLbl>
            <c:dLbl>
              <c:idx val="9"/>
              <c:tx>
                <c:strRef>
                  <c:f>Daten_Diagramme!$E$23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{F4673A46-B7DB-48F7-ABB6-76A79D7D453D}</c15:txfldGUID>
                      <c15:f>Daten_Diagramme!$E$23</c15:f>
                      <c15:dlblFieldTableCache>
                        <c:ptCount val="1"/>
                        <c:pt idx="0">
                          <c:v>-3.7</c:v>
                        </c:pt>
                      </c15:dlblFieldTableCache>
                    </c15:dlblFTEntry>
                  </c15:dlblFieldTable>
                  <c15:showDataLabelsRange val="0"/>
                </c:ext>
                <c:ext xmlns:c16="http://schemas.microsoft.com/office/drawing/2014/chart" uri="{C3380CC4-5D6E-409C-BE32-E72D297353CC}">
                  <c16:uniqueId val="{00000009-5392-4286-9B05-F7AC7CEF95DF}"/>
                </c:ext>
              </c:extLst>
            </c:dLbl>
            <c:dLbl>
              <c:idx val="10"/>
              <c:tx>
                <c:strRef>
                  <c:f>Daten_Diagramme!$E$24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{93BD5A03-557B-446B-8EE2-26B0B976C77B}</c15:txfldGUID>
                      <c15:f>Daten_Diagramme!$E$24</c15:f>
                      <c15:dlblFieldTableCache>
                        <c:ptCount val="1"/>
                        <c:pt idx="0">
                          <c:v>-8.6</c:v>
                        </c:pt>
                      </c15:dlblFieldTableCache>
                    </c15:dlblFTEntry>
                  </c15:dlblFieldTable>
                  <c15:showDataLabelsRange val="0"/>
                </c:ext>
                <c:ext xmlns:c16="http://schemas.microsoft.com/office/drawing/2014/chart" uri="{C3380CC4-5D6E-409C-BE32-E72D297353CC}">
                  <c16:uniqueId val="{0000000A-5392-4286-9B05-F7AC7CEF95DF}"/>
                </c:ext>
              </c:extLst>
            </c:dLbl>
            <c:dLbl>
              <c:idx val="11"/>
              <c:tx>
                <c:strRef>
                  <c:f>Daten_Diagramme!$E$25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{3D0C0466-0BF7-4371-9A94-FC027204B5AE}</c15:txfldGUID>
                      <c15:f>Daten_Diagramme!$E$25</c15:f>
                      <c15:dlblFieldTableCache>
                        <c:ptCount val="1"/>
                        <c:pt idx="0">
                          <c:v>2.3</c:v>
                        </c:pt>
                      </c15:dlblFieldTableCache>
                    </c15:dlblFTEntry>
                  </c15:dlblFieldTable>
                  <c15:showDataLabelsRange val="0"/>
                </c:ext>
                <c:ext xmlns:c16="http://schemas.microsoft.com/office/drawing/2014/chart" uri="{C3380CC4-5D6E-409C-BE32-E72D297353CC}">
                  <c16:uniqueId val="{0000000B-5392-4286-9B05-F7AC7CEF95DF}"/>
                </c:ext>
              </c:extLst>
            </c:dLbl>
            <c:dLbl>
              <c:idx val="12"/>
              <c:tx>
                <c:strRef>
                  <c:f>Daten_Diagramme!$E$26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{3AB4EEE2-738D-4203-96AF-6F78E8661C69}</c15:txfldGUID>
                      <c15:f>Daten_Diagramme!$E$26</c15:f>
                      <c15:dlblFieldTableCache>
                        <c:ptCount val="1"/>
                        <c:pt idx="0">
                          <c:v>-0.2</c:v>
                        </c:pt>
                      </c15:dlblFieldTableCache>
                    </c15:dlblFTEntry>
                  </c15:dlblFieldTable>
                  <c15:showDataLabelsRange val="0"/>
                </c:ext>
                <c:ext xmlns:c16="http://schemas.microsoft.com/office/drawing/2014/chart" uri="{C3380CC4-5D6E-409C-BE32-E72D297353CC}">
                  <c16:uniqueId val="{0000000C-5392-4286-9B05-F7AC7CEF95DF}"/>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{BFEF38FC-A636-4F95-A65C-74C5992D3A20}</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5392-4286-9B05-F7AC7CEF95DF}"/>
                </c:ext>
              </c:extLst>
            </c:dLbl>
            <c:dLbl>
              <c:idx val="14"/>
              <c:tx>
                <c:strRef>
                  <c:f>Daten_Diagramme!$E$28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{280754D2-B20A-402A-BBA2-DD0FD0ECD9FA}</c15:txfldGUID>
                      <c15:f>Daten_Diagramme!$E$28</c15:f>
                      <c15:dlblFieldTableCache>
                        <c:ptCount val="1"/>
                        <c:pt idx="0">
                          <c:v>0.1</c:v>
                        </c:pt>
                      </c15:dlblFieldTableCache>
                    </c15:dlblFTEntry>
                  </c15:dlblFieldTable>
                  <c15:showDataLabelsRange val="0"/>
                </c:ext>
                <c:ext xmlns:c16="http://schemas.microsoft.com/office/drawing/2014/chart" uri="{C3380CC4-5D6E-409C-BE32-E72D297353CC}">
                  <c16:uniqueId val="{0000000E-5392-4286-9B05-F7AC7CEF95DF}"/>
                </c:ext>
              </c:extLst>
            </c:dLbl>
            <c:dLbl>
              <c:idx val="15"/>
              <c:tx>
                <c:strRef>
                  <c:f>Daten_Diagramme!$E$29</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{C07C4395-ADCD-4A91-9897-4C9C34F705CA}</c15:txfldGUID>
                      <c15:f>Daten_Diagramme!$E$29</c15:f>
                      <c15:dlblFieldTableCache>
                        <c:ptCount val="1"/>
                        <c:pt idx="0">
                          <c:v>-12.9</c:v>
                        </c:pt>
                      </c15:dlblFieldTableCache>
                    </c15:dlblFTEntry>
                  </c15:dlblFieldTable>
                  <c15:showDataLabelsRange val="0"/>
                </c:ext>
                <c:ext xmlns:c16="http://schemas.microsoft.com/office/drawing/2014/chart" uri="{C3380CC4-5D6E-409C-BE32-E72D297353CC}">
                  <c16:uniqueId val="{0000000F-5392-4286-9B05-F7AC7CEF95DF}"/>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{D6170C70-FD96-4259-9AAF-F931610C1797}</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5392-4286-9B05-F7AC7CEF95DF}"/>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{9ADD2C58-9A2B-4614-9034-8CCEBAA13B7E}</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5392-4286-9B05-F7AC7CEF95DF}"/>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{E26EC4DA-5A41-479C-8526-C9F4E41B7609}</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5392-4286-9B05-F7AC7CEF95DF}"/>
                </c:ext>
              </c:extLst>
            </c:dLbl>
            <c:dLbl>
              <c:idx val="19"/>
              <c:tx>
                <c:strRef>
                  <c:f>Daten_Diagramme!$E$33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{B181BBB2-89E6-46BD-BC9D-7B034ECD198A}</c15:txfldGUID>
                      <c15:f>Daten_Diagramme!$E$33</c15:f>
                      <c15:dlblFieldTableCache>
                        <c:ptCount val="1"/>
                        <c:pt idx="0">
                          <c:v>6.3</c:v>
                        </c:pt>
                      </c15:dlblFieldTableCache>
                    </c15:dlblFTEntry>
                  </c15:dlblFieldTable>
                  <c15:showDataLabelsRange val="0"/>
                </c:ext>
                <c:ext xmlns:c16="http://schemas.microsoft.com/office/drawing/2014/chart" uri="{C3380CC4-5D6E-409C-BE32-E72D297353CC}">
                  <c16:uniqueId val="{00000013-5392-4286-9B05-F7AC7CEF95DF}"/>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{A0BD6293-907D-4BF6-BFF6-6E147F6D60BF}</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5392-4286-9B05-F7AC7CEF95D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{4D31ABBD-A5FF-4BE9-B303-F7EE7EBE6D34}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392-4286-9B05-F7AC7CEF95D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{FA587BE8-F7FF-4BEE-B78D-F6E87D81A324}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392-4286-9B05-F7AC7CEF95DF}"/>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{927C3456-7922-4DA3-BEB6-775321D52DCC}</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5392-4286-9B05-F7AC7CEF95DF}"/>
                </c:ext>
              </c:extLst>
            </c:dLbl>
            <c:dLbl>
              <c:idx val="24"/>
              <c:tx>
                <c:strRef>
                  <c:f>Daten_Diagramme!$E$38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{568B6634-1ABF-4204-9B69-066E7A67D97F}</c15:txfldGUID>
                      <c15:f>Daten_Diagramme!$E$38</c15:f>
                      <c15:dlblFieldTableCache>
                        <c:ptCount val="1"/>
                        <c:pt idx="0">
                          <c:v>-3.2</c:v>
                        </c:pt>
                      </c15:dlblFieldTableCache>
                    </c15:dlblFTEntry>
                  </c15:dlblFieldTable>
                  <c15:showDataLabelsRange val="0"/>
                </c:ext>
                <c:ext xmlns:c16="http://schemas.microsoft.com/office/drawing/2014/chart" uri="{C3380CC4-5D6E-409C-BE32-E72D297353CC}">
                  <c16:uniqueId val="{00000018-5392-4286-9B05-F7AC7CEF95DF}"/>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{A0A69F92-B21B-4EB5-B6F4-F6E59599F7C4}</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5392-4286-9B05-F7AC7CEF95D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{2CBF9F5C-8C29-4DFA-B173-6A08827C2514}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392-4286-9B05-F7AC7CEF95D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{7DE33A19-95FF-4EC3-B1C2-E827085BB717}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392-4286-9B05-F7AC7CEF95D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{656466CB-8811-4B27-B4DF-62E871E1F0D7}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392-4286-9B05-F7AC7CEF95D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{48434238-871B-422E-9B37-1E80344D4A0C}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392-4286-9B05-F7AC7CEF95D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{6A33F6DA-5C31-489E-B76F-D11081632C7B}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392-4286-9B05-F7AC7CEF95DF}"/>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{887F474F-BCE0-430E-B6C5-C1E4BD8BB059}</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5392-4286-9B05-F7AC7CEF95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-1.5271610573930365</c:v>
                </c:pt>
                <c:pt idx="1">
                  <c:v>-1.2213740458015268</c:v>
                </c:pt>
                <c:pt idx="2">
                  <c:v>6.7415730337078648</c:v>
                </c:pt>
                <c:pt idx="3">
                  <c:v>-5.9812070834839179</c:v>
                </c:pt>
                <c:pt idx="4">
                  <c:v>-1.8231540565177757</c:v>
                </c:pt>
                <c:pt idx="5">
                  <c:v>-9.5151294203426904</c:v>
                </c:pt>
                <c:pt idx="6">
                  <c:v>-5.025125628140704</c:v>
                </c:pt>
                <c:pt idx="7">
                  <c:v>3.3497536945812807</c:v>
                </c:pt>
                <c:pt idx="8">
                  <c:v>2.0771159126178822</c:v>
                </c:pt>
                <c:pt idx="9">
                  <c:v>-3.7073816617014232</c:v>
                </c:pt>
                <c:pt idx="10">
                  <c:v>-8.6401673640167367</c:v>
                </c:pt>
                <c:pt idx="11">
                  <c:v>2.264808362369338</c:v>
                </c:pt>
                <c:pt idx="12">
                  <c:v>-0.23148148148148148</c:v>
                </c:pt>
                <c:pt idx="13">
                  <c:v>-1.6897746967071057</c:v>
                </c:pt>
                <c:pt idx="14">
                  <c:v>6.684491978609626E-2</c:v>
                </c:pt>
                <c:pt idx="15">
                  <c:v>-12.857142857142858</c:v>
                </c:pt>
                <c:pt idx="16">
                  <c:v>1.0534846029173419</c:v>
                </c:pt>
                <c:pt idx="17">
                  <c:v>1.1482254697286012</c:v>
                </c:pt>
                <c:pt idx="18">
                  <c:v>2.1530180699730872</c:v>
                </c:pt>
                <c:pt idx="19">
                  <c:v>6.3317274604267038</c:v>
                </c:pt>
                <c:pt idx="20">
                  <c:v>-3.7610221342450965</c:v>
                </c:pt>
                <c:pt idx="21">
                  <c:v>0</c:v>
                </c:pt>
                <c:pt idx="23">
                  <c:v>-1.2213740458015268</c:v>
                </c:pt>
                <c:pt idx="24">
                  <c:v>-3.242056316197365</c:v>
                </c:pt>
                <c:pt idx="25">
                  <c:v>-1.1985828077493279</c:v>
                </c:pt>
              </c:numCache>
            </c:numRef>
          </c:val>
          <c:extLst>
            <c:ext xmlns:c16="http://schemas.microsoft.com/office/drawing/2014/chart" uri="{C3380CC4-5D6E-409C-BE32-E72D297353CC}">
              <c16:uniqueId val="{00000020-5392-4286-9B05-F7AC7CEF95D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{9A317091-3963-4483-B9E2-2AD9CDDCBD4A}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392-4286-9B05-F7AC7CEF95D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{D2F164CE-0919-4AB6-A85A-A34ED800670F}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392-4286-9B05-F7AC7CEF95D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{1E8A9560-F7AC-40C2-88A1-53BB022B5F7E}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392-4286-9B05-F7AC7CEF95D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{72BB4B9C-13B3-4EF1-B76C-744307A284F8}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392-4286-9B05-F7AC7CEF95D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{06D73E72-F829-42E3-B650-4CF00352585C}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392-4286-9B05-F7AC7CEF95D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{A616EE8F-28CE-473B-B2D4-A90C3C1748C0}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392-4286-9B05-F7AC7CEF95D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{F61BE9D6-BFFF-412C-8428-0997A12DB056}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392-4286-9B05-F7AC7CEF95D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{9D192228-3B30-42C3-8B11-201845626FED}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392-4286-9B05-F7AC7CEF95D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{7D6EF113-0FBD-4847-A0D4-76E5D6FA1F65}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392-4286-9B05-F7AC7CEF95D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{1D77A139-C721-4809-BAE2-E4EE23873718}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392-4286-9B05-F7AC7CEF95D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{D7E35BF3-BF8D-410E-B3AB-3AF43AC702B5}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392-4286-9B05-F7AC7CEF95D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{8C650A76-AEF5-403D-9947-F387CBF7A5E3}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392-4286-9B05-F7AC7CEF95D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{00A0B0B9-8B93-49F6-A191-49D6CCD3C0FE}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392-4286-9B05-F7AC7CEF95D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{8D1C4B00-4763-4DF2-82DE-D106FEED9881}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392-4286-9B05-F7AC7CEF95D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{D9C374FE-99E6-45E3-A572-8912C91DF9E3}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392-4286-9B05-F7AC7CEF95D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{AFD9D2C2-F77C-4292-9A29-0C7CDD780945}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392-4286-9B05-F7AC7CEF95D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{CB144ECC-E307-4CE9-92B1-5E0601E46A6B}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392-4286-9B05-F7AC7CEF95D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{EA9FC648-2790-44CB-B8E9-B583D8C7F75C}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392-4286-9B05-F7AC7CEF95D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{F4237FC7-7A6B-473C-92AB-A736681C88AB}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392-4286-9B05-F7AC7CEF95D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{459E1C7D-EDA1-4030-878D-8E150FCC524E}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392-4286-9B05-F7AC7CEF95D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{597D4266-E187-4D43-A9EB-1353E7B6F25C}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392-4286-9B05-F7AC7CEF95D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{AB3385FC-4445-4287-8BAC-D01C60D172E4}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392-4286-9B05-F7AC7CEF95D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{AAA84B67-8067-4C19-BA5F-D771CD356E34}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392-4286-9B05-F7AC7CEF95D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{BD4F0544-7145-48F5-B272-469438297218}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392-4286-9B05-F7AC7CEF95D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{3903415C-038A-4CC0-BD75-7E0AE306F679}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392-4286-9B05-F7AC7CEF95D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{986701DD-8624-4ED2-A5F8-689D94D80A17}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392-4286-9B05-F7AC7CEF95D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{714C4D0D-A4A7-4055-9A93-505CDA788969}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392-4286-9B05-F7AC7CEF95D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{A0106E49-30CE-4A21-BD1C-3B30EF375271}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392-4286-9B05-F7AC7CEF95D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{209C451C-5740-4D57-9FFB-0A64CDC1D9FC}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392-4286-9B05-F7AC7CEF95D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{4E884ED5-BFD4-4FD1-93D3-B2ADD20EC9D0}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392-4286-9B05-F7AC7CEF95D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{E111FAFD-5B44-48D6-9041-8F7A9D60C8B5}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392-4286-9B05-F7AC7CEF95D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{5420B566-E55B-4662-8300-396E455C88DC}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392-4286-9B05-F7AC7CEF95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392-4286-9B05-F7AC7CEF95D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392-4286-9B05-F7AC7CEF95D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{FA0DD638-5517-45D8-8CF3-40583AC16E9D}</c15:txfldGUID>
                      <c15:f>Diagramm!$I$46</c15:f>
                      <c15:dlblFieldTableCache>
                        <c:ptCount val="1"/>
                      </c15:dlblFieldTableCache>
                    </c15:dlblFTEntry>
                  </c15:dlblFieldTable>
                  <c15:showDataLabelsRange val="0"/>
                </c:ext>
                <c:ext xmlns:c16="http://schemas.microsoft.com/office/drawing/2014/chart" uri="{C3380CC4-5D6E-409C-BE32-E72D297353CC}">
                  <c16:uniqueId val="{00000000-5364-4733-AE97-8D2A31C6F39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{E09ACEC4-1BAB-4984-BD49-8865FC92C4AE}</c15:txfldGUID>
                      <c15:f>Diagramm!$I$47</c15:f>
                      <c15:dlblFieldTableCache>
                        <c:ptCount val="1"/>
                      </c15:dlblFieldTableCache>
                    </c15:dlblFTEntry>
                  </c15:dlblFieldTable>
                  <c15:showDataLabelsRange val="0"/>
                </c:ext>
                <c:ext xmlns:c16="http://schemas.microsoft.com/office/drawing/2014/chart" uri="{C3380CC4-5D6E-409C-BE32-E72D297353CC}">
                  <c16:uniqueId val="{00000001-5364-4733-AE97-8D2A31C6F39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{FDA24408-E940-4E23-A313-F55B0A4DCB75}</c15:txfldGUID>
                      <c15:f>Diagramm!$I$48</c15:f>
                      <c15:dlblFieldTableCache>
                        <c:ptCount val="1"/>
                      </c15:dlblFieldTableCache>
                    </c15:dlblFTEntry>
                  </c15:dlblFieldTable>
                  <c15:showDataLabelsRange val="0"/>
                </c:ext>
                <c:ext xmlns:c16="http://schemas.microsoft.com/office/drawing/2014/chart" uri="{C3380CC4-5D6E-409C-BE32-E72D297353CC}">
                  <c16:uniqueId val="{00000002-5364-4733-AE97-8D2A31C6F39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{D256B804-4770-40D9-978A-FB12D1904E1D}</c15:txfldGUID>
                      <c15:f>Diagramm!$I$49</c15:f>
                      <c15:dlblFieldTableCache>
                        <c:ptCount val="1"/>
                      </c15:dlblFieldTableCache>
                    </c15:dlblFTEntry>
                  </c15:dlblFieldTable>
                  <c15:showDataLabelsRange val="0"/>
                </c:ext>
                <c:ext xmlns:c16="http://schemas.microsoft.com/office/drawing/2014/chart" uri="{C3380CC4-5D6E-409C-BE32-E72D297353CC}">
                  <c16:uniqueId val="{00000003-5364-4733-AE97-8D2A31C6F39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{4BAA6358-3055-4CC2-B171-E7C3334265BC}</c15:txfldGUID>
                      <c15:f>Diagramm!$I$50</c15:f>
                      <c15:dlblFieldTableCache>
                        <c:ptCount val="1"/>
                      </c15:dlblFieldTableCache>
                    </c15:dlblFTEntry>
                  </c15:dlblFieldTable>
                  <c15:showDataLabelsRange val="0"/>
                </c:ext>
                <c:ext xmlns:c16="http://schemas.microsoft.com/office/drawing/2014/chart" uri="{C3380CC4-5D6E-409C-BE32-E72D297353CC}">
                  <c16:uniqueId val="{00000004-5364-4733-AE97-8D2A31C6F39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{406E546A-8B3D-47F3-9F9D-727316C44EEE}</c15:txfldGUID>
                      <c15:f>Diagramm!$I$51</c15:f>
                      <c15:dlblFieldTableCache>
                        <c:ptCount val="1"/>
                      </c15:dlblFieldTableCache>
                    </c15:dlblFTEntry>
                  </c15:dlblFieldTable>
                  <c15:showDataLabelsRange val="0"/>
                </c:ext>
                <c:ext xmlns:c16="http://schemas.microsoft.com/office/drawing/2014/chart" uri="{C3380CC4-5D6E-409C-BE32-E72D297353CC}">
                  <c16:uniqueId val="{00000005-5364-4733-AE97-8D2A31C6F39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{54F04C3D-8CA5-4E2A-948F-D3EBBEB02DCD}</c15:txfldGUID>
                      <c15:f>Diagramm!$I$52</c15:f>
                      <c15:dlblFieldTableCache>
                        <c:ptCount val="1"/>
                      </c15:dlblFieldTableCache>
                    </c15:dlblFTEntry>
                  </c15:dlblFieldTable>
                  <c15:showDataLabelsRange val="0"/>
                </c:ext>
                <c:ext xmlns:c16="http://schemas.microsoft.com/office/drawing/2014/chart" uri="{C3380CC4-5D6E-409C-BE32-E72D297353CC}">
                  <c16:uniqueId val="{00000006-5364-4733-AE97-8D2A31C6F39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{8DE4193F-C745-4851-B379-BF81E1140718}</c15:txfldGUID>
                      <c15:f>Diagramm!$I$53</c15:f>
                      <c15:dlblFieldTableCache>
                        <c:ptCount val="1"/>
                      </c15:dlblFieldTableCache>
                    </c15:dlblFTEntry>
                  </c15:dlblFieldTable>
                  <c15:showDataLabelsRange val="0"/>
                </c:ext>
                <c:ext xmlns:c16="http://schemas.microsoft.com/office/drawing/2014/chart" uri="{C3380CC4-5D6E-409C-BE32-E72D297353CC}">
                  <c16:uniqueId val="{00000007-5364-4733-AE97-8D2A31C6F39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{3DBE518B-F6A1-460B-B066-23CCAA25EA00}</c15:txfldGUID>
                      <c15:f>Diagramm!$I$54</c15:f>
                      <c15:dlblFieldTableCache>
                        <c:ptCount val="1"/>
                      </c15:dlblFieldTableCache>
                    </c15:dlblFTEntry>
                  </c15:dlblFieldTable>
                  <c15:showDataLabelsRange val="0"/>
                </c:ext>
                <c:ext xmlns:c16="http://schemas.microsoft.com/office/drawing/2014/chart" uri="{C3380CC4-5D6E-409C-BE32-E72D297353CC}">
                  <c16:uniqueId val="{00000008-5364-4733-AE97-8D2A31C6F39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{E79A7283-D6DF-4D90-979C-778D61DB8DD0}</c15:txfldGUID>
                      <c15:f>Diagramm!$I$55</c15:f>
                      <c15:dlblFieldTableCache>
                        <c:ptCount val="1"/>
                      </c15:dlblFieldTableCache>
                    </c15:dlblFTEntry>
                  </c15:dlblFieldTable>
                  <c15:showDataLabelsRange val="0"/>
                </c:ext>
                <c:ext xmlns:c16="http://schemas.microsoft.com/office/drawing/2014/chart" uri="{C3380CC4-5D6E-409C-BE32-E72D297353CC}">
                  <c16:uniqueId val="{00000009-5364-4733-AE97-8D2A31C6F39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{E963CFEA-C7D0-427B-AE2E-359E0A55A83B}</c15:txfldGUID>
                      <c15:f>Diagramm!$I$56</c15:f>
                      <c15:dlblFieldTableCache>
                        <c:ptCount val="1"/>
                      </c15:dlblFieldTableCache>
                    </c15:dlblFTEntry>
                  </c15:dlblFieldTable>
                  <c15:showDataLabelsRange val="0"/>
                </c:ext>
                <c:ext xmlns:c16="http://schemas.microsoft.com/office/drawing/2014/chart" uri="{C3380CC4-5D6E-409C-BE32-E72D297353CC}">
                  <c16:uniqueId val="{0000000A-5364-4733-AE97-8D2A31C6F39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{1A869FF3-D687-44EA-BD70-B83FEC51C319}</c15:txfldGUID>
                      <c15:f>Diagramm!$I$57</c15:f>
                      <c15:dlblFieldTableCache>
                        <c:ptCount val="1"/>
                      </c15:dlblFieldTableCache>
                    </c15:dlblFTEntry>
                  </c15:dlblFieldTable>
                  <c15:showDataLabelsRange val="0"/>
                </c:ext>
                <c:ext xmlns:c16="http://schemas.microsoft.com/office/drawing/2014/chart" uri="{C3380CC4-5D6E-409C-BE32-E72D297353CC}">
                  <c16:uniqueId val="{0000000B-5364-4733-AE97-8D2A31C6F39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{564DD72E-986B-409E-929E-BE9E991D6377}</c15:txfldGUID>
                      <c15:f>Diagramm!$I$58</c15:f>
                      <c15:dlblFieldTableCache>
                        <c:ptCount val="1"/>
                      </c15:dlblFieldTableCache>
                    </c15:dlblFTEntry>
                  </c15:dlblFieldTable>
                  <c15:showDataLabelsRange val="0"/>
                </c:ext>
                <c:ext xmlns:c16="http://schemas.microsoft.com/office/drawing/2014/chart" uri="{C3380CC4-5D6E-409C-BE32-E72D297353CC}">
                  <c16:uniqueId val="{0000000C-5364-4733-AE97-8D2A31C6F39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{0DD6B19A-572F-4B7A-9134-A4AE5909753A}</c15:txfldGUID>
                      <c15:f>Diagramm!$I$59</c15:f>
                      <c15:dlblFieldTableCache>
                        <c:ptCount val="1"/>
                      </c15:dlblFieldTableCache>
                    </c15:dlblFTEntry>
                  </c15:dlblFieldTable>
                  <c15:showDataLabelsRange val="0"/>
                </c:ext>
                <c:ext xmlns:c16="http://schemas.microsoft.com/office/drawing/2014/chart" uri="{C3380CC4-5D6E-409C-BE32-E72D297353CC}">
                  <c16:uniqueId val="{0000000D-5364-4733-AE97-8D2A31C6F39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{6970F509-83B3-4B31-AD3A-BEEC39CEF957}</c15:txfldGUID>
                      <c15:f>Diagramm!$I$60</c15:f>
                      <c15:dlblFieldTableCache>
                        <c:ptCount val="1"/>
                      </c15:dlblFieldTableCache>
                    </c15:dlblFTEntry>
                  </c15:dlblFieldTable>
                  <c15:showDataLabelsRange val="0"/>
                </c:ext>
                <c:ext xmlns:c16="http://schemas.microsoft.com/office/drawing/2014/chart" uri="{C3380CC4-5D6E-409C-BE32-E72D297353CC}">
                  <c16:uniqueId val="{0000000E-5364-4733-AE97-8D2A31C6F39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{D980C541-196C-42FD-869C-BC9894089E58}</c15:txfldGUID>
                      <c15:f>Diagramm!$I$61</c15:f>
                      <c15:dlblFieldTableCache>
                        <c:ptCount val="1"/>
                      </c15:dlblFieldTableCache>
                    </c15:dlblFTEntry>
                  </c15:dlblFieldTable>
                  <c15:showDataLabelsRange val="0"/>
                </c:ext>
                <c:ext xmlns:c16="http://schemas.microsoft.com/office/drawing/2014/chart" uri="{C3380CC4-5D6E-409C-BE32-E72D297353CC}">
                  <c16:uniqueId val="{0000000F-5364-4733-AE97-8D2A31C6F39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{FB609224-1EFA-4C7B-95FB-C28D660EE5B9}</c15:txfldGUID>
                      <c15:f>Diagramm!$I$62</c15:f>
                      <c15:dlblFieldTableCache>
                        <c:ptCount val="1"/>
                      </c15:dlblFieldTableCache>
                    </c15:dlblFTEntry>
                  </c15:dlblFieldTable>
                  <c15:showDataLabelsRange val="0"/>
                </c:ext>
                <c:ext xmlns:c16="http://schemas.microsoft.com/office/drawing/2014/chart" uri="{C3380CC4-5D6E-409C-BE32-E72D297353CC}">
                  <c16:uniqueId val="{00000010-5364-4733-AE97-8D2A31C6F39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{C3A7E7FF-CBFF-4F3F-92C0-109EE6295642}</c15:txfldGUID>
                      <c15:f>Diagramm!$I$63</c15:f>
                      <c15:dlblFieldTableCache>
                        <c:ptCount val="1"/>
                      </c15:dlblFieldTableCache>
                    </c15:dlblFTEntry>
                  </c15:dlblFieldTable>
                  <c15:showDataLabelsRange val="0"/>
                </c:ext>
                <c:ext xmlns:c16="http://schemas.microsoft.com/office/drawing/2014/chart" uri="{C3380CC4-5D6E-409C-BE32-E72D297353CC}">
                  <c16:uniqueId val="{00000011-5364-4733-AE97-8D2A31C6F39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{EBCA3034-8A15-4FBE-9BEE-026C69AFC5E3}</c15:txfldGUID>
                      <c15:f>Diagramm!$I$64</c15:f>
                      <c15:dlblFieldTableCache>
                        <c:ptCount val="1"/>
                      </c15:dlblFieldTableCache>
                    </c15:dlblFTEntry>
                  </c15:dlblFieldTable>
                  <c15:showDataLabelsRange val="0"/>
                </c:ext>
                <c:ext xmlns:c16="http://schemas.microsoft.com/office/drawing/2014/chart" uri="{C3380CC4-5D6E-409C-BE32-E72D297353CC}">
                  <c16:uniqueId val="{00000012-5364-4733-AE97-8D2A31C6F39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{76D5170A-D3A7-4477-A5C1-BD9B530153EA}</c15:txfldGUID>
                      <c15:f>Diagramm!$I$65</c15:f>
                      <c15:dlblFieldTableCache>
                        <c:ptCount val="1"/>
                      </c15:dlblFieldTableCache>
                    </c15:dlblFTEntry>
                  </c15:dlblFieldTable>
                  <c15:showDataLabelsRange val="0"/>
                </c:ext>
                <c:ext xmlns:c16="http://schemas.microsoft.com/office/drawing/2014/chart" uri="{C3380CC4-5D6E-409C-BE32-E72D297353CC}">
                  <c16:uniqueId val="{00000013-5364-4733-AE97-8D2A31C6F39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{733C4B98-A56B-4407-B1FE-B3484849D991}</c15:txfldGUID>
                      <c15:f>Diagramm!$I$66</c15:f>
                      <c15:dlblFieldTableCache>
                        <c:ptCount val="1"/>
                      </c15:dlblFieldTableCache>
                    </c15:dlblFTEntry>
                  </c15:dlblFieldTable>
                  <c15:showDataLabelsRange val="0"/>
                </c:ext>
                <c:ext xmlns:c16="http://schemas.microsoft.com/office/drawing/2014/chart" uri="{C3380CC4-5D6E-409C-BE32-E72D297353CC}">
                  <c16:uniqueId val="{00000014-5364-4733-AE97-8D2A31C6F39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{751AFE5E-6021-45AC-B8E3-B806EF832F5D}</c15:txfldGUID>
                      <c15:f>Diagramm!$I$67</c15:f>
                      <c15:dlblFieldTableCache>
                        <c:ptCount val="1"/>
                      </c15:dlblFieldTableCache>
                    </c15:dlblFTEntry>
                  </c15:dlblFieldTable>
                  <c15:showDataLabelsRange val="0"/>
                </c:ext>
                <c:ext xmlns:c16="http://schemas.microsoft.com/office/drawing/2014/chart" uri="{C3380CC4-5D6E-409C-BE32-E72D297353CC}">
                  <c16:uniqueId val="{00000015-5364-4733-AE97-8D2A31C6F3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364-4733-AE97-8D2A31C6F39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{E456ECED-66AF-4A3B-A55A-FB49F01990CB}</c15:txfldGUID>
                      <c15:f>Diagramm!$K$46</c15:f>
                      <c15:dlblFieldTableCache>
                        <c:ptCount val="1"/>
                      </c15:dlblFieldTableCache>
                    </c15:dlblFTEntry>
                  </c15:dlblFieldTable>
                  <c15:showDataLabelsRange val="0"/>
                </c:ext>
                <c:ext xmlns:c16="http://schemas.microsoft.com/office/drawing/2014/chart" uri="{C3380CC4-5D6E-409C-BE32-E72D297353CC}">
                  <c16:uniqueId val="{00000017-5364-4733-AE97-8D2A31C6F39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{3ED29922-7D94-4DBE-A367-A118483848D8}</c15:txfldGUID>
                      <c15:f>Diagramm!$K$47</c15:f>
                      <c15:dlblFieldTableCache>
                        <c:ptCount val="1"/>
                      </c15:dlblFieldTableCache>
                    </c15:dlblFTEntry>
                  </c15:dlblFieldTable>
                  <c15:showDataLabelsRange val="0"/>
                </c:ext>
                <c:ext xmlns:c16="http://schemas.microsoft.com/office/drawing/2014/chart" uri="{C3380CC4-5D6E-409C-BE32-E72D297353CC}">
                  <c16:uniqueId val="{00000018-5364-4733-AE97-8D2A31C6F39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{F05DE1C4-1D0C-45B9-82AF-BFCBCC2A935C}</c15:txfldGUID>
                      <c15:f>Diagramm!$K$48</c15:f>
                      <c15:dlblFieldTableCache>
                        <c:ptCount val="1"/>
                      </c15:dlblFieldTableCache>
                    </c15:dlblFTEntry>
                  </c15:dlblFieldTable>
                  <c15:showDataLabelsRange val="0"/>
                </c:ext>
                <c:ext xmlns:c16="http://schemas.microsoft.com/office/drawing/2014/chart" uri="{C3380CC4-5D6E-409C-BE32-E72D297353CC}">
                  <c16:uniqueId val="{00000019-5364-4733-AE97-8D2A31C6F39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{264C03DE-DA38-46E3-831D-5A2843C5AE8F}</c15:txfldGUID>
                      <c15:f>Diagramm!$K$49</c15:f>
                      <c15:dlblFieldTableCache>
                        <c:ptCount val="1"/>
                      </c15:dlblFieldTableCache>
                    </c15:dlblFTEntry>
                  </c15:dlblFieldTable>
                  <c15:showDataLabelsRange val="0"/>
                </c:ext>
                <c:ext xmlns:c16="http://schemas.microsoft.com/office/drawing/2014/chart" uri="{C3380CC4-5D6E-409C-BE32-E72D297353CC}">
                  <c16:uniqueId val="{0000001A-5364-4733-AE97-8D2A31C6F39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{A255A3FB-71F2-4612-9F30-297CA4287064}</c15:txfldGUID>
                      <c15:f>Diagramm!$K$50</c15:f>
                      <c15:dlblFieldTableCache>
                        <c:ptCount val="1"/>
                      </c15:dlblFieldTableCache>
                    </c15:dlblFTEntry>
                  </c15:dlblFieldTable>
                  <c15:showDataLabelsRange val="0"/>
                </c:ext>
                <c:ext xmlns:c16="http://schemas.microsoft.com/office/drawing/2014/chart" uri="{C3380CC4-5D6E-409C-BE32-E72D297353CC}">
                  <c16:uniqueId val="{0000001B-5364-4733-AE97-8D2A31C6F39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{C51147E7-882C-41AE-9C67-28AD50D1E97D}</c15:txfldGUID>
                      <c15:f>Diagramm!$K$51</c15:f>
                      <c15:dlblFieldTableCache>
                        <c:ptCount val="1"/>
                      </c15:dlblFieldTableCache>
                    </c15:dlblFTEntry>
                  </c15:dlblFieldTable>
                  <c15:showDataLabelsRange val="0"/>
                </c:ext>
                <c:ext xmlns:c16="http://schemas.microsoft.com/office/drawing/2014/chart" uri="{C3380CC4-5D6E-409C-BE32-E72D297353CC}">
                  <c16:uniqueId val="{0000001C-5364-4733-AE97-8D2A31C6F39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{8E366935-922C-401E-9192-20AC425D6213}</c15:txfldGUID>
                      <c15:f>Diagramm!$K$52</c15:f>
                      <c15:dlblFieldTableCache>
                        <c:ptCount val="1"/>
                      </c15:dlblFieldTableCache>
                    </c15:dlblFTEntry>
                  </c15:dlblFieldTable>
                  <c15:showDataLabelsRange val="0"/>
                </c:ext>
                <c:ext xmlns:c16="http://schemas.microsoft.com/office/drawing/2014/chart" uri="{C3380CC4-5D6E-409C-BE32-E72D297353CC}">
                  <c16:uniqueId val="{0000001D-5364-4733-AE97-8D2A31C6F39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{2FEF673A-94BE-4F34-8877-BC67CBBEBC8F}</c15:txfldGUID>
                      <c15:f>Diagramm!$K$53</c15:f>
                      <c15:dlblFieldTableCache>
                        <c:ptCount val="1"/>
                      </c15:dlblFieldTableCache>
                    </c15:dlblFTEntry>
                  </c15:dlblFieldTable>
                  <c15:showDataLabelsRange val="0"/>
                </c:ext>
                <c:ext xmlns:c16="http://schemas.microsoft.com/office/drawing/2014/chart" uri="{C3380CC4-5D6E-409C-BE32-E72D297353CC}">
                  <c16:uniqueId val="{0000001E-5364-4733-AE97-8D2A31C6F39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{F1E1CBFD-358E-4F2A-851F-AE682FEEC58F}</c15:txfldGUID>
                      <c15:f>Diagramm!$K$54</c15:f>
                      <c15:dlblFieldTableCache>
                        <c:ptCount val="1"/>
                      </c15:dlblFieldTableCache>
                    </c15:dlblFTEntry>
                  </c15:dlblFieldTable>
                  <c15:showDataLabelsRange val="0"/>
                </c:ext>
                <c:ext xmlns:c16="http://schemas.microsoft.com/office/drawing/2014/chart" uri="{C3380CC4-5D6E-409C-BE32-E72D297353CC}">
                  <c16:uniqueId val="{0000001F-5364-4733-AE97-8D2A31C6F39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{E9AD1D0C-214C-4996-8E28-F6391EF2E3AA}</c15:txfldGUID>
                      <c15:f>Diagramm!$K$55</c15:f>
                      <c15:dlblFieldTableCache>
                        <c:ptCount val="1"/>
                      </c15:dlblFieldTableCache>
                    </c15:dlblFTEntry>
                  </c15:dlblFieldTable>
                  <c15:showDataLabelsRange val="0"/>
                </c:ext>
                <c:ext xmlns:c16="http://schemas.microsoft.com/office/drawing/2014/chart" uri="{C3380CC4-5D6E-409C-BE32-E72D297353CC}">
                  <c16:uniqueId val="{00000020-5364-4733-AE97-8D2A31C6F39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{F8B4473D-7500-4C74-AD07-1705EA425FD6}</c15:txfldGUID>
                      <c15:f>Diagramm!$K$56</c15:f>
                      <c15:dlblFieldTableCache>
                        <c:ptCount val="1"/>
                      </c15:dlblFieldTableCache>
                    </c15:dlblFTEntry>
                  </c15:dlblFieldTable>
                  <c15:showDataLabelsRange val="0"/>
                </c:ext>
                <c:ext xmlns:c16="http://schemas.microsoft.com/office/drawing/2014/chart" uri="{C3380CC4-5D6E-409C-BE32-E72D297353CC}">
                  <c16:uniqueId val="{00000021-5364-4733-AE97-8D2A31C6F39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{2D9EDA6E-D2DE-46F1-8B26-7ECF1CFF1AAD}</c15:txfldGUID>
                      <c15:f>Diagramm!$K$57</c15:f>
                      <c15:dlblFieldTableCache>
                        <c:ptCount val="1"/>
                      </c15:dlblFieldTableCache>
                    </c15:dlblFTEntry>
                  </c15:dlblFieldTable>
                  <c15:showDataLabelsRange val="0"/>
                </c:ext>
                <c:ext xmlns:c16="http://schemas.microsoft.com/office/drawing/2014/chart" uri="{C3380CC4-5D6E-409C-BE32-E72D297353CC}">
                  <c16:uniqueId val="{00000022-5364-4733-AE97-8D2A31C6F39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{0A65B793-35FA-4039-9657-9A34148873FA}</c15:txfldGUID>
                      <c15:f>Diagramm!$K$58</c15:f>
                      <c15:dlblFieldTableCache>
                        <c:ptCount val="1"/>
                      </c15:dlblFieldTableCache>
                    </c15:dlblFTEntry>
                  </c15:dlblFieldTable>
                  <c15:showDataLabelsRange val="0"/>
                </c:ext>
                <c:ext xmlns:c16="http://schemas.microsoft.com/office/drawing/2014/chart" uri="{C3380CC4-5D6E-409C-BE32-E72D297353CC}">
                  <c16:uniqueId val="{00000023-5364-4733-AE97-8D2A31C6F39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{7BED4130-1B31-4CC3-A21D-06BA6D39493D}</c15:txfldGUID>
                      <c15:f>Diagramm!$K$59</c15:f>
                      <c15:dlblFieldTableCache>
                        <c:ptCount val="1"/>
                      </c15:dlblFieldTableCache>
                    </c15:dlblFTEntry>
                  </c15:dlblFieldTable>
                  <c15:showDataLabelsRange val="0"/>
                </c:ext>
                <c:ext xmlns:c16="http://schemas.microsoft.com/office/drawing/2014/chart" uri="{C3380CC4-5D6E-409C-BE32-E72D297353CC}">
                  <c16:uniqueId val="{00000024-5364-4733-AE97-8D2A31C6F39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{F5FFCB78-D9CD-49E6-BB11-F7B35648B46E}</c15:txfldGUID>
                      <c15:f>Diagramm!$K$60</c15:f>
                      <c15:dlblFieldTableCache>
                        <c:ptCount val="1"/>
                      </c15:dlblFieldTableCache>
                    </c15:dlblFTEntry>
                  </c15:dlblFieldTable>
                  <c15:showDataLabelsRange val="0"/>
                </c:ext>
                <c:ext xmlns:c16="http://schemas.microsoft.com/office/drawing/2014/chart" uri="{C3380CC4-5D6E-409C-BE32-E72D297353CC}">
                  <c16:uniqueId val="{00000025-5364-4733-AE97-8D2A31C6F39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{8E2E79BA-020A-45B9-86CC-A888292C022C}</c15:txfldGUID>
                      <c15:f>Diagramm!$K$61</c15:f>
                      <c15:dlblFieldTableCache>
                        <c:ptCount val="1"/>
                      </c15:dlblFieldTableCache>
                    </c15:dlblFTEntry>
                  </c15:dlblFieldTable>
                  <c15:showDataLabelsRange val="0"/>
                </c:ext>
                <c:ext xmlns:c16="http://schemas.microsoft.com/office/drawing/2014/chart" uri="{C3380CC4-5D6E-409C-BE32-E72D297353CC}">
                  <c16:uniqueId val="{00000026-5364-4733-AE97-8D2A31C6F39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{84B66A4F-9DA3-44BC-A4DF-8677E307FA31}</c15:txfldGUID>
                      <c15:f>Diagramm!$K$62</c15:f>
                      <c15:dlblFieldTableCache>
                        <c:ptCount val="1"/>
                      </c15:dlblFieldTableCache>
                    </c15:dlblFTEntry>
                  </c15:dlblFieldTable>
                  <c15:showDataLabelsRange val="0"/>
                </c:ext>
                <c:ext xmlns:c16="http://schemas.microsoft.com/office/drawing/2014/chart" uri="{C3380CC4-5D6E-409C-BE32-E72D297353CC}">
                  <c16:uniqueId val="{00000027-5364-4733-AE97-8D2A31C6F39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{AF676525-00EA-4971-B02F-939732E12991}</c15:txfldGUID>
                      <c15:f>Diagramm!$K$63</c15:f>
                      <c15:dlblFieldTableCache>
                        <c:ptCount val="1"/>
                      </c15:dlblFieldTableCache>
                    </c15:dlblFTEntry>
                  </c15:dlblFieldTable>
                  <c15:showDataLabelsRange val="0"/>
                </c:ext>
                <c:ext xmlns:c16="http://schemas.microsoft.com/office/drawing/2014/chart" uri="{C3380CC4-5D6E-409C-BE32-E72D297353CC}">
                  <c16:uniqueId val="{00000028-5364-4733-AE97-8D2A31C6F39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{29A5893E-3990-4578-9D1B-A0A33C0005FD}</c15:txfldGUID>
                      <c15:f>Diagramm!$K$64</c15:f>
                      <c15:dlblFieldTableCache>
                        <c:ptCount val="1"/>
                      </c15:dlblFieldTableCache>
                    </c15:dlblFTEntry>
                  </c15:dlblFieldTable>
                  <c15:showDataLabelsRange val="0"/>
                </c:ext>
                <c:ext xmlns:c16="http://schemas.microsoft.com/office/drawing/2014/chart" uri="{C3380CC4-5D6E-409C-BE32-E72D297353CC}">
                  <c16:uniqueId val="{00000029-5364-4733-AE97-8D2A31C6F39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{BF73D390-60CA-4411-9F03-F53D1FC6C0BA}</c15:txfldGUID>
                      <c15:f>Diagramm!$K$65</c15:f>
                      <c15:dlblFieldTableCache>
                        <c:ptCount val="1"/>
                      </c15:dlblFieldTableCache>
                    </c15:dlblFTEntry>
                  </c15:dlblFieldTable>
                  <c15:showDataLabelsRange val="0"/>
                </c:ext>
                <c:ext xmlns:c16="http://schemas.microsoft.com/office/drawing/2014/chart" uri="{C3380CC4-5D6E-409C-BE32-E72D297353CC}">
                  <c16:uniqueId val="{0000002A-5364-4733-AE97-8D2A31C6F39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{57C19952-7C85-42DB-A1CD-3AE52607C617}</c15:txfldGUID>
                      <c15:f>Diagramm!$K$66</c15:f>
                      <c15:dlblFieldTableCache>
                        <c:ptCount val="1"/>
                      </c15:dlblFieldTableCache>
                    </c15:dlblFTEntry>
                  </c15:dlblFieldTable>
                  <c15:showDataLabelsRange val="0"/>
                </c:ext>
                <c:ext xmlns:c16="http://schemas.microsoft.com/office/drawing/2014/chart" uri="{C3380CC4-5D6E-409C-BE32-E72D297353CC}">
                  <c16:uniqueId val="{0000002B-5364-4733-AE97-8D2A31C6F39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{442F6063-2D75-40A3-845F-9E131FB89A0D}</c15:txfldGUID>
                      <c15:f>Diagramm!$K$67</c15:f>
                      <c15:dlblFieldTableCache>
                        <c:ptCount val="1"/>
                      </c15:dlblFieldTableCache>
                    </c15:dlblFTEntry>
                  </c15:dlblFieldTable>
                  <c15:showDataLabelsRange val="0"/>
                </c:ext>
                <c:ext xmlns:c16="http://schemas.microsoft.com/office/drawing/2014/chart" uri="{C3380CC4-5D6E-409C-BE32-E72D297353CC}">
                  <c16:uniqueId val="{0000002C-5364-4733-AE97-8D2A31C6F39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364-4733-AE97-8D2A31C6F39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{E0B1D251-CE10-4D8B-A227-AAD7BE022C00}</c15:txfldGUID>
                      <c15:f>Diagramm!$J$46</c15:f>
                      <c15:dlblFieldTableCache>
                        <c:ptCount val="1"/>
                      </c15:dlblFieldTableCache>
                    </c15:dlblFTEntry>
                  </c15:dlblFieldTable>
                  <c15:showDataLabelsRange val="0"/>
                </c:ext>
                <c:ext xmlns:c16="http://schemas.microsoft.com/office/drawing/2014/chart" uri="{C3380CC4-5D6E-409C-BE32-E72D297353CC}">
                  <c16:uniqueId val="{0000002E-5364-4733-AE97-8D2A31C6F39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{8A95A9D0-1F32-4B37-89B7-4F2155D65EC9}</c15:txfldGUID>
                      <c15:f>Diagramm!$J$47</c15:f>
                      <c15:dlblFieldTableCache>
                        <c:ptCount val="1"/>
                      </c15:dlblFieldTableCache>
                    </c15:dlblFTEntry>
                  </c15:dlblFieldTable>
                  <c15:showDataLabelsRange val="0"/>
                </c:ext>
                <c:ext xmlns:c16="http://schemas.microsoft.com/office/drawing/2014/chart" uri="{C3380CC4-5D6E-409C-BE32-E72D297353CC}">
                  <c16:uniqueId val="{0000002F-5364-4733-AE97-8D2A31C6F39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{A4F1B1A5-CB30-437E-BD50-D1B8213188BA}</c15:txfldGUID>
                      <c15:f>Diagramm!$J$48</c15:f>
                      <c15:dlblFieldTableCache>
                        <c:ptCount val="1"/>
                      </c15:dlblFieldTableCache>
                    </c15:dlblFTEntry>
                  </c15:dlblFieldTable>
                  <c15:showDataLabelsRange val="0"/>
                </c:ext>
                <c:ext xmlns:c16="http://schemas.microsoft.com/office/drawing/2014/chart" uri="{C3380CC4-5D6E-409C-BE32-E72D297353CC}">
                  <c16:uniqueId val="{00000030-5364-4733-AE97-8D2A31C6F39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{9924A399-6B99-40EA-A34D-748746D5B99D}</c15:txfldGUID>
                      <c15:f>Diagramm!$J$49</c15:f>
                      <c15:dlblFieldTableCache>
                        <c:ptCount val="1"/>
                      </c15:dlblFieldTableCache>
                    </c15:dlblFTEntry>
                  </c15:dlblFieldTable>
                  <c15:showDataLabelsRange val="0"/>
                </c:ext>
                <c:ext xmlns:c16="http://schemas.microsoft.com/office/drawing/2014/chart" uri="{C3380CC4-5D6E-409C-BE32-E72D297353CC}">
                  <c16:uniqueId val="{00000031-5364-4733-AE97-8D2A31C6F39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{456884C5-B0D3-4B5C-A74B-D58493A4D986}</c15:txfldGUID>
                      <c15:f>Diagramm!$J$50</c15:f>
                      <c15:dlblFieldTableCache>
                        <c:ptCount val="1"/>
                      </c15:dlblFieldTableCache>
                    </c15:dlblFTEntry>
                  </c15:dlblFieldTable>
                  <c15:showDataLabelsRange val="0"/>
                </c:ext>
                <c:ext xmlns:c16="http://schemas.microsoft.com/office/drawing/2014/chart" uri="{C3380CC4-5D6E-409C-BE32-E72D297353CC}">
                  <c16:uniqueId val="{00000032-5364-4733-AE97-8D2A31C6F39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{7FCAF67B-B018-491C-9FB1-DE8F40C54003}</c15:txfldGUID>
                      <c15:f>Diagramm!$J$51</c15:f>
                      <c15:dlblFieldTableCache>
                        <c:ptCount val="1"/>
                      </c15:dlblFieldTableCache>
                    </c15:dlblFTEntry>
                  </c15:dlblFieldTable>
                  <c15:showDataLabelsRange val="0"/>
                </c:ext>
                <c:ext xmlns:c16="http://schemas.microsoft.com/office/drawing/2014/chart" uri="{C3380CC4-5D6E-409C-BE32-E72D297353CC}">
                  <c16:uniqueId val="{00000033-5364-4733-AE97-8D2A31C6F39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{9BB7C8D1-CB26-4A0E-935B-EBF7DF91F618}</c15:txfldGUID>
                      <c15:f>Diagramm!$J$52</c15:f>
                      <c15:dlblFieldTableCache>
                        <c:ptCount val="1"/>
                      </c15:dlblFieldTableCache>
                    </c15:dlblFTEntry>
                  </c15:dlblFieldTable>
                  <c15:showDataLabelsRange val="0"/>
                </c:ext>
                <c:ext xmlns:c16="http://schemas.microsoft.com/office/drawing/2014/chart" uri="{C3380CC4-5D6E-409C-BE32-E72D297353CC}">
                  <c16:uniqueId val="{00000034-5364-4733-AE97-8D2A31C6F39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{BECD788A-6053-4BFE-9178-0412D9CE95E9}</c15:txfldGUID>
                      <c15:f>Diagramm!$J$53</c15:f>
                      <c15:dlblFieldTableCache>
                        <c:ptCount val="1"/>
                      </c15:dlblFieldTableCache>
                    </c15:dlblFTEntry>
                  </c15:dlblFieldTable>
                  <c15:showDataLabelsRange val="0"/>
                </c:ext>
                <c:ext xmlns:c16="http://schemas.microsoft.com/office/drawing/2014/chart" uri="{C3380CC4-5D6E-409C-BE32-E72D297353CC}">
                  <c16:uniqueId val="{00000035-5364-4733-AE97-8D2A31C6F39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{95839BE4-0495-4DF3-840B-7D92096A785A}</c15:txfldGUID>
                      <c15:f>Diagramm!$J$54</c15:f>
                      <c15:dlblFieldTableCache>
                        <c:ptCount val="1"/>
                      </c15:dlblFieldTableCache>
                    </c15:dlblFTEntry>
                  </c15:dlblFieldTable>
                  <c15:showDataLabelsRange val="0"/>
                </c:ext>
                <c:ext xmlns:c16="http://schemas.microsoft.com/office/drawing/2014/chart" uri="{C3380CC4-5D6E-409C-BE32-E72D297353CC}">
                  <c16:uniqueId val="{00000036-5364-4733-AE97-8D2A31C6F39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{10886260-256C-454D-9F5D-498E099F09DE}</c15:txfldGUID>
                      <c15:f>Diagramm!$J$55</c15:f>
                      <c15:dlblFieldTableCache>
                        <c:ptCount val="1"/>
                      </c15:dlblFieldTableCache>
                    </c15:dlblFTEntry>
                  </c15:dlblFieldTable>
                  <c15:showDataLabelsRange val="0"/>
                </c:ext>
                <c:ext xmlns:c16="http://schemas.microsoft.com/office/drawing/2014/chart" uri="{C3380CC4-5D6E-409C-BE32-E72D297353CC}">
                  <c16:uniqueId val="{00000037-5364-4733-AE97-8D2A31C6F39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{0E9F4941-5BFE-47AC-91D7-BE537B54B06F}</c15:txfldGUID>
                      <c15:f>Diagramm!$J$56</c15:f>
                      <c15:dlblFieldTableCache>
                        <c:ptCount val="1"/>
                      </c15:dlblFieldTableCache>
                    </c15:dlblFTEntry>
                  </c15:dlblFieldTable>
                  <c15:showDataLabelsRange val="0"/>
                </c:ext>
                <c:ext xmlns:c16="http://schemas.microsoft.com/office/drawing/2014/chart" uri="{C3380CC4-5D6E-409C-BE32-E72D297353CC}">
                  <c16:uniqueId val="{00000038-5364-4733-AE97-8D2A31C6F39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{E6F27D27-BCB2-415E-8A01-DC0650C7AA9E}</c15:txfldGUID>
                      <c15:f>Diagramm!$J$57</c15:f>
                      <c15:dlblFieldTableCache>
                        <c:ptCount val="1"/>
                      </c15:dlblFieldTableCache>
                    </c15:dlblFTEntry>
                  </c15:dlblFieldTable>
                  <c15:showDataLabelsRange val="0"/>
                </c:ext>
                <c:ext xmlns:c16="http://schemas.microsoft.com/office/drawing/2014/chart" uri="{C3380CC4-5D6E-409C-BE32-E72D297353CC}">
                  <c16:uniqueId val="{00000039-5364-4733-AE97-8D2A31C6F39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{50AF039B-E757-47A2-BC3C-2F45BA4AD666}</c15:txfldGUID>
                      <c15:f>Diagramm!$J$58</c15:f>
                      <c15:dlblFieldTableCache>
                        <c:ptCount val="1"/>
                      </c15:dlblFieldTableCache>
                    </c15:dlblFTEntry>
                  </c15:dlblFieldTable>
                  <c15:showDataLabelsRange val="0"/>
                </c:ext>
                <c:ext xmlns:c16="http://schemas.microsoft.com/office/drawing/2014/chart" uri="{C3380CC4-5D6E-409C-BE32-E72D297353CC}">
                  <c16:uniqueId val="{0000003A-5364-4733-AE97-8D2A31C6F39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{7FF6AA3A-8595-4319-B312-ADA5D7A0FC9E}</c15:txfldGUID>
                      <c15:f>Diagramm!$J$59</c15:f>
                      <c15:dlblFieldTableCache>
                        <c:ptCount val="1"/>
                      </c15:dlblFieldTableCache>
                    </c15:dlblFTEntry>
                  </c15:dlblFieldTable>
                  <c15:showDataLabelsRange val="0"/>
                </c:ext>
                <c:ext xmlns:c16="http://schemas.microsoft.com/office/drawing/2014/chart" uri="{C3380CC4-5D6E-409C-BE32-E72D297353CC}">
                  <c16:uniqueId val="{0000003B-5364-4733-AE97-8D2A31C6F39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{24B011F3-793D-4C25-9852-AAC984F93308}</c15:txfldGUID>
                      <c15:f>Diagramm!$J$60</c15:f>
                      <c15:dlblFieldTableCache>
                        <c:ptCount val="1"/>
                      </c15:dlblFieldTableCache>
                    </c15:dlblFTEntry>
                  </c15:dlblFieldTable>
                  <c15:showDataLabelsRange val="0"/>
                </c:ext>
                <c:ext xmlns:c16="http://schemas.microsoft.com/office/drawing/2014/chart" uri="{C3380CC4-5D6E-409C-BE32-E72D297353CC}">
                  <c16:uniqueId val="{0000003C-5364-4733-AE97-8D2A31C6F39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{D34EAA0F-96CC-42F2-BEDA-7546CB32FF12}</c15:txfldGUID>
                      <c15:f>Diagramm!$J$61</c15:f>
                      <c15:dlblFieldTableCache>
                        <c:ptCount val="1"/>
                      </c15:dlblFieldTableCache>
                    </c15:dlblFTEntry>
                  </c15:dlblFieldTable>
                  <c15:showDataLabelsRange val="0"/>
                </c:ext>
                <c:ext xmlns:c16="http://schemas.microsoft.com/office/drawing/2014/chart" uri="{C3380CC4-5D6E-409C-BE32-E72D297353CC}">
                  <c16:uniqueId val="{0000003D-5364-4733-AE97-8D2A31C6F39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{B3B2D43D-3A34-460E-B2F1-951FDC89A497}</c15:txfldGUID>
                      <c15:f>Diagramm!$J$62</c15:f>
                      <c15:dlblFieldTableCache>
                        <c:ptCount val="1"/>
                      </c15:dlblFieldTableCache>
                    </c15:dlblFTEntry>
                  </c15:dlblFieldTable>
                  <c15:showDataLabelsRange val="0"/>
                </c:ext>
                <c:ext xmlns:c16="http://schemas.microsoft.com/office/drawing/2014/chart" uri="{C3380CC4-5D6E-409C-BE32-E72D297353CC}">
                  <c16:uniqueId val="{0000003E-5364-4733-AE97-8D2A31C6F39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{E675E9E0-88BB-41A0-B63C-B0CA8039746D}</c15:txfldGUID>
                      <c15:f>Diagramm!$J$63</c15:f>
                      <c15:dlblFieldTableCache>
                        <c:ptCount val="1"/>
                      </c15:dlblFieldTableCache>
                    </c15:dlblFTEntry>
                  </c15:dlblFieldTable>
                  <c15:showDataLabelsRange val="0"/>
                </c:ext>
                <c:ext xmlns:c16="http://schemas.microsoft.com/office/drawing/2014/chart" uri="{C3380CC4-5D6E-409C-BE32-E72D297353CC}">
                  <c16:uniqueId val="{0000003F-5364-4733-AE97-8D2A31C6F39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{059EA3DD-770B-4A35-B9F0-1F2930435DC7}</c15:txfldGUID>
                      <c15:f>Diagramm!$J$64</c15:f>
                      <c15:dlblFieldTableCache>
                        <c:ptCount val="1"/>
                      </c15:dlblFieldTableCache>
                    </c15:dlblFTEntry>
                  </c15:dlblFieldTable>
                  <c15:showDataLabelsRange val="0"/>
                </c:ext>
                <c:ext xmlns:c16="http://schemas.microsoft.com/office/drawing/2014/chart" uri="{C3380CC4-5D6E-409C-BE32-E72D297353CC}">
                  <c16:uniqueId val="{00000040-5364-4733-AE97-8D2A31C6F39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{3B9A928A-CA6D-4E50-88A6-04083B488803}</c15:txfldGUID>
                      <c15:f>Diagramm!$J$65</c15:f>
                      <c15:dlblFieldTableCache>
                        <c:ptCount val="1"/>
                      </c15:dlblFieldTableCache>
                    </c15:dlblFTEntry>
                  </c15:dlblFieldTable>
                  <c15:showDataLabelsRange val="0"/>
                </c:ext>
                <c:ext xmlns:c16="http://schemas.microsoft.com/office/drawing/2014/chart" uri="{C3380CC4-5D6E-409C-BE32-E72D297353CC}">
                  <c16:uniqueId val="{00000041-5364-4733-AE97-8D2A31C6F39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{E58F6D2E-809F-457E-AB73-2160A642658F}</c15:txfldGUID>
                      <c15:f>Diagramm!$J$66</c15:f>
                      <c15:dlblFieldTableCache>
                        <c:ptCount val="1"/>
                      </c15:dlblFieldTableCache>
                    </c15:dlblFTEntry>
                  </c15:dlblFieldTable>
                  <c15:showDataLabelsRange val="0"/>
                </c:ext>
                <c:ext xmlns:c16="http://schemas.microsoft.com/office/drawing/2014/chart" uri="{C3380CC4-5D6E-409C-BE32-E72D297353CC}">
                  <c16:uniqueId val="{00000042-5364-4733-AE97-8D2A31C6F39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{8E8C7042-C876-4788-A6C7-55A9B0F0FC3B}</c15:txfldGUID>
                      <c15:f>Diagramm!$J$67</c15:f>
                      <c15:dlblFieldTableCache>
                        <c:ptCount val="1"/>
                      </c15:dlblFieldTableCache>
                    </c15:dlblFTEntry>
                  </c15:dlblFieldTable>
                  <c15:showDataLabelsRange val="0"/>
                </c:ext>
                <c:ext xmlns:c16="http://schemas.microsoft.com/office/drawing/2014/chart" uri="{C3380CC4-5D6E-409C-BE32-E72D297353CC}">
                  <c16:uniqueId val="{00000043-5364-4733-AE97-8D2A31C6F3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364-4733-AE97-8D2A31C6F39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2A-4EFB-904D-F577446CCE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2A-4EFB-904D-F577446CCE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2A-4EFB-904D-F577446CCE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2A-4EFB-904D-F577446CCE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2A-4EFB-904D-F577446CCE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2A-4EFB-904D-F577446CCE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2A-4EFB-904D-F577446CCE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2A-4EFB-904D-F577446CCE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2A-4EFB-904D-F577446CCE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2A-4EFB-904D-F577446CCE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E2A-4EFB-904D-F577446CCE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E2A-4EFB-904D-F577446CCE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2A-4EFB-904D-F577446CCE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E2A-4EFB-904D-F577446CCE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E2A-4EFB-904D-F577446CCE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E2A-4EFB-904D-F577446CCE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2A-4EFB-904D-F577446CCE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E2A-4EFB-904D-F577446CCE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E2A-4EFB-904D-F577446CCE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E2A-4EFB-904D-F577446CCE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E2A-4EFB-904D-F577446CCE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E2A-4EFB-904D-F577446CCE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E2A-4EFB-904D-F577446CCE9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E2A-4EFB-904D-F577446CCE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E2A-4EFB-904D-F577446CCE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E2A-4EFB-904D-F577446CCE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E2A-4EFB-904D-F577446CCE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E2A-4EFB-904D-F577446CCE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E2A-4EFB-904D-F577446CCE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E2A-4EFB-904D-F577446CCE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E2A-4EFB-904D-F577446CCE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E2A-4EFB-904D-F577446CCE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E2A-4EFB-904D-F577446CCE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E2A-4EFB-904D-F577446CCE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E2A-4EFB-904D-F577446CCE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E2A-4EFB-904D-F577446CCE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E2A-4EFB-904D-F577446CCE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E2A-4EFB-904D-F577446CCE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E2A-4EFB-904D-F577446CCE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E2A-4EFB-904D-F577446CCE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E2A-4EFB-904D-F577446CCE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E2A-4EFB-904D-F577446CCE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E2A-4EFB-904D-F577446CCE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E2A-4EFB-904D-F577446CCE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E2A-4EFB-904D-F577446CCE9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E2A-4EFB-904D-F577446CCE9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E2A-4EFB-904D-F577446CCE9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E2A-4EFB-904D-F577446CCE9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E2A-4EFB-904D-F577446CCE9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E2A-4EFB-904D-F577446CCE9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E2A-4EFB-904D-F577446CCE9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E2A-4EFB-904D-F577446CCE9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E2A-4EFB-904D-F577446CCE9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E2A-4EFB-904D-F577446CCE9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E2A-4EFB-904D-F577446CCE9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E2A-4EFB-904D-F577446CCE9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E2A-4EFB-904D-F577446CCE9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E2A-4EFB-904D-F577446CCE9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E2A-4EFB-904D-F577446CCE9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E2A-4EFB-904D-F577446CCE9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E2A-4EFB-904D-F577446CCE9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E2A-4EFB-904D-F577446CCE9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E2A-4EFB-904D-F577446CCE9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E2A-4EFB-904D-F577446CCE9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E2A-4EFB-904D-F577446CCE9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E2A-4EFB-904D-F577446CCE9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E2A-4EFB-904D-F577446CCE9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E2A-4EFB-904D-F577446CCE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E2A-4EFB-904D-F577446CCE9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100.79138676727707</c:v>
                </c:pt>
                <c:pt idx="2">
                  <c:v>102.72763195643584</c:v>
                </c:pt>
                <c:pt idx="3">
                  <c:v>102.2020255603852</c:v>
                </c:pt>
                <c:pt idx="4">
                  <c:v>102.52356026610516</c:v>
                </c:pt>
                <c:pt idx="5">
                  <c:v>103.10762751774125</c:v>
                </c:pt>
                <c:pt idx="6">
                  <c:v>104.74290756147863</c:v>
                </c:pt>
                <c:pt idx="7">
                  <c:v>104.3802337351615</c:v>
                </c:pt>
                <c:pt idx="8">
                  <c:v>104.26439463242735</c:v>
                </c:pt>
                <c:pt idx="9">
                  <c:v>104.86415970639659</c:v>
                </c:pt>
                <c:pt idx="10">
                  <c:v>106.6520875397182</c:v>
                </c:pt>
                <c:pt idx="11">
                  <c:v>106.2753398037231</c:v>
                </c:pt>
                <c:pt idx="12">
                  <c:v>106.22662242406855</c:v>
                </c:pt>
                <c:pt idx="13">
                  <c:v>107.08513091442522</c:v>
                </c:pt>
                <c:pt idx="14">
                  <c:v>108.92718916958519</c:v>
                </c:pt>
                <c:pt idx="15">
                  <c:v>108.82271745543713</c:v>
                </c:pt>
                <c:pt idx="16">
                  <c:v>109.02841305842297</c:v>
                </c:pt>
                <c:pt idx="17">
                  <c:v>109.91073893438852</c:v>
                </c:pt>
                <c:pt idx="18">
                  <c:v>111.88000368086868</c:v>
                </c:pt>
                <c:pt idx="19">
                  <c:v>111.96174061784463</c:v>
                </c:pt>
                <c:pt idx="20">
                  <c:v>111.9460427955115</c:v>
                </c:pt>
                <c:pt idx="21">
                  <c:v>112.4900535349872</c:v>
                </c:pt>
                <c:pt idx="22">
                  <c:v>114.07932272016197</c:v>
                </c:pt>
                <c:pt idx="23">
                  <c:v>113.51690763726121</c:v>
                </c:pt>
                <c:pt idx="24">
                  <c:v>113.29010116975842</c:v>
                </c:pt>
              </c:numCache>
            </c:numRef>
          </c:val>
          <c:smooth val="0"/>
          <c:extLst>
            <c:ext xmlns:c16="http://schemas.microsoft.com/office/drawing/2014/chart" uri="{C3380CC4-5D6E-409C-BE32-E72D297353CC}">
              <c16:uniqueId val="{00000000-82FB-4A97-8241-93FEEE904FE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101.68819805445469</c:v>
                </c:pt>
                <c:pt idx="2">
                  <c:v>103.68521282618765</c:v>
                </c:pt>
                <c:pt idx="3">
                  <c:v>101.76540223377427</c:v>
                </c:pt>
                <c:pt idx="4">
                  <c:v>100.21102475680684</c:v>
                </c:pt>
                <c:pt idx="5">
                  <c:v>101.41540995419219</c:v>
                </c:pt>
                <c:pt idx="6">
                  <c:v>104.13814401152916</c:v>
                </c:pt>
                <c:pt idx="7">
                  <c:v>103.68521282618765</c:v>
                </c:pt>
                <c:pt idx="8">
                  <c:v>102.73817489320089</c:v>
                </c:pt>
                <c:pt idx="9">
                  <c:v>105.19326779556333</c:v>
                </c:pt>
                <c:pt idx="10">
                  <c:v>107.13366616912863</c:v>
                </c:pt>
                <c:pt idx="11">
                  <c:v>105.01312471048432</c:v>
                </c:pt>
                <c:pt idx="12">
                  <c:v>103.58227392042822</c:v>
                </c:pt>
                <c:pt idx="13">
                  <c:v>105.71310926964846</c:v>
                </c:pt>
                <c:pt idx="14">
                  <c:v>107.63806680734984</c:v>
                </c:pt>
                <c:pt idx="15">
                  <c:v>107.66380153378969</c:v>
                </c:pt>
                <c:pt idx="16">
                  <c:v>108.99171341808636</c:v>
                </c:pt>
                <c:pt idx="17">
                  <c:v>111.21004683720213</c:v>
                </c:pt>
                <c:pt idx="18">
                  <c:v>114.13351176076998</c:v>
                </c:pt>
                <c:pt idx="19">
                  <c:v>114.30336095527305</c:v>
                </c:pt>
                <c:pt idx="20">
                  <c:v>114.5658551649596</c:v>
                </c:pt>
                <c:pt idx="21">
                  <c:v>117.09815224664162</c:v>
                </c:pt>
                <c:pt idx="22">
                  <c:v>119.6922126717793</c:v>
                </c:pt>
                <c:pt idx="23">
                  <c:v>120.04220495136137</c:v>
                </c:pt>
                <c:pt idx="24">
                  <c:v>116.15626125894283</c:v>
                </c:pt>
              </c:numCache>
            </c:numRef>
          </c:val>
          <c:smooth val="0"/>
          <c:extLst>
            <c:ext xmlns:c16="http://schemas.microsoft.com/office/drawing/2014/chart" uri="{C3380CC4-5D6E-409C-BE32-E72D297353CC}">
              <c16:uniqueId val="{00000001-82FB-4A97-8241-93FEEE904FE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102.33985423858843</c:v>
                </c:pt>
                <c:pt idx="2">
                  <c:v>100.05579384175472</c:v>
                </c:pt>
                <c:pt idx="3">
                  <c:v>99.804721553858485</c:v>
                </c:pt>
                <c:pt idx="4">
                  <c:v>96.875544861735889</c:v>
                </c:pt>
                <c:pt idx="5">
                  <c:v>97.831014401785396</c:v>
                </c:pt>
                <c:pt idx="6">
                  <c:v>95.609722076925763</c:v>
                </c:pt>
                <c:pt idx="7">
                  <c:v>96.467552393904526</c:v>
                </c:pt>
                <c:pt idx="8">
                  <c:v>95.048296544268922</c:v>
                </c:pt>
                <c:pt idx="9">
                  <c:v>96.830212365310175</c:v>
                </c:pt>
                <c:pt idx="10">
                  <c:v>94.472922551173411</c:v>
                </c:pt>
                <c:pt idx="11">
                  <c:v>94.668200997314926</c:v>
                </c:pt>
                <c:pt idx="12">
                  <c:v>93.273354953447011</c:v>
                </c:pt>
                <c:pt idx="13">
                  <c:v>94.723994839069633</c:v>
                </c:pt>
                <c:pt idx="14">
                  <c:v>92.663109809254806</c:v>
                </c:pt>
                <c:pt idx="15">
                  <c:v>92.767723262544905</c:v>
                </c:pt>
                <c:pt idx="16">
                  <c:v>92.11214562192697</c:v>
                </c:pt>
                <c:pt idx="17">
                  <c:v>94.239285838825538</c:v>
                </c:pt>
                <c:pt idx="18">
                  <c:v>91.013704362380992</c:v>
                </c:pt>
                <c:pt idx="19">
                  <c:v>91.247341074728865</c:v>
                </c:pt>
                <c:pt idx="20">
                  <c:v>90.438330369285495</c:v>
                </c:pt>
                <c:pt idx="21">
                  <c:v>92.230707535655753</c:v>
                </c:pt>
                <c:pt idx="22">
                  <c:v>88.820308958398726</c:v>
                </c:pt>
                <c:pt idx="23">
                  <c:v>89.155072008927021</c:v>
                </c:pt>
                <c:pt idx="24">
                  <c:v>86.79429507968058</c:v>
                </c:pt>
              </c:numCache>
            </c:numRef>
          </c:val>
          <c:smooth val="0"/>
          <c:extLst>
            <c:ext xmlns:c16="http://schemas.microsoft.com/office/drawing/2014/chart" uri="{C3380CC4-5D6E-409C-BE32-E72D297353CC}">
              <c16:uniqueId val="{00000002-82FB-4A97-8241-93FEEE904FE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2FB-4A97-8241-93FEEE904FE0}"/>
                </c:ext>
              </c:extLst>
            </c:dLbl>
            <c:dLbl>
              <c:idx val="1"/>
              <c:delete val="1"/>
              <c:extLst>
                <c:ext xmlns:c15="http://schemas.microsoft.com/office/drawing/2012/chart" uri="{CE6537A1-D6FC-4f65-9D91-7224C49458BB}"/>
                <c:ext xmlns:c16="http://schemas.microsoft.com/office/drawing/2014/chart" uri="{C3380CC4-5D6E-409C-BE32-E72D297353CC}">
                  <c16:uniqueId val="{00000004-82FB-4A97-8241-93FEEE904FE0}"/>
                </c:ext>
              </c:extLst>
            </c:dLbl>
            <c:dLbl>
              <c:idx val="2"/>
              <c:delete val="1"/>
              <c:extLst>
                <c:ext xmlns:c15="http://schemas.microsoft.com/office/drawing/2012/chart" uri="{CE6537A1-D6FC-4f65-9D91-7224C49458BB}"/>
                <c:ext xmlns:c16="http://schemas.microsoft.com/office/drawing/2014/chart" uri="{C3380CC4-5D6E-409C-BE32-E72D297353CC}">
                  <c16:uniqueId val="{00000005-82FB-4A97-8241-93FEEE904FE0}"/>
                </c:ext>
              </c:extLst>
            </c:dLbl>
            <c:dLbl>
              <c:idx val="3"/>
              <c:delete val="1"/>
              <c:extLst>
                <c:ext xmlns:c15="http://schemas.microsoft.com/office/drawing/2012/chart" uri="{CE6537A1-D6FC-4f65-9D91-7224C49458BB}"/>
                <c:ext xmlns:c16="http://schemas.microsoft.com/office/drawing/2014/chart" uri="{C3380CC4-5D6E-409C-BE32-E72D297353CC}">
                  <c16:uniqueId val="{00000006-82FB-4A97-8241-93FEEE904FE0}"/>
                </c:ext>
              </c:extLst>
            </c:dLbl>
            <c:dLbl>
              <c:idx val="4"/>
              <c:delete val="1"/>
              <c:extLst>
                <c:ext xmlns:c15="http://schemas.microsoft.com/office/drawing/2012/chart" uri="{CE6537A1-D6FC-4f65-9D91-7224C49458BB}"/>
                <c:ext xmlns:c16="http://schemas.microsoft.com/office/drawing/2014/chart" uri="{C3380CC4-5D6E-409C-BE32-E72D297353CC}">
                  <c16:uniqueId val="{00000007-82FB-4A97-8241-93FEEE904FE0}"/>
                </c:ext>
              </c:extLst>
            </c:dLbl>
            <c:dLbl>
              <c:idx val="5"/>
              <c:delete val="1"/>
              <c:extLst>
                <c:ext xmlns:c15="http://schemas.microsoft.com/office/drawing/2012/chart" uri="{CE6537A1-D6FC-4f65-9D91-7224C49458BB}"/>
                <c:ext xmlns:c16="http://schemas.microsoft.com/office/drawing/2014/chart" uri="{C3380CC4-5D6E-409C-BE32-E72D297353CC}">
                  <c16:uniqueId val="{00000008-82FB-4A97-8241-93FEEE904FE0}"/>
                </c:ext>
              </c:extLst>
            </c:dLbl>
            <c:dLbl>
              <c:idx val="6"/>
              <c:delete val="1"/>
              <c:extLst>
                <c:ext xmlns:c15="http://schemas.microsoft.com/office/drawing/2012/chart" uri="{CE6537A1-D6FC-4f65-9D91-7224C49458BB}"/>
                <c:ext xmlns:c16="http://schemas.microsoft.com/office/drawing/2014/chart" uri="{C3380CC4-5D6E-409C-BE32-E72D297353CC}">
                  <c16:uniqueId val="{00000009-82FB-4A97-8241-93FEEE904FE0}"/>
                </c:ext>
              </c:extLst>
            </c:dLbl>
            <c:dLbl>
              <c:idx val="7"/>
              <c:delete val="1"/>
              <c:extLst>
                <c:ext xmlns:c15="http://schemas.microsoft.com/office/drawing/2012/chart" uri="{CE6537A1-D6FC-4f65-9D91-7224C49458BB}"/>
                <c:ext xmlns:c16="http://schemas.microsoft.com/office/drawing/2014/chart" uri="{C3380CC4-5D6E-409C-BE32-E72D297353CC}">
                  <c16:uniqueId val="{0000000A-82FB-4A97-8241-93FEEE904FE0}"/>
                </c:ext>
              </c:extLst>
            </c:dLbl>
            <c:dLbl>
              <c:idx val="8"/>
              <c:delete val="1"/>
              <c:extLst>
                <c:ext xmlns:c15="http://schemas.microsoft.com/office/drawing/2012/chart" uri="{CE6537A1-D6FC-4f65-9D91-7224C49458BB}"/>
                <c:ext xmlns:c16="http://schemas.microsoft.com/office/drawing/2014/chart" uri="{C3380CC4-5D6E-409C-BE32-E72D297353CC}">
                  <c16:uniqueId val="{0000000B-82FB-4A97-8241-93FEEE904FE0}"/>
                </c:ext>
              </c:extLst>
            </c:dLbl>
            <c:dLbl>
              <c:idx val="9"/>
              <c:delete val="1"/>
              <c:extLst>
                <c:ext xmlns:c15="http://schemas.microsoft.com/office/drawing/2012/chart" uri="{CE6537A1-D6FC-4f65-9D91-7224C49458BB}"/>
                <c:ext xmlns:c16="http://schemas.microsoft.com/office/drawing/2014/chart" uri="{C3380CC4-5D6E-409C-BE32-E72D297353CC}">
                  <c16:uniqueId val="{0000000C-82FB-4A97-8241-93FEEE904FE0}"/>
                </c:ext>
              </c:extLst>
            </c:dLbl>
            <c:dLbl>
              <c:idx val="10"/>
              <c:delete val="1"/>
              <c:extLst>
                <c:ext xmlns:c15="http://schemas.microsoft.com/office/drawing/2012/chart" uri="{CE6537A1-D6FC-4f65-9D91-7224C49458BB}"/>
                <c:ext xmlns:c16="http://schemas.microsoft.com/office/drawing/2014/chart" uri="{C3380CC4-5D6E-409C-BE32-E72D297353CC}">
                  <c16:uniqueId val="{0000000D-82FB-4A97-8241-93FEEE904FE0}"/>
                </c:ext>
              </c:extLst>
            </c:dLbl>
            <c:dLbl>
              <c:idx val="11"/>
              <c:delete val="1"/>
              <c:extLst>
                <c:ext xmlns:c15="http://schemas.microsoft.com/office/drawing/2012/chart" uri="{CE6537A1-D6FC-4f65-9D91-7224C49458BB}"/>
                <c:ext xmlns:c16="http://schemas.microsoft.com/office/drawing/2014/chart" uri="{C3380CC4-5D6E-409C-BE32-E72D297353CC}">
                  <c16:uniqueId val="{0000000E-82FB-4A97-8241-93FEEE904FE0}"/>
                </c:ext>
              </c:extLst>
            </c:dLbl>
            <c:dLbl>
              <c:idx val="12"/>
              <c:delete val="1"/>
              <c:extLst>
                <c:ext xmlns:c15="http://schemas.microsoft.com/office/drawing/2012/chart" uri="{CE6537A1-D6FC-4f65-9D91-7224C49458BB}"/>
                <c:ext xmlns:c16="http://schemas.microsoft.com/office/drawing/2014/chart" uri="{C3380CC4-5D6E-409C-BE32-E72D297353CC}">
                  <c16:uniqueId val="{0000000F-82FB-4A97-8241-93FEEE904FE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2FB-4A97-8241-93FEEE904FE0}"/>
                </c:ext>
              </c:extLst>
            </c:dLbl>
            <c:dLbl>
              <c:idx val="14"/>
              <c:delete val="1"/>
              <c:extLst>
                <c:ext xmlns:c15="http://schemas.microsoft.com/office/drawing/2012/chart" uri="{CE6537A1-D6FC-4f65-9D91-7224C49458BB}"/>
                <c:ext xmlns:c16="http://schemas.microsoft.com/office/drawing/2014/chart" uri="{C3380CC4-5D6E-409C-BE32-E72D297353CC}">
                  <c16:uniqueId val="{00000011-82FB-4A97-8241-93FEEE904FE0}"/>
                </c:ext>
              </c:extLst>
            </c:dLbl>
            <c:dLbl>
              <c:idx val="15"/>
              <c:delete val="1"/>
              <c:extLst>
                <c:ext xmlns:c15="http://schemas.microsoft.com/office/drawing/2012/chart" uri="{CE6537A1-D6FC-4f65-9D91-7224C49458BB}"/>
                <c:ext xmlns:c16="http://schemas.microsoft.com/office/drawing/2014/chart" uri="{C3380CC4-5D6E-409C-BE32-E72D297353CC}">
                  <c16:uniqueId val="{00000012-82FB-4A97-8241-93FEEE904FE0}"/>
                </c:ext>
              </c:extLst>
            </c:dLbl>
            <c:dLbl>
              <c:idx val="16"/>
              <c:delete val="1"/>
              <c:extLst>
                <c:ext xmlns:c15="http://schemas.microsoft.com/office/drawing/2012/chart" uri="{CE6537A1-D6FC-4f65-9D91-7224C49458BB}"/>
                <c:ext xmlns:c16="http://schemas.microsoft.com/office/drawing/2014/chart" uri="{C3380CC4-5D6E-409C-BE32-E72D297353CC}">
                  <c16:uniqueId val="{00000013-82FB-4A97-8241-93FEEE904FE0}"/>
                </c:ext>
              </c:extLst>
            </c:dLbl>
            <c:dLbl>
              <c:idx val="17"/>
              <c:delete val="1"/>
              <c:extLst>
                <c:ext xmlns:c15="http://schemas.microsoft.com/office/drawing/2012/chart" uri="{CE6537A1-D6FC-4f65-9D91-7224C49458BB}"/>
                <c:ext xmlns:c16="http://schemas.microsoft.com/office/drawing/2014/chart" uri="{C3380CC4-5D6E-409C-BE32-E72D297353CC}">
                  <c16:uniqueId val="{00000014-82FB-4A97-8241-93FEEE904FE0}"/>
                </c:ext>
              </c:extLst>
            </c:dLbl>
            <c:dLbl>
              <c:idx val="18"/>
              <c:delete val="1"/>
              <c:extLst>
                <c:ext xmlns:c15="http://schemas.microsoft.com/office/drawing/2012/chart" uri="{CE6537A1-D6FC-4f65-9D91-7224C49458BB}"/>
                <c:ext xmlns:c16="http://schemas.microsoft.com/office/drawing/2014/chart" uri="{C3380CC4-5D6E-409C-BE32-E72D297353CC}">
                  <c16:uniqueId val="{00000015-82FB-4A97-8241-93FEEE904FE0}"/>
                </c:ext>
              </c:extLst>
            </c:dLbl>
            <c:dLbl>
              <c:idx val="19"/>
              <c:delete val="1"/>
              <c:extLst>
                <c:ext xmlns:c15="http://schemas.microsoft.com/office/drawing/2012/chart" uri="{CE6537A1-D6FC-4f65-9D91-7224C49458BB}"/>
                <c:ext xmlns:c16="http://schemas.microsoft.com/office/drawing/2014/chart" uri="{C3380CC4-5D6E-409C-BE32-E72D297353CC}">
                  <c16:uniqueId val="{00000016-82FB-4A97-8241-93FEEE904FE0}"/>
                </c:ext>
              </c:extLst>
            </c:dLbl>
            <c:dLbl>
              <c:idx val="20"/>
              <c:delete val="1"/>
              <c:extLst>
                <c:ext xmlns:c15="http://schemas.microsoft.com/office/drawing/2012/chart" uri="{CE6537A1-D6FC-4f65-9D91-7224C49458BB}"/>
                <c:ext xmlns:c16="http://schemas.microsoft.com/office/drawing/2014/chart" uri="{C3380CC4-5D6E-409C-BE32-E72D297353CC}">
                  <c16:uniqueId val="{00000017-82FB-4A97-8241-93FEEE904FE0}"/>
                </c:ext>
              </c:extLst>
            </c:dLbl>
            <c:dLbl>
              <c:idx val="21"/>
              <c:delete val="1"/>
              <c:extLst>
                <c:ext xmlns:c15="http://schemas.microsoft.com/office/drawing/2012/chart" uri="{CE6537A1-D6FC-4f65-9D91-7224C49458BB}"/>
                <c:ext xmlns:c16="http://schemas.microsoft.com/office/drawing/2014/chart" uri="{C3380CC4-5D6E-409C-BE32-E72D297353CC}">
                  <c16:uniqueId val="{00000018-82FB-4A97-8241-93FEEE904FE0}"/>
                </c:ext>
              </c:extLst>
            </c:dLbl>
            <c:dLbl>
              <c:idx val="22"/>
              <c:delete val="1"/>
              <c:extLst>
                <c:ext xmlns:c15="http://schemas.microsoft.com/office/drawing/2012/chart" uri="{CE6537A1-D6FC-4f65-9D91-7224C49458BB}"/>
                <c:ext xmlns:c16="http://schemas.microsoft.com/office/drawing/2014/chart" uri="{C3380CC4-5D6E-409C-BE32-E72D297353CC}">
                  <c16:uniqueId val="{00000019-82FB-4A97-8241-93FEEE904FE0}"/>
                </c:ext>
              </c:extLst>
            </c:dLbl>
            <c:dLbl>
              <c:idx val="23"/>
              <c:delete val="1"/>
              <c:extLst>
                <c:ext xmlns:c15="http://schemas.microsoft.com/office/drawing/2012/chart" uri="{CE6537A1-D6FC-4f65-9D91-7224C49458BB}"/>
                <c:ext xmlns:c16="http://schemas.microsoft.com/office/drawing/2014/chart" uri="{C3380CC4-5D6E-409C-BE32-E72D297353CC}">
                  <c16:uniqueId val="{0000001A-82FB-4A97-8241-93FEEE904FE0}"/>
                </c:ext>
              </c:extLst>
            </c:dLbl>
            <c:dLbl>
              <c:idx val="24"/>
              <c:delete val="1"/>
              <c:extLst>
                <c:ext xmlns:c15="http://schemas.microsoft.com/office/drawing/2012/chart" uri="{CE6537A1-D6FC-4f65-9D91-7224C49458BB}"/>
                <c:ext xmlns:c16="http://schemas.microsoft.com/office/drawing/2014/chart" uri="{C3380CC4-5D6E-409C-BE32-E72D297353CC}">
                  <c16:uniqueId val="{0000001B-82FB-4A97-8241-93FEEE904FE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2FB-4A97-8241-93FEEE904FE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Ludwigsburg (641)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209291</v>
      </c>
      <c r="F11" s="238">
        <v>209710</v>
      </c>
      <c r="G11" s="238">
        <v>210749</v>
      </c>
      <c r="H11" s="238">
        <v>207813</v>
      </c>
      <c r="I11" s="265">
        <v>206808</v>
      </c>
      <c r="J11" s="263">
        <v>2483</v>
      </c>
      <c r="K11" s="266">
        <v>1.2006305365363041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14.917507202889757</v>
      </c>
      <c r="E13" s="115">
        <v>31221</v>
      </c>
      <c r="F13" s="114">
        <v>30910</v>
      </c>
      <c r="G13" s="114">
        <v>31801</v>
      </c>
      <c r="H13" s="114">
        <v>31747</v>
      </c>
      <c r="I13" s="140">
        <v>31150</v>
      </c>
      <c r="J13" s="115">
        <v>71</v>
      </c>
      <c r="K13" s="116">
        <v>0.22792937399678972</v>
      </c>
    </row>
    <row r="14" spans="1:255" ht="14.1" customHeight="1" x14ac:dyDescent="0.2">
      <c r="A14" s="306" t="s">
        <v>230</v>
      </c>
      <c r="B14" s="307"/>
      <c r="C14" s="308"/>
      <c r="D14" s="113">
        <v>55.198742420839885</v>
      </c>
      <c r="E14" s="115">
        <v>115526</v>
      </c>
      <c r="F14" s="114">
        <v>116262</v>
      </c>
      <c r="G14" s="114">
        <v>116595</v>
      </c>
      <c r="H14" s="114">
        <v>114485</v>
      </c>
      <c r="I14" s="140">
        <v>114457</v>
      </c>
      <c r="J14" s="115">
        <v>1069</v>
      </c>
      <c r="K14" s="116">
        <v>0.93397520466201278</v>
      </c>
    </row>
    <row r="15" spans="1:255" ht="14.1" customHeight="1" x14ac:dyDescent="0.2">
      <c r="A15" s="306" t="s">
        <v>231</v>
      </c>
      <c r="B15" s="307"/>
      <c r="C15" s="308"/>
      <c r="D15" s="113">
        <v>13.418159404847795</v>
      </c>
      <c r="E15" s="115">
        <v>28083</v>
      </c>
      <c r="F15" s="114">
        <v>28201</v>
      </c>
      <c r="G15" s="114">
        <v>28175</v>
      </c>
      <c r="H15" s="114">
        <v>27716</v>
      </c>
      <c r="I15" s="140">
        <v>27742</v>
      </c>
      <c r="J15" s="115">
        <v>341</v>
      </c>
      <c r="K15" s="116">
        <v>1.2291831879460746</v>
      </c>
    </row>
    <row r="16" spans="1:255" ht="14.1" customHeight="1" x14ac:dyDescent="0.2">
      <c r="A16" s="306" t="s">
        <v>232</v>
      </c>
      <c r="B16" s="307"/>
      <c r="C16" s="308"/>
      <c r="D16" s="113">
        <v>16.003077055391774</v>
      </c>
      <c r="E16" s="115">
        <v>33493</v>
      </c>
      <c r="F16" s="114">
        <v>33365</v>
      </c>
      <c r="G16" s="114">
        <v>33202</v>
      </c>
      <c r="H16" s="114">
        <v>32906</v>
      </c>
      <c r="I16" s="140">
        <v>32492</v>
      </c>
      <c r="J16" s="115">
        <v>1001</v>
      </c>
      <c r="K16" s="116">
        <v>3.0807583405145884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0.37268683316530571</v>
      </c>
      <c r="E18" s="115">
        <v>780</v>
      </c>
      <c r="F18" s="114">
        <v>674</v>
      </c>
      <c r="G18" s="114">
        <v>889</v>
      </c>
      <c r="H18" s="114">
        <v>923</v>
      </c>
      <c r="I18" s="140">
        <v>763</v>
      </c>
      <c r="J18" s="115">
        <v>17</v>
      </c>
      <c r="K18" s="116">
        <v>2.2280471821756227</v>
      </c>
    </row>
    <row r="19" spans="1:255" ht="14.1" customHeight="1" x14ac:dyDescent="0.2">
      <c r="A19" s="306" t="s">
        <v>235</v>
      </c>
      <c r="B19" s="307" t="s">
        <v>236</v>
      </c>
      <c r="C19" s="308"/>
      <c r="D19" s="113">
        <v>0.25658055052534512</v>
      </c>
      <c r="E19" s="115">
        <v>537</v>
      </c>
      <c r="F19" s="114">
        <v>432</v>
      </c>
      <c r="G19" s="114">
        <v>654</v>
      </c>
      <c r="H19" s="114">
        <v>682</v>
      </c>
      <c r="I19" s="140">
        <v>523</v>
      </c>
      <c r="J19" s="115">
        <v>14</v>
      </c>
      <c r="K19" s="116">
        <v>2.676864244741874</v>
      </c>
    </row>
    <row r="20" spans="1:255" ht="14.1" customHeight="1" x14ac:dyDescent="0.2">
      <c r="A20" s="306">
        <v>12</v>
      </c>
      <c r="B20" s="307" t="s">
        <v>237</v>
      </c>
      <c r="C20" s="308"/>
      <c r="D20" s="113">
        <v>1.0115102895012207</v>
      </c>
      <c r="E20" s="115">
        <v>2117</v>
      </c>
      <c r="F20" s="114">
        <v>2068</v>
      </c>
      <c r="G20" s="114">
        <v>2165</v>
      </c>
      <c r="H20" s="114">
        <v>2173</v>
      </c>
      <c r="I20" s="140">
        <v>2105</v>
      </c>
      <c r="J20" s="115">
        <v>12</v>
      </c>
      <c r="K20" s="116">
        <v>0.57007125890736343</v>
      </c>
    </row>
    <row r="21" spans="1:255" ht="14.1" customHeight="1" x14ac:dyDescent="0.2">
      <c r="A21" s="306">
        <v>21</v>
      </c>
      <c r="B21" s="307" t="s">
        <v>238</v>
      </c>
      <c r="C21" s="308"/>
      <c r="D21" s="113">
        <v>0.18586561295038964</v>
      </c>
      <c r="E21" s="115">
        <v>389</v>
      </c>
      <c r="F21" s="114">
        <v>353</v>
      </c>
      <c r="G21" s="114">
        <v>362</v>
      </c>
      <c r="H21" s="114">
        <v>357</v>
      </c>
      <c r="I21" s="140">
        <v>353</v>
      </c>
      <c r="J21" s="115">
        <v>36</v>
      </c>
      <c r="K21" s="116">
        <v>10.19830028328612</v>
      </c>
    </row>
    <row r="22" spans="1:255" ht="14.1" customHeight="1" x14ac:dyDescent="0.2">
      <c r="A22" s="306">
        <v>22</v>
      </c>
      <c r="B22" s="307" t="s">
        <v>239</v>
      </c>
      <c r="C22" s="308"/>
      <c r="D22" s="113">
        <v>1.4496562202865866</v>
      </c>
      <c r="E22" s="115">
        <v>3034</v>
      </c>
      <c r="F22" s="114">
        <v>3097</v>
      </c>
      <c r="G22" s="114">
        <v>3174</v>
      </c>
      <c r="H22" s="114">
        <v>3126</v>
      </c>
      <c r="I22" s="140">
        <v>3158</v>
      </c>
      <c r="J22" s="115">
        <v>-124</v>
      </c>
      <c r="K22" s="116">
        <v>-3.9265357821405953</v>
      </c>
    </row>
    <row r="23" spans="1:255" ht="14.1" customHeight="1" x14ac:dyDescent="0.2">
      <c r="A23" s="306">
        <v>23</v>
      </c>
      <c r="B23" s="307" t="s">
        <v>240</v>
      </c>
      <c r="C23" s="308"/>
      <c r="D23" s="113">
        <v>0.71957227018839798</v>
      </c>
      <c r="E23" s="115">
        <v>1506</v>
      </c>
      <c r="F23" s="114">
        <v>1535</v>
      </c>
      <c r="G23" s="114">
        <v>1521</v>
      </c>
      <c r="H23" s="114">
        <v>1520</v>
      </c>
      <c r="I23" s="140">
        <v>1515</v>
      </c>
      <c r="J23" s="115">
        <v>-9</v>
      </c>
      <c r="K23" s="116">
        <v>-0.59405940594059403</v>
      </c>
    </row>
    <row r="24" spans="1:255" ht="14.1" customHeight="1" x14ac:dyDescent="0.2">
      <c r="A24" s="306">
        <v>24</v>
      </c>
      <c r="B24" s="307" t="s">
        <v>241</v>
      </c>
      <c r="C24" s="308"/>
      <c r="D24" s="113">
        <v>4.2863763850332788</v>
      </c>
      <c r="E24" s="115">
        <v>8971</v>
      </c>
      <c r="F24" s="114">
        <v>9087</v>
      </c>
      <c r="G24" s="114">
        <v>9306</v>
      </c>
      <c r="H24" s="114">
        <v>9281</v>
      </c>
      <c r="I24" s="140">
        <v>9306</v>
      </c>
      <c r="J24" s="115">
        <v>-335</v>
      </c>
      <c r="K24" s="116">
        <v>-3.5998280679131742</v>
      </c>
    </row>
    <row r="25" spans="1:255" ht="14.1" customHeight="1" x14ac:dyDescent="0.2">
      <c r="A25" s="306">
        <v>25</v>
      </c>
      <c r="B25" s="307" t="s">
        <v>242</v>
      </c>
      <c r="C25" s="308"/>
      <c r="D25" s="113">
        <v>6.4341037120564186</v>
      </c>
      <c r="E25" s="115">
        <v>13466</v>
      </c>
      <c r="F25" s="114">
        <v>13505</v>
      </c>
      <c r="G25" s="114">
        <v>13544</v>
      </c>
      <c r="H25" s="114">
        <v>13335</v>
      </c>
      <c r="I25" s="140">
        <v>13349</v>
      </c>
      <c r="J25" s="115">
        <v>117</v>
      </c>
      <c r="K25" s="116">
        <v>0.87647014757659747</v>
      </c>
    </row>
    <row r="26" spans="1:255" ht="14.1" customHeight="1" x14ac:dyDescent="0.2">
      <c r="A26" s="306">
        <v>26</v>
      </c>
      <c r="B26" s="307" t="s">
        <v>243</v>
      </c>
      <c r="C26" s="308"/>
      <c r="D26" s="113">
        <v>2.8328977356885865</v>
      </c>
      <c r="E26" s="115">
        <v>5929</v>
      </c>
      <c r="F26" s="114">
        <v>5980</v>
      </c>
      <c r="G26" s="114">
        <v>6035</v>
      </c>
      <c r="H26" s="114">
        <v>5929</v>
      </c>
      <c r="I26" s="140">
        <v>5922</v>
      </c>
      <c r="J26" s="115">
        <v>7</v>
      </c>
      <c r="K26" s="116">
        <v>0.1182033096926714</v>
      </c>
    </row>
    <row r="27" spans="1:255" ht="14.1" customHeight="1" x14ac:dyDescent="0.2">
      <c r="A27" s="306">
        <v>27</v>
      </c>
      <c r="B27" s="307" t="s">
        <v>244</v>
      </c>
      <c r="C27" s="308"/>
      <c r="D27" s="113">
        <v>6.7523209311437187</v>
      </c>
      <c r="E27" s="115">
        <v>14132</v>
      </c>
      <c r="F27" s="114">
        <v>14189</v>
      </c>
      <c r="G27" s="114">
        <v>14234</v>
      </c>
      <c r="H27" s="114">
        <v>14211</v>
      </c>
      <c r="I27" s="140">
        <v>14173</v>
      </c>
      <c r="J27" s="115">
        <v>-41</v>
      </c>
      <c r="K27" s="116">
        <v>-0.28928243843928597</v>
      </c>
    </row>
    <row r="28" spans="1:255" ht="14.1" customHeight="1" x14ac:dyDescent="0.2">
      <c r="A28" s="306">
        <v>28</v>
      </c>
      <c r="B28" s="307" t="s">
        <v>245</v>
      </c>
      <c r="C28" s="308"/>
      <c r="D28" s="113">
        <v>0.66319144158133891</v>
      </c>
      <c r="E28" s="115">
        <v>1388</v>
      </c>
      <c r="F28" s="114">
        <v>1391</v>
      </c>
      <c r="G28" s="114">
        <v>1402</v>
      </c>
      <c r="H28" s="114">
        <v>1371</v>
      </c>
      <c r="I28" s="140">
        <v>1346</v>
      </c>
      <c r="J28" s="115">
        <v>42</v>
      </c>
      <c r="K28" s="116">
        <v>3.1203566121842496</v>
      </c>
    </row>
    <row r="29" spans="1:255" ht="14.1" customHeight="1" x14ac:dyDescent="0.2">
      <c r="A29" s="306">
        <v>29</v>
      </c>
      <c r="B29" s="307" t="s">
        <v>246</v>
      </c>
      <c r="C29" s="308"/>
      <c r="D29" s="113">
        <v>1.9097811181560602</v>
      </c>
      <c r="E29" s="115">
        <v>3997</v>
      </c>
      <c r="F29" s="114">
        <v>4051</v>
      </c>
      <c r="G29" s="114">
        <v>4023</v>
      </c>
      <c r="H29" s="114">
        <v>3881</v>
      </c>
      <c r="I29" s="140">
        <v>3830</v>
      </c>
      <c r="J29" s="115">
        <v>167</v>
      </c>
      <c r="K29" s="116">
        <v>4.3603133159268932</v>
      </c>
    </row>
    <row r="30" spans="1:255" ht="14.1" customHeight="1" x14ac:dyDescent="0.2">
      <c r="A30" s="306" t="s">
        <v>247</v>
      </c>
      <c r="B30" s="307" t="s">
        <v>248</v>
      </c>
      <c r="C30" s="308"/>
      <c r="D30" s="113">
        <v>0.67609213965244563</v>
      </c>
      <c r="E30" s="115">
        <v>1415</v>
      </c>
      <c r="F30" s="114">
        <v>1412</v>
      </c>
      <c r="G30" s="114">
        <v>1414</v>
      </c>
      <c r="H30" s="114">
        <v>1372</v>
      </c>
      <c r="I30" s="140">
        <v>1409</v>
      </c>
      <c r="J30" s="115">
        <v>6</v>
      </c>
      <c r="K30" s="116">
        <v>0.42583392476933996</v>
      </c>
    </row>
    <row r="31" spans="1:255" ht="14.1" customHeight="1" x14ac:dyDescent="0.2">
      <c r="A31" s="306" t="s">
        <v>249</v>
      </c>
      <c r="B31" s="307" t="s">
        <v>250</v>
      </c>
      <c r="C31" s="308"/>
      <c r="D31" s="113">
        <v>1.1763525426320292</v>
      </c>
      <c r="E31" s="115">
        <v>2462</v>
      </c>
      <c r="F31" s="114">
        <v>2519</v>
      </c>
      <c r="G31" s="114">
        <v>2480</v>
      </c>
      <c r="H31" s="114">
        <v>2402</v>
      </c>
      <c r="I31" s="140">
        <v>2305</v>
      </c>
      <c r="J31" s="115">
        <v>157</v>
      </c>
      <c r="K31" s="116">
        <v>6.811279826464208</v>
      </c>
    </row>
    <row r="32" spans="1:255" ht="14.1" customHeight="1" x14ac:dyDescent="0.2">
      <c r="A32" s="306">
        <v>31</v>
      </c>
      <c r="B32" s="307" t="s">
        <v>251</v>
      </c>
      <c r="C32" s="308"/>
      <c r="D32" s="113">
        <v>0.57479776961264462</v>
      </c>
      <c r="E32" s="115">
        <v>1203</v>
      </c>
      <c r="F32" s="114">
        <v>1198</v>
      </c>
      <c r="G32" s="114">
        <v>1213</v>
      </c>
      <c r="H32" s="114">
        <v>1195</v>
      </c>
      <c r="I32" s="140">
        <v>1195</v>
      </c>
      <c r="J32" s="115">
        <v>8</v>
      </c>
      <c r="K32" s="116">
        <v>0.66945606694560666</v>
      </c>
    </row>
    <row r="33" spans="1:11" ht="14.1" customHeight="1" x14ac:dyDescent="0.2">
      <c r="A33" s="306">
        <v>32</v>
      </c>
      <c r="B33" s="307" t="s">
        <v>252</v>
      </c>
      <c r="C33" s="308"/>
      <c r="D33" s="113">
        <v>1.5657625029265472</v>
      </c>
      <c r="E33" s="115">
        <v>3277</v>
      </c>
      <c r="F33" s="114">
        <v>3146</v>
      </c>
      <c r="G33" s="114">
        <v>3228</v>
      </c>
      <c r="H33" s="114">
        <v>3083</v>
      </c>
      <c r="I33" s="140">
        <v>3027</v>
      </c>
      <c r="J33" s="115">
        <v>250</v>
      </c>
      <c r="K33" s="116">
        <v>8.2590023125206482</v>
      </c>
    </row>
    <row r="34" spans="1:11" ht="14.1" customHeight="1" x14ac:dyDescent="0.2">
      <c r="A34" s="306">
        <v>33</v>
      </c>
      <c r="B34" s="307" t="s">
        <v>253</v>
      </c>
      <c r="C34" s="308"/>
      <c r="D34" s="113">
        <v>1.4381889331122695</v>
      </c>
      <c r="E34" s="115">
        <v>3010</v>
      </c>
      <c r="F34" s="114">
        <v>2980</v>
      </c>
      <c r="G34" s="114">
        <v>3075</v>
      </c>
      <c r="H34" s="114">
        <v>2944</v>
      </c>
      <c r="I34" s="140">
        <v>2880</v>
      </c>
      <c r="J34" s="115">
        <v>130</v>
      </c>
      <c r="K34" s="116">
        <v>4.5138888888888893</v>
      </c>
    </row>
    <row r="35" spans="1:11" ht="14.1" customHeight="1" x14ac:dyDescent="0.2">
      <c r="A35" s="306">
        <v>34</v>
      </c>
      <c r="B35" s="307" t="s">
        <v>254</v>
      </c>
      <c r="C35" s="308"/>
      <c r="D35" s="113">
        <v>1.8452776278005265</v>
      </c>
      <c r="E35" s="115">
        <v>3862</v>
      </c>
      <c r="F35" s="114">
        <v>3844</v>
      </c>
      <c r="G35" s="114">
        <v>3867</v>
      </c>
      <c r="H35" s="114">
        <v>3758</v>
      </c>
      <c r="I35" s="140">
        <v>3755</v>
      </c>
      <c r="J35" s="115">
        <v>107</v>
      </c>
      <c r="K35" s="116">
        <v>2.8495339547270304</v>
      </c>
    </row>
    <row r="36" spans="1:11" ht="14.1" customHeight="1" x14ac:dyDescent="0.2">
      <c r="A36" s="306">
        <v>41</v>
      </c>
      <c r="B36" s="307" t="s">
        <v>255</v>
      </c>
      <c r="C36" s="308"/>
      <c r="D36" s="113">
        <v>0.64837952898117934</v>
      </c>
      <c r="E36" s="115">
        <v>1357</v>
      </c>
      <c r="F36" s="114">
        <v>1373</v>
      </c>
      <c r="G36" s="114">
        <v>1362</v>
      </c>
      <c r="H36" s="114">
        <v>1375</v>
      </c>
      <c r="I36" s="140">
        <v>1392</v>
      </c>
      <c r="J36" s="115">
        <v>-35</v>
      </c>
      <c r="K36" s="116">
        <v>-2.514367816091954</v>
      </c>
    </row>
    <row r="37" spans="1:11" ht="14.1" customHeight="1" x14ac:dyDescent="0.2">
      <c r="A37" s="306">
        <v>42</v>
      </c>
      <c r="B37" s="307" t="s">
        <v>256</v>
      </c>
      <c r="C37" s="308"/>
      <c r="D37" s="113">
        <v>7.5015170265324352E-2</v>
      </c>
      <c r="E37" s="115">
        <v>157</v>
      </c>
      <c r="F37" s="114">
        <v>162</v>
      </c>
      <c r="G37" s="114">
        <v>157</v>
      </c>
      <c r="H37" s="114">
        <v>153</v>
      </c>
      <c r="I37" s="140">
        <v>147</v>
      </c>
      <c r="J37" s="115">
        <v>10</v>
      </c>
      <c r="K37" s="116">
        <v>6.8027210884353737</v>
      </c>
    </row>
    <row r="38" spans="1:11" ht="14.1" customHeight="1" x14ac:dyDescent="0.2">
      <c r="A38" s="306">
        <v>43</v>
      </c>
      <c r="B38" s="307" t="s">
        <v>257</v>
      </c>
      <c r="C38" s="308"/>
      <c r="D38" s="113">
        <v>4.0608530706050425</v>
      </c>
      <c r="E38" s="115">
        <v>8499</v>
      </c>
      <c r="F38" s="114">
        <v>8435</v>
      </c>
      <c r="G38" s="114">
        <v>8311</v>
      </c>
      <c r="H38" s="114">
        <v>8203</v>
      </c>
      <c r="I38" s="140">
        <v>7984</v>
      </c>
      <c r="J38" s="115">
        <v>515</v>
      </c>
      <c r="K38" s="116">
        <v>6.4504008016032062</v>
      </c>
    </row>
    <row r="39" spans="1:11" ht="14.1" customHeight="1" x14ac:dyDescent="0.2">
      <c r="A39" s="306">
        <v>51</v>
      </c>
      <c r="B39" s="307" t="s">
        <v>258</v>
      </c>
      <c r="C39" s="308"/>
      <c r="D39" s="113">
        <v>7.461381521422326</v>
      </c>
      <c r="E39" s="115">
        <v>15616</v>
      </c>
      <c r="F39" s="114">
        <v>15697</v>
      </c>
      <c r="G39" s="114">
        <v>16125</v>
      </c>
      <c r="H39" s="114">
        <v>15808</v>
      </c>
      <c r="I39" s="140">
        <v>15679</v>
      </c>
      <c r="J39" s="115">
        <v>-63</v>
      </c>
      <c r="K39" s="116">
        <v>-0.40181134000892915</v>
      </c>
    </row>
    <row r="40" spans="1:11" ht="14.1" customHeight="1" x14ac:dyDescent="0.2">
      <c r="A40" s="306" t="s">
        <v>259</v>
      </c>
      <c r="B40" s="307" t="s">
        <v>260</v>
      </c>
      <c r="C40" s="308"/>
      <c r="D40" s="113">
        <v>6.1937684850280235</v>
      </c>
      <c r="E40" s="115">
        <v>12963</v>
      </c>
      <c r="F40" s="114">
        <v>13023</v>
      </c>
      <c r="G40" s="114">
        <v>13429</v>
      </c>
      <c r="H40" s="114">
        <v>13191</v>
      </c>
      <c r="I40" s="140">
        <v>13080</v>
      </c>
      <c r="J40" s="115">
        <v>-117</v>
      </c>
      <c r="K40" s="116">
        <v>-0.89449541284403666</v>
      </c>
    </row>
    <row r="41" spans="1:11" ht="14.1" customHeight="1" x14ac:dyDescent="0.2">
      <c r="A41" s="306"/>
      <c r="B41" s="307" t="s">
        <v>261</v>
      </c>
      <c r="C41" s="308"/>
      <c r="D41" s="113">
        <v>5.1798691773654859</v>
      </c>
      <c r="E41" s="115">
        <v>10841</v>
      </c>
      <c r="F41" s="114">
        <v>10847</v>
      </c>
      <c r="G41" s="114">
        <v>11261</v>
      </c>
      <c r="H41" s="114">
        <v>11076</v>
      </c>
      <c r="I41" s="140">
        <v>10952</v>
      </c>
      <c r="J41" s="115">
        <v>-111</v>
      </c>
      <c r="K41" s="116">
        <v>-1.0135135135135136</v>
      </c>
    </row>
    <row r="42" spans="1:11" ht="14.1" customHeight="1" x14ac:dyDescent="0.2">
      <c r="A42" s="306">
        <v>52</v>
      </c>
      <c r="B42" s="307" t="s">
        <v>262</v>
      </c>
      <c r="C42" s="308"/>
      <c r="D42" s="113">
        <v>3.4492644213081309</v>
      </c>
      <c r="E42" s="115">
        <v>7219</v>
      </c>
      <c r="F42" s="114">
        <v>7173</v>
      </c>
      <c r="G42" s="114">
        <v>7307</v>
      </c>
      <c r="H42" s="114">
        <v>7204</v>
      </c>
      <c r="I42" s="140">
        <v>7062</v>
      </c>
      <c r="J42" s="115">
        <v>157</v>
      </c>
      <c r="K42" s="116">
        <v>2.2231662418578306</v>
      </c>
    </row>
    <row r="43" spans="1:11" ht="14.1" customHeight="1" x14ac:dyDescent="0.2">
      <c r="A43" s="306" t="s">
        <v>263</v>
      </c>
      <c r="B43" s="307" t="s">
        <v>264</v>
      </c>
      <c r="C43" s="308"/>
      <c r="D43" s="113">
        <v>2.9566488764447589</v>
      </c>
      <c r="E43" s="115">
        <v>6188</v>
      </c>
      <c r="F43" s="114">
        <v>6159</v>
      </c>
      <c r="G43" s="114">
        <v>6266</v>
      </c>
      <c r="H43" s="114">
        <v>6152</v>
      </c>
      <c r="I43" s="140">
        <v>6022</v>
      </c>
      <c r="J43" s="115">
        <v>166</v>
      </c>
      <c r="K43" s="116">
        <v>2.7565592826303553</v>
      </c>
    </row>
    <row r="44" spans="1:11" ht="14.1" customHeight="1" x14ac:dyDescent="0.2">
      <c r="A44" s="306">
        <v>53</v>
      </c>
      <c r="B44" s="307" t="s">
        <v>265</v>
      </c>
      <c r="C44" s="308"/>
      <c r="D44" s="113">
        <v>0.50933867199258454</v>
      </c>
      <c r="E44" s="115">
        <v>1066</v>
      </c>
      <c r="F44" s="114">
        <v>1113</v>
      </c>
      <c r="G44" s="114">
        <v>1141</v>
      </c>
      <c r="H44" s="114">
        <v>1106</v>
      </c>
      <c r="I44" s="140">
        <v>1096</v>
      </c>
      <c r="J44" s="115">
        <v>-30</v>
      </c>
      <c r="K44" s="116">
        <v>-2.7372262773722627</v>
      </c>
    </row>
    <row r="45" spans="1:11" ht="14.1" customHeight="1" x14ac:dyDescent="0.2">
      <c r="A45" s="306" t="s">
        <v>266</v>
      </c>
      <c r="B45" s="307" t="s">
        <v>267</v>
      </c>
      <c r="C45" s="308"/>
      <c r="D45" s="113">
        <v>0.4596470942372104</v>
      </c>
      <c r="E45" s="115">
        <v>962</v>
      </c>
      <c r="F45" s="114">
        <v>1010</v>
      </c>
      <c r="G45" s="114">
        <v>1026</v>
      </c>
      <c r="H45" s="114">
        <v>992</v>
      </c>
      <c r="I45" s="140">
        <v>983</v>
      </c>
      <c r="J45" s="115">
        <v>-21</v>
      </c>
      <c r="K45" s="116">
        <v>-2.1363173957273651</v>
      </c>
    </row>
    <row r="46" spans="1:11" ht="14.1" customHeight="1" x14ac:dyDescent="0.2">
      <c r="A46" s="306">
        <v>54</v>
      </c>
      <c r="B46" s="307" t="s">
        <v>268</v>
      </c>
      <c r="C46" s="308"/>
      <c r="D46" s="113">
        <v>2.0469107606156021</v>
      </c>
      <c r="E46" s="115">
        <v>4284</v>
      </c>
      <c r="F46" s="114">
        <v>4281</v>
      </c>
      <c r="G46" s="114">
        <v>4271</v>
      </c>
      <c r="H46" s="114">
        <v>4170</v>
      </c>
      <c r="I46" s="140">
        <v>4116</v>
      </c>
      <c r="J46" s="115">
        <v>168</v>
      </c>
      <c r="K46" s="116">
        <v>4.0816326530612246</v>
      </c>
    </row>
    <row r="47" spans="1:11" ht="14.1" customHeight="1" x14ac:dyDescent="0.2">
      <c r="A47" s="306">
        <v>61</v>
      </c>
      <c r="B47" s="307" t="s">
        <v>269</v>
      </c>
      <c r="C47" s="308"/>
      <c r="D47" s="113">
        <v>4.430195278344506</v>
      </c>
      <c r="E47" s="115">
        <v>9272</v>
      </c>
      <c r="F47" s="114">
        <v>9281</v>
      </c>
      <c r="G47" s="114">
        <v>9273</v>
      </c>
      <c r="H47" s="114">
        <v>9176</v>
      </c>
      <c r="I47" s="140">
        <v>9227</v>
      </c>
      <c r="J47" s="115">
        <v>45</v>
      </c>
      <c r="K47" s="116">
        <v>0.48769914381705864</v>
      </c>
    </row>
    <row r="48" spans="1:11" ht="14.1" customHeight="1" x14ac:dyDescent="0.2">
      <c r="A48" s="306">
        <v>62</v>
      </c>
      <c r="B48" s="307" t="s">
        <v>270</v>
      </c>
      <c r="C48" s="308"/>
      <c r="D48" s="113">
        <v>5.9849682977289991</v>
      </c>
      <c r="E48" s="115">
        <v>12526</v>
      </c>
      <c r="F48" s="114">
        <v>12566</v>
      </c>
      <c r="G48" s="114">
        <v>12550</v>
      </c>
      <c r="H48" s="114">
        <v>12488</v>
      </c>
      <c r="I48" s="140">
        <v>12467</v>
      </c>
      <c r="J48" s="115">
        <v>59</v>
      </c>
      <c r="K48" s="116">
        <v>0.47324937835886743</v>
      </c>
    </row>
    <row r="49" spans="1:11" ht="14.1" customHeight="1" x14ac:dyDescent="0.2">
      <c r="A49" s="306">
        <v>63</v>
      </c>
      <c r="B49" s="307" t="s">
        <v>271</v>
      </c>
      <c r="C49" s="308"/>
      <c r="D49" s="113">
        <v>1.5289716232422799</v>
      </c>
      <c r="E49" s="115">
        <v>3200</v>
      </c>
      <c r="F49" s="114">
        <v>3211</v>
      </c>
      <c r="G49" s="114">
        <v>3238</v>
      </c>
      <c r="H49" s="114">
        <v>3210</v>
      </c>
      <c r="I49" s="140">
        <v>3177</v>
      </c>
      <c r="J49" s="115">
        <v>23</v>
      </c>
      <c r="K49" s="116">
        <v>0.72395341517154543</v>
      </c>
    </row>
    <row r="50" spans="1:11" ht="14.1" customHeight="1" x14ac:dyDescent="0.2">
      <c r="A50" s="306" t="s">
        <v>272</v>
      </c>
      <c r="B50" s="307" t="s">
        <v>273</v>
      </c>
      <c r="C50" s="308"/>
      <c r="D50" s="113">
        <v>0.29098241204829639</v>
      </c>
      <c r="E50" s="115">
        <v>609</v>
      </c>
      <c r="F50" s="114">
        <v>615</v>
      </c>
      <c r="G50" s="114">
        <v>617</v>
      </c>
      <c r="H50" s="114">
        <v>613</v>
      </c>
      <c r="I50" s="140">
        <v>602</v>
      </c>
      <c r="J50" s="115">
        <v>7</v>
      </c>
      <c r="K50" s="116">
        <v>1.1627906976744187</v>
      </c>
    </row>
    <row r="51" spans="1:11" ht="14.1" customHeight="1" x14ac:dyDescent="0.2">
      <c r="A51" s="306" t="s">
        <v>274</v>
      </c>
      <c r="B51" s="307" t="s">
        <v>275</v>
      </c>
      <c r="C51" s="308"/>
      <c r="D51" s="113">
        <v>1.0100768786044312</v>
      </c>
      <c r="E51" s="115">
        <v>2114</v>
      </c>
      <c r="F51" s="114">
        <v>2112</v>
      </c>
      <c r="G51" s="114">
        <v>2139</v>
      </c>
      <c r="H51" s="114">
        <v>2148</v>
      </c>
      <c r="I51" s="140">
        <v>2114</v>
      </c>
      <c r="J51" s="115">
        <v>0</v>
      </c>
      <c r="K51" s="116">
        <v>0</v>
      </c>
    </row>
    <row r="52" spans="1:11" ht="14.1" customHeight="1" x14ac:dyDescent="0.2">
      <c r="A52" s="306">
        <v>71</v>
      </c>
      <c r="B52" s="307" t="s">
        <v>276</v>
      </c>
      <c r="C52" s="308"/>
      <c r="D52" s="113">
        <v>15.69441590894974</v>
      </c>
      <c r="E52" s="115">
        <v>32847</v>
      </c>
      <c r="F52" s="114">
        <v>33040</v>
      </c>
      <c r="G52" s="114">
        <v>33036</v>
      </c>
      <c r="H52" s="114">
        <v>32800</v>
      </c>
      <c r="I52" s="140">
        <v>32643</v>
      </c>
      <c r="J52" s="115">
        <v>204</v>
      </c>
      <c r="K52" s="116">
        <v>0.62494256042643137</v>
      </c>
    </row>
    <row r="53" spans="1:11" ht="14.1" customHeight="1" x14ac:dyDescent="0.2">
      <c r="A53" s="306" t="s">
        <v>277</v>
      </c>
      <c r="B53" s="307" t="s">
        <v>278</v>
      </c>
      <c r="C53" s="308"/>
      <c r="D53" s="113">
        <v>8.3840203353225888</v>
      </c>
      <c r="E53" s="115">
        <v>17547</v>
      </c>
      <c r="F53" s="114">
        <v>17638</v>
      </c>
      <c r="G53" s="114">
        <v>17653</v>
      </c>
      <c r="H53" s="114">
        <v>17404</v>
      </c>
      <c r="I53" s="140">
        <v>17276</v>
      </c>
      <c r="J53" s="115">
        <v>271</v>
      </c>
      <c r="K53" s="116">
        <v>1.5686501504978003</v>
      </c>
    </row>
    <row r="54" spans="1:11" ht="14.1" customHeight="1" x14ac:dyDescent="0.2">
      <c r="A54" s="306" t="s">
        <v>279</v>
      </c>
      <c r="B54" s="307" t="s">
        <v>280</v>
      </c>
      <c r="C54" s="308"/>
      <c r="D54" s="113">
        <v>6.0489939844522702</v>
      </c>
      <c r="E54" s="115">
        <v>12660</v>
      </c>
      <c r="F54" s="114">
        <v>12754</v>
      </c>
      <c r="G54" s="114">
        <v>12722</v>
      </c>
      <c r="H54" s="114">
        <v>12798</v>
      </c>
      <c r="I54" s="140">
        <v>12790</v>
      </c>
      <c r="J54" s="115">
        <v>-130</v>
      </c>
      <c r="K54" s="116">
        <v>-1.0164190774042221</v>
      </c>
    </row>
    <row r="55" spans="1:11" ht="14.1" customHeight="1" x14ac:dyDescent="0.2">
      <c r="A55" s="306">
        <v>72</v>
      </c>
      <c r="B55" s="307" t="s">
        <v>281</v>
      </c>
      <c r="C55" s="308"/>
      <c r="D55" s="113">
        <v>3.5075564644442427</v>
      </c>
      <c r="E55" s="115">
        <v>7341</v>
      </c>
      <c r="F55" s="114">
        <v>7382</v>
      </c>
      <c r="G55" s="114">
        <v>7442</v>
      </c>
      <c r="H55" s="114">
        <v>7300</v>
      </c>
      <c r="I55" s="140">
        <v>7338</v>
      </c>
      <c r="J55" s="115">
        <v>3</v>
      </c>
      <c r="K55" s="116">
        <v>4.0883074407195422E-2</v>
      </c>
    </row>
    <row r="56" spans="1:11" ht="14.1" customHeight="1" x14ac:dyDescent="0.2">
      <c r="A56" s="306" t="s">
        <v>282</v>
      </c>
      <c r="B56" s="307" t="s">
        <v>283</v>
      </c>
      <c r="C56" s="308"/>
      <c r="D56" s="113">
        <v>1.7726514756965182</v>
      </c>
      <c r="E56" s="115">
        <v>3710</v>
      </c>
      <c r="F56" s="114">
        <v>3753</v>
      </c>
      <c r="G56" s="114">
        <v>3808</v>
      </c>
      <c r="H56" s="114">
        <v>3698</v>
      </c>
      <c r="I56" s="140">
        <v>3738</v>
      </c>
      <c r="J56" s="115">
        <v>-28</v>
      </c>
      <c r="K56" s="116">
        <v>-0.74906367041198507</v>
      </c>
    </row>
    <row r="57" spans="1:11" ht="14.1" customHeight="1" x14ac:dyDescent="0.2">
      <c r="A57" s="306" t="s">
        <v>284</v>
      </c>
      <c r="B57" s="307" t="s">
        <v>285</v>
      </c>
      <c r="C57" s="308"/>
      <c r="D57" s="113">
        <v>1.335938955807942</v>
      </c>
      <c r="E57" s="115">
        <v>2796</v>
      </c>
      <c r="F57" s="114">
        <v>2795</v>
      </c>
      <c r="G57" s="114">
        <v>2804</v>
      </c>
      <c r="H57" s="114">
        <v>2774</v>
      </c>
      <c r="I57" s="140">
        <v>2775</v>
      </c>
      <c r="J57" s="115">
        <v>21</v>
      </c>
      <c r="K57" s="116">
        <v>0.7567567567567568</v>
      </c>
    </row>
    <row r="58" spans="1:11" ht="14.1" customHeight="1" x14ac:dyDescent="0.2">
      <c r="A58" s="306">
        <v>73</v>
      </c>
      <c r="B58" s="307" t="s">
        <v>286</v>
      </c>
      <c r="C58" s="308"/>
      <c r="D58" s="113">
        <v>2.3808954995675875</v>
      </c>
      <c r="E58" s="115">
        <v>4983</v>
      </c>
      <c r="F58" s="114">
        <v>4964</v>
      </c>
      <c r="G58" s="114">
        <v>4940</v>
      </c>
      <c r="H58" s="114">
        <v>4767</v>
      </c>
      <c r="I58" s="140">
        <v>4765</v>
      </c>
      <c r="J58" s="115">
        <v>218</v>
      </c>
      <c r="K58" s="116">
        <v>4.5750262329485833</v>
      </c>
    </row>
    <row r="59" spans="1:11" ht="14.1" customHeight="1" x14ac:dyDescent="0.2">
      <c r="A59" s="306" t="s">
        <v>287</v>
      </c>
      <c r="B59" s="307" t="s">
        <v>288</v>
      </c>
      <c r="C59" s="308"/>
      <c r="D59" s="113">
        <v>1.9145591544786924</v>
      </c>
      <c r="E59" s="115">
        <v>4007</v>
      </c>
      <c r="F59" s="114">
        <v>4005</v>
      </c>
      <c r="G59" s="114">
        <v>3967</v>
      </c>
      <c r="H59" s="114">
        <v>3801</v>
      </c>
      <c r="I59" s="140">
        <v>3786</v>
      </c>
      <c r="J59" s="115">
        <v>221</v>
      </c>
      <c r="K59" s="116">
        <v>5.8372952984680397</v>
      </c>
    </row>
    <row r="60" spans="1:11" ht="14.1" customHeight="1" x14ac:dyDescent="0.2">
      <c r="A60" s="306">
        <v>81</v>
      </c>
      <c r="B60" s="307" t="s">
        <v>289</v>
      </c>
      <c r="C60" s="308"/>
      <c r="D60" s="113">
        <v>5.9429215780898366</v>
      </c>
      <c r="E60" s="115">
        <v>12438</v>
      </c>
      <c r="F60" s="114">
        <v>12436</v>
      </c>
      <c r="G60" s="114">
        <v>12223</v>
      </c>
      <c r="H60" s="114">
        <v>12000</v>
      </c>
      <c r="I60" s="140">
        <v>12008</v>
      </c>
      <c r="J60" s="115">
        <v>430</v>
      </c>
      <c r="K60" s="116">
        <v>3.5809460359760159</v>
      </c>
    </row>
    <row r="61" spans="1:11" ht="14.1" customHeight="1" x14ac:dyDescent="0.2">
      <c r="A61" s="306" t="s">
        <v>290</v>
      </c>
      <c r="B61" s="307" t="s">
        <v>291</v>
      </c>
      <c r="C61" s="308"/>
      <c r="D61" s="113">
        <v>1.7893746028257307</v>
      </c>
      <c r="E61" s="115">
        <v>3745</v>
      </c>
      <c r="F61" s="114">
        <v>3781</v>
      </c>
      <c r="G61" s="114">
        <v>3789</v>
      </c>
      <c r="H61" s="114">
        <v>3643</v>
      </c>
      <c r="I61" s="140">
        <v>3660</v>
      </c>
      <c r="J61" s="115">
        <v>85</v>
      </c>
      <c r="K61" s="116">
        <v>2.3224043715846996</v>
      </c>
    </row>
    <row r="62" spans="1:11" ht="14.1" customHeight="1" x14ac:dyDescent="0.2">
      <c r="A62" s="306" t="s">
        <v>292</v>
      </c>
      <c r="B62" s="307" t="s">
        <v>293</v>
      </c>
      <c r="C62" s="308"/>
      <c r="D62" s="113">
        <v>2.2633558060308374</v>
      </c>
      <c r="E62" s="115">
        <v>4737</v>
      </c>
      <c r="F62" s="114">
        <v>4714</v>
      </c>
      <c r="G62" s="114">
        <v>4562</v>
      </c>
      <c r="H62" s="114">
        <v>4545</v>
      </c>
      <c r="I62" s="140">
        <v>4539</v>
      </c>
      <c r="J62" s="115">
        <v>198</v>
      </c>
      <c r="K62" s="116">
        <v>4.3621943159286189</v>
      </c>
    </row>
    <row r="63" spans="1:11" ht="14.1" customHeight="1" x14ac:dyDescent="0.2">
      <c r="A63" s="306"/>
      <c r="B63" s="307" t="s">
        <v>294</v>
      </c>
      <c r="C63" s="308"/>
      <c r="D63" s="113">
        <v>1.8543558968135276</v>
      </c>
      <c r="E63" s="115">
        <v>3881</v>
      </c>
      <c r="F63" s="114">
        <v>3872</v>
      </c>
      <c r="G63" s="114">
        <v>3802</v>
      </c>
      <c r="H63" s="114">
        <v>3769</v>
      </c>
      <c r="I63" s="140">
        <v>3771</v>
      </c>
      <c r="J63" s="115">
        <v>110</v>
      </c>
      <c r="K63" s="116">
        <v>2.916998143728454</v>
      </c>
    </row>
    <row r="64" spans="1:11" ht="14.1" customHeight="1" x14ac:dyDescent="0.2">
      <c r="A64" s="306" t="s">
        <v>295</v>
      </c>
      <c r="B64" s="307" t="s">
        <v>296</v>
      </c>
      <c r="C64" s="308"/>
      <c r="D64" s="113">
        <v>0.63691224180686223</v>
      </c>
      <c r="E64" s="115">
        <v>1333</v>
      </c>
      <c r="F64" s="114">
        <v>1310</v>
      </c>
      <c r="G64" s="114">
        <v>1301</v>
      </c>
      <c r="H64" s="114">
        <v>1278</v>
      </c>
      <c r="I64" s="140">
        <v>1261</v>
      </c>
      <c r="J64" s="115">
        <v>72</v>
      </c>
      <c r="K64" s="116">
        <v>5.7097541633624109</v>
      </c>
    </row>
    <row r="65" spans="1:11" ht="14.1" customHeight="1" x14ac:dyDescent="0.2">
      <c r="A65" s="306" t="s">
        <v>297</v>
      </c>
      <c r="B65" s="307" t="s">
        <v>298</v>
      </c>
      <c r="C65" s="308"/>
      <c r="D65" s="113">
        <v>0.56763071512869645</v>
      </c>
      <c r="E65" s="115">
        <v>1188</v>
      </c>
      <c r="F65" s="114">
        <v>1189</v>
      </c>
      <c r="G65" s="114">
        <v>1152</v>
      </c>
      <c r="H65" s="114">
        <v>1152</v>
      </c>
      <c r="I65" s="140">
        <v>1167</v>
      </c>
      <c r="J65" s="115">
        <v>21</v>
      </c>
      <c r="K65" s="116">
        <v>1.7994858611825193</v>
      </c>
    </row>
    <row r="66" spans="1:11" ht="14.1" customHeight="1" x14ac:dyDescent="0.2">
      <c r="A66" s="306">
        <v>82</v>
      </c>
      <c r="B66" s="307" t="s">
        <v>299</v>
      </c>
      <c r="C66" s="308"/>
      <c r="D66" s="113">
        <v>2.2523663224887835</v>
      </c>
      <c r="E66" s="115">
        <v>4714</v>
      </c>
      <c r="F66" s="114">
        <v>4765</v>
      </c>
      <c r="G66" s="114">
        <v>4743</v>
      </c>
      <c r="H66" s="114">
        <v>4696</v>
      </c>
      <c r="I66" s="140">
        <v>4700</v>
      </c>
      <c r="J66" s="115">
        <v>14</v>
      </c>
      <c r="K66" s="116">
        <v>0.2978723404255319</v>
      </c>
    </row>
    <row r="67" spans="1:11" ht="14.1" customHeight="1" x14ac:dyDescent="0.2">
      <c r="A67" s="306" t="s">
        <v>300</v>
      </c>
      <c r="B67" s="307" t="s">
        <v>301</v>
      </c>
      <c r="C67" s="308"/>
      <c r="D67" s="113">
        <v>1.3268606867949411</v>
      </c>
      <c r="E67" s="115">
        <v>2777</v>
      </c>
      <c r="F67" s="114">
        <v>2797</v>
      </c>
      <c r="G67" s="114">
        <v>2759</v>
      </c>
      <c r="H67" s="114">
        <v>2773</v>
      </c>
      <c r="I67" s="140">
        <v>2755</v>
      </c>
      <c r="J67" s="115">
        <v>22</v>
      </c>
      <c r="K67" s="116">
        <v>0.79854809437386565</v>
      </c>
    </row>
    <row r="68" spans="1:11" ht="14.1" customHeight="1" x14ac:dyDescent="0.2">
      <c r="A68" s="306" t="s">
        <v>302</v>
      </c>
      <c r="B68" s="307" t="s">
        <v>303</v>
      </c>
      <c r="C68" s="308"/>
      <c r="D68" s="113">
        <v>0.46872536325021141</v>
      </c>
      <c r="E68" s="115">
        <v>981</v>
      </c>
      <c r="F68" s="114">
        <v>1008</v>
      </c>
      <c r="G68" s="114">
        <v>1012</v>
      </c>
      <c r="H68" s="114">
        <v>977</v>
      </c>
      <c r="I68" s="140">
        <v>999</v>
      </c>
      <c r="J68" s="115">
        <v>-18</v>
      </c>
      <c r="K68" s="116">
        <v>-1.8018018018018018</v>
      </c>
    </row>
    <row r="69" spans="1:11" ht="14.1" customHeight="1" x14ac:dyDescent="0.2">
      <c r="A69" s="306">
        <v>83</v>
      </c>
      <c r="B69" s="307" t="s">
        <v>304</v>
      </c>
      <c r="C69" s="308"/>
      <c r="D69" s="113">
        <v>4.7474568901672791</v>
      </c>
      <c r="E69" s="115">
        <v>9936</v>
      </c>
      <c r="F69" s="114">
        <v>9951</v>
      </c>
      <c r="G69" s="114">
        <v>9837</v>
      </c>
      <c r="H69" s="114">
        <v>9576</v>
      </c>
      <c r="I69" s="140">
        <v>9595</v>
      </c>
      <c r="J69" s="115">
        <v>341</v>
      </c>
      <c r="K69" s="116">
        <v>3.5539343408025013</v>
      </c>
    </row>
    <row r="70" spans="1:11" ht="14.1" customHeight="1" x14ac:dyDescent="0.2">
      <c r="A70" s="306" t="s">
        <v>305</v>
      </c>
      <c r="B70" s="307" t="s">
        <v>306</v>
      </c>
      <c r="C70" s="308"/>
      <c r="D70" s="113">
        <v>4.190337854948373</v>
      </c>
      <c r="E70" s="115">
        <v>8770</v>
      </c>
      <c r="F70" s="114">
        <v>8804</v>
      </c>
      <c r="G70" s="114">
        <v>8687</v>
      </c>
      <c r="H70" s="114">
        <v>8375</v>
      </c>
      <c r="I70" s="140">
        <v>8390</v>
      </c>
      <c r="J70" s="115">
        <v>380</v>
      </c>
      <c r="K70" s="116">
        <v>4.5292014302741359</v>
      </c>
    </row>
    <row r="71" spans="1:11" ht="14.1" customHeight="1" x14ac:dyDescent="0.2">
      <c r="A71" s="306"/>
      <c r="B71" s="307" t="s">
        <v>307</v>
      </c>
      <c r="C71" s="308"/>
      <c r="D71" s="113">
        <v>2.9986955960839214</v>
      </c>
      <c r="E71" s="115">
        <v>6276</v>
      </c>
      <c r="F71" s="114">
        <v>6321</v>
      </c>
      <c r="G71" s="114">
        <v>6288</v>
      </c>
      <c r="H71" s="114">
        <v>6050</v>
      </c>
      <c r="I71" s="140">
        <v>6073</v>
      </c>
      <c r="J71" s="115">
        <v>203</v>
      </c>
      <c r="K71" s="116">
        <v>3.3426642516054668</v>
      </c>
    </row>
    <row r="72" spans="1:11" ht="14.1" customHeight="1" x14ac:dyDescent="0.2">
      <c r="A72" s="306">
        <v>84</v>
      </c>
      <c r="B72" s="307" t="s">
        <v>308</v>
      </c>
      <c r="C72" s="308"/>
      <c r="D72" s="113">
        <v>0.97806403524279595</v>
      </c>
      <c r="E72" s="115">
        <v>2047</v>
      </c>
      <c r="F72" s="114">
        <v>2025</v>
      </c>
      <c r="G72" s="114">
        <v>2012</v>
      </c>
      <c r="H72" s="114">
        <v>2052</v>
      </c>
      <c r="I72" s="140">
        <v>2045</v>
      </c>
      <c r="J72" s="115">
        <v>2</v>
      </c>
      <c r="K72" s="116">
        <v>9.7799511002444994E-2</v>
      </c>
    </row>
    <row r="73" spans="1:11" ht="14.1" customHeight="1" x14ac:dyDescent="0.2">
      <c r="A73" s="306" t="s">
        <v>309</v>
      </c>
      <c r="B73" s="307" t="s">
        <v>310</v>
      </c>
      <c r="C73" s="308"/>
      <c r="D73" s="113">
        <v>0.18347659478907358</v>
      </c>
      <c r="E73" s="115">
        <v>384</v>
      </c>
      <c r="F73" s="114">
        <v>369</v>
      </c>
      <c r="G73" s="114">
        <v>364</v>
      </c>
      <c r="H73" s="114">
        <v>399</v>
      </c>
      <c r="I73" s="140">
        <v>391</v>
      </c>
      <c r="J73" s="115">
        <v>-7</v>
      </c>
      <c r="K73" s="116">
        <v>-1.7902813299232736</v>
      </c>
    </row>
    <row r="74" spans="1:11" ht="14.1" customHeight="1" x14ac:dyDescent="0.2">
      <c r="A74" s="306" t="s">
        <v>311</v>
      </c>
      <c r="B74" s="307" t="s">
        <v>312</v>
      </c>
      <c r="C74" s="308"/>
      <c r="D74" s="113">
        <v>0.16723127129212437</v>
      </c>
      <c r="E74" s="115">
        <v>350</v>
      </c>
      <c r="F74" s="114">
        <v>347</v>
      </c>
      <c r="G74" s="114">
        <v>342</v>
      </c>
      <c r="H74" s="114">
        <v>336</v>
      </c>
      <c r="I74" s="140">
        <v>338</v>
      </c>
      <c r="J74" s="115">
        <v>12</v>
      </c>
      <c r="K74" s="116">
        <v>3.5502958579881656</v>
      </c>
    </row>
    <row r="75" spans="1:11" ht="14.1" customHeight="1" x14ac:dyDescent="0.2">
      <c r="A75" s="306" t="s">
        <v>313</v>
      </c>
      <c r="B75" s="307" t="s">
        <v>314</v>
      </c>
      <c r="C75" s="308"/>
      <c r="D75" s="113">
        <v>9.4127315555852853E-2</v>
      </c>
      <c r="E75" s="115">
        <v>197</v>
      </c>
      <c r="F75" s="114">
        <v>195</v>
      </c>
      <c r="G75" s="114">
        <v>197</v>
      </c>
      <c r="H75" s="114">
        <v>185</v>
      </c>
      <c r="I75" s="140">
        <v>187</v>
      </c>
      <c r="J75" s="115">
        <v>10</v>
      </c>
      <c r="K75" s="116">
        <v>5.3475935828877006</v>
      </c>
    </row>
    <row r="76" spans="1:11" ht="14.1" customHeight="1" x14ac:dyDescent="0.2">
      <c r="A76" s="306">
        <v>91</v>
      </c>
      <c r="B76" s="307" t="s">
        <v>315</v>
      </c>
      <c r="C76" s="308"/>
      <c r="D76" s="113">
        <v>0.16914248582117722</v>
      </c>
      <c r="E76" s="115">
        <v>354</v>
      </c>
      <c r="F76" s="114">
        <v>345</v>
      </c>
      <c r="G76" s="114">
        <v>351</v>
      </c>
      <c r="H76" s="114">
        <v>332</v>
      </c>
      <c r="I76" s="140">
        <v>324</v>
      </c>
      <c r="J76" s="115">
        <v>30</v>
      </c>
      <c r="K76" s="116">
        <v>9.2592592592592595</v>
      </c>
    </row>
    <row r="77" spans="1:11" ht="14.1" customHeight="1" x14ac:dyDescent="0.2">
      <c r="A77" s="306">
        <v>92</v>
      </c>
      <c r="B77" s="307" t="s">
        <v>316</v>
      </c>
      <c r="C77" s="308"/>
      <c r="D77" s="113">
        <v>1.2618793928071441</v>
      </c>
      <c r="E77" s="115">
        <v>2641</v>
      </c>
      <c r="F77" s="114">
        <v>2649</v>
      </c>
      <c r="G77" s="114">
        <v>2631</v>
      </c>
      <c r="H77" s="114">
        <v>2567</v>
      </c>
      <c r="I77" s="140">
        <v>2569</v>
      </c>
      <c r="J77" s="115">
        <v>72</v>
      </c>
      <c r="K77" s="116">
        <v>2.8026469443363178</v>
      </c>
    </row>
    <row r="78" spans="1:11" ht="14.1" customHeight="1" x14ac:dyDescent="0.2">
      <c r="A78" s="306">
        <v>93</v>
      </c>
      <c r="B78" s="307" t="s">
        <v>317</v>
      </c>
      <c r="C78" s="308"/>
      <c r="D78" s="113">
        <v>0.20449995460865494</v>
      </c>
      <c r="E78" s="115">
        <v>428</v>
      </c>
      <c r="F78" s="114">
        <v>437</v>
      </c>
      <c r="G78" s="114">
        <v>431</v>
      </c>
      <c r="H78" s="114">
        <v>438</v>
      </c>
      <c r="I78" s="140">
        <v>451</v>
      </c>
      <c r="J78" s="115">
        <v>-23</v>
      </c>
      <c r="K78" s="116">
        <v>-5.0997782705099777</v>
      </c>
    </row>
    <row r="79" spans="1:11" ht="14.1" customHeight="1" x14ac:dyDescent="0.2">
      <c r="A79" s="306">
        <v>94</v>
      </c>
      <c r="B79" s="307" t="s">
        <v>318</v>
      </c>
      <c r="C79" s="308"/>
      <c r="D79" s="113">
        <v>0.15528618048554405</v>
      </c>
      <c r="E79" s="115">
        <v>325</v>
      </c>
      <c r="F79" s="114">
        <v>341</v>
      </c>
      <c r="G79" s="114">
        <v>341</v>
      </c>
      <c r="H79" s="114">
        <v>333</v>
      </c>
      <c r="I79" s="140">
        <v>365</v>
      </c>
      <c r="J79" s="115">
        <v>-40</v>
      </c>
      <c r="K79" s="116">
        <v>-10.95890410958904</v>
      </c>
    </row>
    <row r="80" spans="1:11" ht="14.1" customHeight="1" x14ac:dyDescent="0.2">
      <c r="A80" s="306" t="s">
        <v>319</v>
      </c>
      <c r="B80" s="307" t="s">
        <v>320</v>
      </c>
      <c r="C80" s="308"/>
      <c r="D80" s="113">
        <v>5.7336435871585493E-3</v>
      </c>
      <c r="E80" s="115">
        <v>12</v>
      </c>
      <c r="F80" s="114">
        <v>13</v>
      </c>
      <c r="G80" s="114">
        <v>13</v>
      </c>
      <c r="H80" s="114">
        <v>13</v>
      </c>
      <c r="I80" s="140">
        <v>14</v>
      </c>
      <c r="J80" s="115">
        <v>-2</v>
      </c>
      <c r="K80" s="116">
        <v>-14.285714285714286</v>
      </c>
    </row>
    <row r="81" spans="1:11" ht="14.1" customHeight="1" x14ac:dyDescent="0.2">
      <c r="A81" s="310" t="s">
        <v>321</v>
      </c>
      <c r="B81" s="311" t="s">
        <v>224</v>
      </c>
      <c r="C81" s="312"/>
      <c r="D81" s="125">
        <v>0.46251391603078967</v>
      </c>
      <c r="E81" s="143">
        <v>968</v>
      </c>
      <c r="F81" s="144">
        <v>972</v>
      </c>
      <c r="G81" s="144">
        <v>976</v>
      </c>
      <c r="H81" s="144">
        <v>959</v>
      </c>
      <c r="I81" s="145">
        <v>967</v>
      </c>
      <c r="J81" s="143">
        <v>1</v>
      </c>
      <c r="K81" s="146">
        <v>0.10341261633919338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47458</v>
      </c>
      <c r="E12" s="114">
        <v>48890</v>
      </c>
      <c r="F12" s="114">
        <v>48726</v>
      </c>
      <c r="G12" s="114">
        <v>49200</v>
      </c>
      <c r="H12" s="140">
        <v>48194</v>
      </c>
      <c r="I12" s="115">
        <v>-736</v>
      </c>
      <c r="J12" s="116">
        <v>-1.5271610573930365</v>
      </c>
      <c r="K12"/>
      <c r="L12"/>
      <c r="M12"/>
      <c r="N12"/>
      <c r="O12"/>
      <c r="P12"/>
    </row>
    <row r="13" spans="1:16" s="110" customFormat="1" ht="14.45" customHeight="1" x14ac:dyDescent="0.2">
      <c r="A13" s="120" t="s">
        <v>105</v>
      </c>
      <c r="B13" s="119" t="s">
        <v>106</v>
      </c>
      <c r="C13" s="113">
        <v>40.694930254119434</v>
      </c>
      <c r="D13" s="115">
        <v>19313</v>
      </c>
      <c r="E13" s="114">
        <v>19859</v>
      </c>
      <c r="F13" s="114">
        <v>19862</v>
      </c>
      <c r="G13" s="114">
        <v>19907</v>
      </c>
      <c r="H13" s="140">
        <v>19438</v>
      </c>
      <c r="I13" s="115">
        <v>-125</v>
      </c>
      <c r="J13" s="116">
        <v>-0.64307027471962142</v>
      </c>
      <c r="K13"/>
      <c r="L13"/>
      <c r="M13"/>
      <c r="N13"/>
      <c r="O13"/>
      <c r="P13"/>
    </row>
    <row r="14" spans="1:16" s="110" customFormat="1" ht="14.45" customHeight="1" x14ac:dyDescent="0.2">
      <c r="A14" s="120"/>
      <c r="B14" s="119" t="s">
        <v>107</v>
      </c>
      <c r="C14" s="113">
        <v>59.305069745880566</v>
      </c>
      <c r="D14" s="115">
        <v>28145</v>
      </c>
      <c r="E14" s="114">
        <v>29031</v>
      </c>
      <c r="F14" s="114">
        <v>28864</v>
      </c>
      <c r="G14" s="114">
        <v>29293</v>
      </c>
      <c r="H14" s="140">
        <v>28756</v>
      </c>
      <c r="I14" s="115">
        <v>-611</v>
      </c>
      <c r="J14" s="116">
        <v>-2.1247739602169982</v>
      </c>
      <c r="K14"/>
      <c r="L14"/>
      <c r="M14"/>
      <c r="N14"/>
      <c r="O14"/>
      <c r="P14"/>
    </row>
    <row r="15" spans="1:16" s="110" customFormat="1" ht="14.45" customHeight="1" x14ac:dyDescent="0.2">
      <c r="A15" s="118" t="s">
        <v>105</v>
      </c>
      <c r="B15" s="121" t="s">
        <v>108</v>
      </c>
      <c r="C15" s="113">
        <v>15.854018289856294</v>
      </c>
      <c r="D15" s="115">
        <v>7524</v>
      </c>
      <c r="E15" s="114">
        <v>7929</v>
      </c>
      <c r="F15" s="114">
        <v>7991</v>
      </c>
      <c r="G15" s="114">
        <v>8269</v>
      </c>
      <c r="H15" s="140">
        <v>7734</v>
      </c>
      <c r="I15" s="115">
        <v>-210</v>
      </c>
      <c r="J15" s="116">
        <v>-2.7152831652443754</v>
      </c>
      <c r="K15"/>
      <c r="L15"/>
      <c r="M15"/>
      <c r="N15"/>
      <c r="O15"/>
      <c r="P15"/>
    </row>
    <row r="16" spans="1:16" s="110" customFormat="1" ht="14.45" customHeight="1" x14ac:dyDescent="0.2">
      <c r="A16" s="118"/>
      <c r="B16" s="121" t="s">
        <v>109</v>
      </c>
      <c r="C16" s="113">
        <v>52.92469130599688</v>
      </c>
      <c r="D16" s="115">
        <v>25117</v>
      </c>
      <c r="E16" s="114">
        <v>25994</v>
      </c>
      <c r="F16" s="114">
        <v>25869</v>
      </c>
      <c r="G16" s="114">
        <v>26097</v>
      </c>
      <c r="H16" s="140">
        <v>25878</v>
      </c>
      <c r="I16" s="115">
        <v>-761</v>
      </c>
      <c r="J16" s="116">
        <v>-2.9407218486745497</v>
      </c>
      <c r="K16"/>
      <c r="L16"/>
      <c r="M16"/>
      <c r="N16"/>
      <c r="O16"/>
      <c r="P16"/>
    </row>
    <row r="17" spans="1:16" s="110" customFormat="1" ht="14.45" customHeight="1" x14ac:dyDescent="0.2">
      <c r="A17" s="118"/>
      <c r="B17" s="121" t="s">
        <v>110</v>
      </c>
      <c r="C17" s="113">
        <v>17.177293606978804</v>
      </c>
      <c r="D17" s="115">
        <v>8152</v>
      </c>
      <c r="E17" s="114">
        <v>8214</v>
      </c>
      <c r="F17" s="114">
        <v>8167</v>
      </c>
      <c r="G17" s="114">
        <v>8128</v>
      </c>
      <c r="H17" s="140">
        <v>8001</v>
      </c>
      <c r="I17" s="115">
        <v>151</v>
      </c>
      <c r="J17" s="116">
        <v>1.8872640919885015</v>
      </c>
      <c r="K17"/>
      <c r="L17"/>
      <c r="M17"/>
      <c r="N17"/>
      <c r="O17"/>
      <c r="P17"/>
    </row>
    <row r="18" spans="1:16" s="110" customFormat="1" ht="14.45" customHeight="1" x14ac:dyDescent="0.2">
      <c r="A18" s="120"/>
      <c r="B18" s="121" t="s">
        <v>111</v>
      </c>
      <c r="C18" s="113">
        <v>14.043996797168022</v>
      </c>
      <c r="D18" s="115">
        <v>6665</v>
      </c>
      <c r="E18" s="114">
        <v>6753</v>
      </c>
      <c r="F18" s="114">
        <v>6699</v>
      </c>
      <c r="G18" s="114">
        <v>6706</v>
      </c>
      <c r="H18" s="140">
        <v>6581</v>
      </c>
      <c r="I18" s="115">
        <v>84</v>
      </c>
      <c r="J18" s="116">
        <v>1.2764017626500532</v>
      </c>
      <c r="K18"/>
      <c r="L18"/>
      <c r="M18"/>
      <c r="N18"/>
      <c r="O18"/>
      <c r="P18"/>
    </row>
    <row r="19" spans="1:16" s="110" customFormat="1" ht="14.45" customHeight="1" x14ac:dyDescent="0.2">
      <c r="A19" s="120"/>
      <c r="B19" s="121" t="s">
        <v>112</v>
      </c>
      <c r="C19" s="113">
        <v>1.2200261283661342</v>
      </c>
      <c r="D19" s="115">
        <v>579</v>
      </c>
      <c r="E19" s="114">
        <v>563</v>
      </c>
      <c r="F19" s="114">
        <v>579</v>
      </c>
      <c r="G19" s="114">
        <v>513</v>
      </c>
      <c r="H19" s="140">
        <v>539</v>
      </c>
      <c r="I19" s="115">
        <v>40</v>
      </c>
      <c r="J19" s="116">
        <v>7.4211502782931351</v>
      </c>
      <c r="K19"/>
      <c r="L19"/>
      <c r="M19"/>
      <c r="N19"/>
      <c r="O19"/>
      <c r="P19"/>
    </row>
    <row r="20" spans="1:16" s="110" customFormat="1" ht="14.45" customHeight="1" x14ac:dyDescent="0.2">
      <c r="A20" s="120" t="s">
        <v>113</v>
      </c>
      <c r="B20" s="119" t="s">
        <v>116</v>
      </c>
      <c r="C20" s="113">
        <v>76.379114164103001</v>
      </c>
      <c r="D20" s="115">
        <v>36248</v>
      </c>
      <c r="E20" s="114">
        <v>37390</v>
      </c>
      <c r="F20" s="114">
        <v>37353</v>
      </c>
      <c r="G20" s="114">
        <v>37645</v>
      </c>
      <c r="H20" s="140">
        <v>37002</v>
      </c>
      <c r="I20" s="115">
        <v>-754</v>
      </c>
      <c r="J20" s="116">
        <v>-2.0377276903951138</v>
      </c>
      <c r="K20"/>
      <c r="L20"/>
      <c r="M20"/>
      <c r="N20"/>
      <c r="O20"/>
      <c r="P20"/>
    </row>
    <row r="21" spans="1:16" s="110" customFormat="1" ht="14.45" customHeight="1" x14ac:dyDescent="0.2">
      <c r="A21" s="123"/>
      <c r="B21" s="124" t="s">
        <v>117</v>
      </c>
      <c r="C21" s="125">
        <v>23.311138269627882</v>
      </c>
      <c r="D21" s="143">
        <v>11063</v>
      </c>
      <c r="E21" s="144">
        <v>11359</v>
      </c>
      <c r="F21" s="144">
        <v>11247</v>
      </c>
      <c r="G21" s="144">
        <v>11417</v>
      </c>
      <c r="H21" s="145">
        <v>11055</v>
      </c>
      <c r="I21" s="143">
        <v>8</v>
      </c>
      <c r="J21" s="146">
        <v>7.2365445499773862E-2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51338</v>
      </c>
      <c r="E56" s="114">
        <v>53067</v>
      </c>
      <c r="F56" s="114">
        <v>52944</v>
      </c>
      <c r="G56" s="114">
        <v>53596</v>
      </c>
      <c r="H56" s="140">
        <v>52546</v>
      </c>
      <c r="I56" s="115">
        <v>-1208</v>
      </c>
      <c r="J56" s="116">
        <v>-2.2989380733071973</v>
      </c>
      <c r="K56"/>
      <c r="L56"/>
      <c r="M56"/>
      <c r="N56"/>
      <c r="O56"/>
      <c r="P56"/>
    </row>
    <row r="57" spans="1:16" s="110" customFormat="1" ht="14.45" customHeight="1" x14ac:dyDescent="0.2">
      <c r="A57" s="120" t="s">
        <v>105</v>
      </c>
      <c r="B57" s="119" t="s">
        <v>106</v>
      </c>
      <c r="C57" s="113">
        <v>40.938486111652189</v>
      </c>
      <c r="D57" s="115">
        <v>21017</v>
      </c>
      <c r="E57" s="114">
        <v>21623</v>
      </c>
      <c r="F57" s="114">
        <v>21609</v>
      </c>
      <c r="G57" s="114">
        <v>21731</v>
      </c>
      <c r="H57" s="140">
        <v>21222</v>
      </c>
      <c r="I57" s="115">
        <v>-205</v>
      </c>
      <c r="J57" s="116">
        <v>-0.96597870134765806</v>
      </c>
    </row>
    <row r="58" spans="1:16" s="110" customFormat="1" ht="14.45" customHeight="1" x14ac:dyDescent="0.2">
      <c r="A58" s="120"/>
      <c r="B58" s="119" t="s">
        <v>107</v>
      </c>
      <c r="C58" s="113">
        <v>59.061513888347811</v>
      </c>
      <c r="D58" s="115">
        <v>30321</v>
      </c>
      <c r="E58" s="114">
        <v>31444</v>
      </c>
      <c r="F58" s="114">
        <v>31335</v>
      </c>
      <c r="G58" s="114">
        <v>31865</v>
      </c>
      <c r="H58" s="140">
        <v>31324</v>
      </c>
      <c r="I58" s="115">
        <v>-1003</v>
      </c>
      <c r="J58" s="116">
        <v>-3.2020176222704637</v>
      </c>
    </row>
    <row r="59" spans="1:16" s="110" customFormat="1" ht="14.45" customHeight="1" x14ac:dyDescent="0.2">
      <c r="A59" s="118" t="s">
        <v>105</v>
      </c>
      <c r="B59" s="121" t="s">
        <v>108</v>
      </c>
      <c r="C59" s="113">
        <v>16.443959640032723</v>
      </c>
      <c r="D59" s="115">
        <v>8442</v>
      </c>
      <c r="E59" s="114">
        <v>8912</v>
      </c>
      <c r="F59" s="114">
        <v>8885</v>
      </c>
      <c r="G59" s="114">
        <v>9307</v>
      </c>
      <c r="H59" s="140">
        <v>8791</v>
      </c>
      <c r="I59" s="115">
        <v>-349</v>
      </c>
      <c r="J59" s="116">
        <v>-3.9699692867705609</v>
      </c>
    </row>
    <row r="60" spans="1:16" s="110" customFormat="1" ht="14.45" customHeight="1" x14ac:dyDescent="0.2">
      <c r="A60" s="118"/>
      <c r="B60" s="121" t="s">
        <v>109</v>
      </c>
      <c r="C60" s="113">
        <v>53.303595777007288</v>
      </c>
      <c r="D60" s="115">
        <v>27365</v>
      </c>
      <c r="E60" s="114">
        <v>28332</v>
      </c>
      <c r="F60" s="114">
        <v>28313</v>
      </c>
      <c r="G60" s="114">
        <v>28610</v>
      </c>
      <c r="H60" s="140">
        <v>28336</v>
      </c>
      <c r="I60" s="115">
        <v>-971</v>
      </c>
      <c r="J60" s="116">
        <v>-3.4267363071710899</v>
      </c>
    </row>
    <row r="61" spans="1:16" s="110" customFormat="1" ht="14.45" customHeight="1" x14ac:dyDescent="0.2">
      <c r="A61" s="118"/>
      <c r="B61" s="121" t="s">
        <v>110</v>
      </c>
      <c r="C61" s="113">
        <v>16.648486501227161</v>
      </c>
      <c r="D61" s="115">
        <v>8547</v>
      </c>
      <c r="E61" s="114">
        <v>8686</v>
      </c>
      <c r="F61" s="114">
        <v>8637</v>
      </c>
      <c r="G61" s="114">
        <v>8599</v>
      </c>
      <c r="H61" s="140">
        <v>8464</v>
      </c>
      <c r="I61" s="115">
        <v>83</v>
      </c>
      <c r="J61" s="116">
        <v>0.98062381852551983</v>
      </c>
    </row>
    <row r="62" spans="1:16" s="110" customFormat="1" ht="14.45" customHeight="1" x14ac:dyDescent="0.2">
      <c r="A62" s="120"/>
      <c r="B62" s="121" t="s">
        <v>111</v>
      </c>
      <c r="C62" s="113">
        <v>13.603958081732829</v>
      </c>
      <c r="D62" s="115">
        <v>6984</v>
      </c>
      <c r="E62" s="114">
        <v>7137</v>
      </c>
      <c r="F62" s="114">
        <v>7109</v>
      </c>
      <c r="G62" s="114">
        <v>7080</v>
      </c>
      <c r="H62" s="140">
        <v>6955</v>
      </c>
      <c r="I62" s="115">
        <v>29</v>
      </c>
      <c r="J62" s="116">
        <v>0.41696621135873474</v>
      </c>
    </row>
    <row r="63" spans="1:16" s="110" customFormat="1" ht="14.45" customHeight="1" x14ac:dyDescent="0.2">
      <c r="A63" s="120"/>
      <c r="B63" s="121" t="s">
        <v>112</v>
      </c>
      <c r="C63" s="113">
        <v>1.1706727959795862</v>
      </c>
      <c r="D63" s="115">
        <v>601</v>
      </c>
      <c r="E63" s="114">
        <v>580</v>
      </c>
      <c r="F63" s="114">
        <v>610</v>
      </c>
      <c r="G63" s="114">
        <v>539</v>
      </c>
      <c r="H63" s="140">
        <v>564</v>
      </c>
      <c r="I63" s="115">
        <v>37</v>
      </c>
      <c r="J63" s="116">
        <v>6.5602836879432624</v>
      </c>
    </row>
    <row r="64" spans="1:16" s="110" customFormat="1" ht="14.45" customHeight="1" x14ac:dyDescent="0.2">
      <c r="A64" s="120" t="s">
        <v>113</v>
      </c>
      <c r="B64" s="119" t="s">
        <v>116</v>
      </c>
      <c r="C64" s="113">
        <v>75.898944251821263</v>
      </c>
      <c r="D64" s="115">
        <v>38965</v>
      </c>
      <c r="E64" s="114">
        <v>40316</v>
      </c>
      <c r="F64" s="114">
        <v>40235</v>
      </c>
      <c r="G64" s="114">
        <v>40791</v>
      </c>
      <c r="H64" s="140">
        <v>40077</v>
      </c>
      <c r="I64" s="115">
        <v>-1112</v>
      </c>
      <c r="J64" s="116">
        <v>-2.7746587818449484</v>
      </c>
    </row>
    <row r="65" spans="1:10" s="110" customFormat="1" ht="14.45" customHeight="1" x14ac:dyDescent="0.2">
      <c r="A65" s="123"/>
      <c r="B65" s="124" t="s">
        <v>117</v>
      </c>
      <c r="C65" s="125">
        <v>23.806926643032451</v>
      </c>
      <c r="D65" s="143">
        <v>12222</v>
      </c>
      <c r="E65" s="144">
        <v>12606</v>
      </c>
      <c r="F65" s="144">
        <v>12579</v>
      </c>
      <c r="G65" s="144">
        <v>12669</v>
      </c>
      <c r="H65" s="145">
        <v>12340</v>
      </c>
      <c r="I65" s="143">
        <v>-118</v>
      </c>
      <c r="J65" s="146">
        <v>-0.95623987034035651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47458</v>
      </c>
      <c r="G11" s="114">
        <v>48890</v>
      </c>
      <c r="H11" s="114">
        <v>48726</v>
      </c>
      <c r="I11" s="114">
        <v>49200</v>
      </c>
      <c r="J11" s="140">
        <v>48194</v>
      </c>
      <c r="K11" s="114">
        <v>-736</v>
      </c>
      <c r="L11" s="116">
        <v>-1.5271610573930365</v>
      </c>
    </row>
    <row r="12" spans="1:17" s="110" customFormat="1" ht="24" customHeight="1" x14ac:dyDescent="0.2">
      <c r="A12" s="604" t="s">
        <v>185</v>
      </c>
      <c r="B12" s="605"/>
      <c r="C12" s="605"/>
      <c r="D12" s="606"/>
      <c r="E12" s="113">
        <v>40.694930254119434</v>
      </c>
      <c r="F12" s="115">
        <v>19313</v>
      </c>
      <c r="G12" s="114">
        <v>19859</v>
      </c>
      <c r="H12" s="114">
        <v>19862</v>
      </c>
      <c r="I12" s="114">
        <v>19907</v>
      </c>
      <c r="J12" s="140">
        <v>19438</v>
      </c>
      <c r="K12" s="114">
        <v>-125</v>
      </c>
      <c r="L12" s="116">
        <v>-0.64307027471962142</v>
      </c>
    </row>
    <row r="13" spans="1:17" s="110" customFormat="1" ht="15" customHeight="1" x14ac:dyDescent="0.2">
      <c r="A13" s="120"/>
      <c r="B13" s="612" t="s">
        <v>107</v>
      </c>
      <c r="C13" s="612"/>
      <c r="E13" s="113">
        <v>59.305069745880566</v>
      </c>
      <c r="F13" s="115">
        <v>28145</v>
      </c>
      <c r="G13" s="114">
        <v>29031</v>
      </c>
      <c r="H13" s="114">
        <v>28864</v>
      </c>
      <c r="I13" s="114">
        <v>29293</v>
      </c>
      <c r="J13" s="140">
        <v>28756</v>
      </c>
      <c r="K13" s="114">
        <v>-611</v>
      </c>
      <c r="L13" s="116">
        <v>-2.1247739602169982</v>
      </c>
    </row>
    <row r="14" spans="1:17" s="110" customFormat="1" ht="22.5" customHeight="1" x14ac:dyDescent="0.2">
      <c r="A14" s="604" t="s">
        <v>186</v>
      </c>
      <c r="B14" s="605"/>
      <c r="C14" s="605"/>
      <c r="D14" s="606"/>
      <c r="E14" s="113">
        <v>15.854018289856294</v>
      </c>
      <c r="F14" s="115">
        <v>7524</v>
      </c>
      <c r="G14" s="114">
        <v>7929</v>
      </c>
      <c r="H14" s="114">
        <v>7991</v>
      </c>
      <c r="I14" s="114">
        <v>8269</v>
      </c>
      <c r="J14" s="140">
        <v>7734</v>
      </c>
      <c r="K14" s="114">
        <v>-210</v>
      </c>
      <c r="L14" s="116">
        <v>-2.7152831652443754</v>
      </c>
    </row>
    <row r="15" spans="1:17" s="110" customFormat="1" ht="15" customHeight="1" x14ac:dyDescent="0.2">
      <c r="A15" s="120"/>
      <c r="B15" s="119"/>
      <c r="C15" s="258" t="s">
        <v>106</v>
      </c>
      <c r="E15" s="113">
        <v>48.870281765018611</v>
      </c>
      <c r="F15" s="115">
        <v>3677</v>
      </c>
      <c r="G15" s="114">
        <v>3846</v>
      </c>
      <c r="H15" s="114">
        <v>3917</v>
      </c>
      <c r="I15" s="114">
        <v>4003</v>
      </c>
      <c r="J15" s="140">
        <v>3761</v>
      </c>
      <c r="K15" s="114">
        <v>-84</v>
      </c>
      <c r="L15" s="116">
        <v>-2.2334485509173092</v>
      </c>
    </row>
    <row r="16" spans="1:17" s="110" customFormat="1" ht="15" customHeight="1" x14ac:dyDescent="0.2">
      <c r="A16" s="120"/>
      <c r="B16" s="119"/>
      <c r="C16" s="258" t="s">
        <v>107</v>
      </c>
      <c r="E16" s="113">
        <v>51.129718234981389</v>
      </c>
      <c r="F16" s="115">
        <v>3847</v>
      </c>
      <c r="G16" s="114">
        <v>4083</v>
      </c>
      <c r="H16" s="114">
        <v>4074</v>
      </c>
      <c r="I16" s="114">
        <v>4266</v>
      </c>
      <c r="J16" s="140">
        <v>3973</v>
      </c>
      <c r="K16" s="114">
        <v>-126</v>
      </c>
      <c r="L16" s="116">
        <v>-3.1714069972313115</v>
      </c>
    </row>
    <row r="17" spans="1:12" s="110" customFormat="1" ht="15" customHeight="1" x14ac:dyDescent="0.2">
      <c r="A17" s="120"/>
      <c r="B17" s="121" t="s">
        <v>109</v>
      </c>
      <c r="C17" s="258"/>
      <c r="E17" s="113">
        <v>52.92469130599688</v>
      </c>
      <c r="F17" s="115">
        <v>25117</v>
      </c>
      <c r="G17" s="114">
        <v>25994</v>
      </c>
      <c r="H17" s="114">
        <v>25869</v>
      </c>
      <c r="I17" s="114">
        <v>26097</v>
      </c>
      <c r="J17" s="140">
        <v>25878</v>
      </c>
      <c r="K17" s="114">
        <v>-761</v>
      </c>
      <c r="L17" s="116">
        <v>-2.9407218486745497</v>
      </c>
    </row>
    <row r="18" spans="1:12" s="110" customFormat="1" ht="15" customHeight="1" x14ac:dyDescent="0.2">
      <c r="A18" s="120"/>
      <c r="B18" s="119"/>
      <c r="C18" s="258" t="s">
        <v>106</v>
      </c>
      <c r="E18" s="113">
        <v>37.305410678026831</v>
      </c>
      <c r="F18" s="115">
        <v>9370</v>
      </c>
      <c r="G18" s="114">
        <v>9683</v>
      </c>
      <c r="H18" s="114">
        <v>9595</v>
      </c>
      <c r="I18" s="114">
        <v>9572</v>
      </c>
      <c r="J18" s="140">
        <v>9459</v>
      </c>
      <c r="K18" s="114">
        <v>-89</v>
      </c>
      <c r="L18" s="116">
        <v>-0.94090284385241574</v>
      </c>
    </row>
    <row r="19" spans="1:12" s="110" customFormat="1" ht="15" customHeight="1" x14ac:dyDescent="0.2">
      <c r="A19" s="120"/>
      <c r="B19" s="119"/>
      <c r="C19" s="258" t="s">
        <v>107</v>
      </c>
      <c r="E19" s="113">
        <v>62.694589321973169</v>
      </c>
      <c r="F19" s="115">
        <v>15747</v>
      </c>
      <c r="G19" s="114">
        <v>16311</v>
      </c>
      <c r="H19" s="114">
        <v>16274</v>
      </c>
      <c r="I19" s="114">
        <v>16525</v>
      </c>
      <c r="J19" s="140">
        <v>16419</v>
      </c>
      <c r="K19" s="114">
        <v>-672</v>
      </c>
      <c r="L19" s="116">
        <v>-4.0928192947195319</v>
      </c>
    </row>
    <row r="20" spans="1:12" s="110" customFormat="1" ht="15" customHeight="1" x14ac:dyDescent="0.2">
      <c r="A20" s="120"/>
      <c r="B20" s="121" t="s">
        <v>110</v>
      </c>
      <c r="C20" s="258"/>
      <c r="E20" s="113">
        <v>17.177293606978804</v>
      </c>
      <c r="F20" s="115">
        <v>8152</v>
      </c>
      <c r="G20" s="114">
        <v>8214</v>
      </c>
      <c r="H20" s="114">
        <v>8167</v>
      </c>
      <c r="I20" s="114">
        <v>8128</v>
      </c>
      <c r="J20" s="140">
        <v>8001</v>
      </c>
      <c r="K20" s="114">
        <v>151</v>
      </c>
      <c r="L20" s="116">
        <v>1.8872640919885015</v>
      </c>
    </row>
    <row r="21" spans="1:12" s="110" customFormat="1" ht="15" customHeight="1" x14ac:dyDescent="0.2">
      <c r="A21" s="120"/>
      <c r="B21" s="119"/>
      <c r="C21" s="258" t="s">
        <v>106</v>
      </c>
      <c r="E21" s="113">
        <v>34.028459273797843</v>
      </c>
      <c r="F21" s="115">
        <v>2774</v>
      </c>
      <c r="G21" s="114">
        <v>2810</v>
      </c>
      <c r="H21" s="114">
        <v>2821</v>
      </c>
      <c r="I21" s="114">
        <v>2780</v>
      </c>
      <c r="J21" s="140">
        <v>2735</v>
      </c>
      <c r="K21" s="114">
        <v>39</v>
      </c>
      <c r="L21" s="116">
        <v>1.4259597806215722</v>
      </c>
    </row>
    <row r="22" spans="1:12" s="110" customFormat="1" ht="15" customHeight="1" x14ac:dyDescent="0.2">
      <c r="A22" s="120"/>
      <c r="B22" s="119"/>
      <c r="C22" s="258" t="s">
        <v>107</v>
      </c>
      <c r="E22" s="113">
        <v>65.971540726202164</v>
      </c>
      <c r="F22" s="115">
        <v>5378</v>
      </c>
      <c r="G22" s="114">
        <v>5404</v>
      </c>
      <c r="H22" s="114">
        <v>5346</v>
      </c>
      <c r="I22" s="114">
        <v>5348</v>
      </c>
      <c r="J22" s="140">
        <v>5266</v>
      </c>
      <c r="K22" s="114">
        <v>112</v>
      </c>
      <c r="L22" s="116">
        <v>2.1268515001898973</v>
      </c>
    </row>
    <row r="23" spans="1:12" s="110" customFormat="1" ht="15" customHeight="1" x14ac:dyDescent="0.2">
      <c r="A23" s="120"/>
      <c r="B23" s="121" t="s">
        <v>111</v>
      </c>
      <c r="C23" s="258"/>
      <c r="E23" s="113">
        <v>14.043996797168022</v>
      </c>
      <c r="F23" s="115">
        <v>6665</v>
      </c>
      <c r="G23" s="114">
        <v>6753</v>
      </c>
      <c r="H23" s="114">
        <v>6699</v>
      </c>
      <c r="I23" s="114">
        <v>6706</v>
      </c>
      <c r="J23" s="140">
        <v>6581</v>
      </c>
      <c r="K23" s="114">
        <v>84</v>
      </c>
      <c r="L23" s="116">
        <v>1.2764017626500532</v>
      </c>
    </row>
    <row r="24" spans="1:12" s="110" customFormat="1" ht="15" customHeight="1" x14ac:dyDescent="0.2">
      <c r="A24" s="120"/>
      <c r="B24" s="119"/>
      <c r="C24" s="258" t="s">
        <v>106</v>
      </c>
      <c r="E24" s="113">
        <v>52.393098274568644</v>
      </c>
      <c r="F24" s="115">
        <v>3492</v>
      </c>
      <c r="G24" s="114">
        <v>3520</v>
      </c>
      <c r="H24" s="114">
        <v>3529</v>
      </c>
      <c r="I24" s="114">
        <v>3552</v>
      </c>
      <c r="J24" s="140">
        <v>3483</v>
      </c>
      <c r="K24" s="114">
        <v>9</v>
      </c>
      <c r="L24" s="116">
        <v>0.25839793281653745</v>
      </c>
    </row>
    <row r="25" spans="1:12" s="110" customFormat="1" ht="15" customHeight="1" x14ac:dyDescent="0.2">
      <c r="A25" s="120"/>
      <c r="B25" s="119"/>
      <c r="C25" s="258" t="s">
        <v>107</v>
      </c>
      <c r="E25" s="113">
        <v>47.606901725431356</v>
      </c>
      <c r="F25" s="115">
        <v>3173</v>
      </c>
      <c r="G25" s="114">
        <v>3233</v>
      </c>
      <c r="H25" s="114">
        <v>3170</v>
      </c>
      <c r="I25" s="114">
        <v>3154</v>
      </c>
      <c r="J25" s="140">
        <v>3098</v>
      </c>
      <c r="K25" s="114">
        <v>75</v>
      </c>
      <c r="L25" s="116">
        <v>2.4209167204648159</v>
      </c>
    </row>
    <row r="26" spans="1:12" s="110" customFormat="1" ht="15" customHeight="1" x14ac:dyDescent="0.2">
      <c r="A26" s="120"/>
      <c r="C26" s="121" t="s">
        <v>187</v>
      </c>
      <c r="D26" s="110" t="s">
        <v>188</v>
      </c>
      <c r="E26" s="113">
        <v>1.2200261283661342</v>
      </c>
      <c r="F26" s="115">
        <v>579</v>
      </c>
      <c r="G26" s="114">
        <v>563</v>
      </c>
      <c r="H26" s="114">
        <v>579</v>
      </c>
      <c r="I26" s="114">
        <v>513</v>
      </c>
      <c r="J26" s="140">
        <v>539</v>
      </c>
      <c r="K26" s="114">
        <v>40</v>
      </c>
      <c r="L26" s="116">
        <v>7.4211502782931351</v>
      </c>
    </row>
    <row r="27" spans="1:12" s="110" customFormat="1" ht="15" customHeight="1" x14ac:dyDescent="0.2">
      <c r="A27" s="120"/>
      <c r="B27" s="119"/>
      <c r="D27" s="259" t="s">
        <v>106</v>
      </c>
      <c r="E27" s="113">
        <v>45.768566493955092</v>
      </c>
      <c r="F27" s="115">
        <v>265</v>
      </c>
      <c r="G27" s="114">
        <v>246</v>
      </c>
      <c r="H27" s="114">
        <v>263</v>
      </c>
      <c r="I27" s="114">
        <v>247</v>
      </c>
      <c r="J27" s="140">
        <v>271</v>
      </c>
      <c r="K27" s="114">
        <v>-6</v>
      </c>
      <c r="L27" s="116">
        <v>-2.2140221402214024</v>
      </c>
    </row>
    <row r="28" spans="1:12" s="110" customFormat="1" ht="15" customHeight="1" x14ac:dyDescent="0.2">
      <c r="A28" s="120"/>
      <c r="B28" s="119"/>
      <c r="D28" s="259" t="s">
        <v>107</v>
      </c>
      <c r="E28" s="113">
        <v>54.231433506044908</v>
      </c>
      <c r="F28" s="115">
        <v>314</v>
      </c>
      <c r="G28" s="114">
        <v>317</v>
      </c>
      <c r="H28" s="114">
        <v>316</v>
      </c>
      <c r="I28" s="114">
        <v>266</v>
      </c>
      <c r="J28" s="140">
        <v>268</v>
      </c>
      <c r="K28" s="114">
        <v>46</v>
      </c>
      <c r="L28" s="116">
        <v>17.164179104477611</v>
      </c>
    </row>
    <row r="29" spans="1:12" s="110" customFormat="1" ht="24" customHeight="1" x14ac:dyDescent="0.2">
      <c r="A29" s="604" t="s">
        <v>189</v>
      </c>
      <c r="B29" s="605"/>
      <c r="C29" s="605"/>
      <c r="D29" s="606"/>
      <c r="E29" s="113">
        <v>76.379114164103001</v>
      </c>
      <c r="F29" s="115">
        <v>36248</v>
      </c>
      <c r="G29" s="114">
        <v>37390</v>
      </c>
      <c r="H29" s="114">
        <v>37353</v>
      </c>
      <c r="I29" s="114">
        <v>37645</v>
      </c>
      <c r="J29" s="140">
        <v>37002</v>
      </c>
      <c r="K29" s="114">
        <v>-754</v>
      </c>
      <c r="L29" s="116">
        <v>-2.0377276903951138</v>
      </c>
    </row>
    <row r="30" spans="1:12" s="110" customFormat="1" ht="15" customHeight="1" x14ac:dyDescent="0.2">
      <c r="A30" s="120"/>
      <c r="B30" s="119"/>
      <c r="C30" s="258" t="s">
        <v>106</v>
      </c>
      <c r="E30" s="113">
        <v>40.057382476274555</v>
      </c>
      <c r="F30" s="115">
        <v>14520</v>
      </c>
      <c r="G30" s="114">
        <v>14908</v>
      </c>
      <c r="H30" s="114">
        <v>15004</v>
      </c>
      <c r="I30" s="114">
        <v>15010</v>
      </c>
      <c r="J30" s="140">
        <v>14704</v>
      </c>
      <c r="K30" s="114">
        <v>-184</v>
      </c>
      <c r="L30" s="116">
        <v>-1.2513601741022851</v>
      </c>
    </row>
    <row r="31" spans="1:12" s="110" customFormat="1" ht="15" customHeight="1" x14ac:dyDescent="0.2">
      <c r="A31" s="120"/>
      <c r="B31" s="119"/>
      <c r="C31" s="258" t="s">
        <v>107</v>
      </c>
      <c r="E31" s="113">
        <v>59.942617523725445</v>
      </c>
      <c r="F31" s="115">
        <v>21728</v>
      </c>
      <c r="G31" s="114">
        <v>22482</v>
      </c>
      <c r="H31" s="114">
        <v>22349</v>
      </c>
      <c r="I31" s="114">
        <v>22635</v>
      </c>
      <c r="J31" s="140">
        <v>22298</v>
      </c>
      <c r="K31" s="114">
        <v>-570</v>
      </c>
      <c r="L31" s="116">
        <v>-2.5562830747152212</v>
      </c>
    </row>
    <row r="32" spans="1:12" s="110" customFormat="1" ht="15" customHeight="1" x14ac:dyDescent="0.2">
      <c r="A32" s="120"/>
      <c r="B32" s="119" t="s">
        <v>117</v>
      </c>
      <c r="C32" s="258"/>
      <c r="E32" s="113">
        <v>23.311138269627882</v>
      </c>
      <c r="F32" s="114">
        <v>11063</v>
      </c>
      <c r="G32" s="114">
        <v>11359</v>
      </c>
      <c r="H32" s="114">
        <v>11247</v>
      </c>
      <c r="I32" s="114">
        <v>11417</v>
      </c>
      <c r="J32" s="140">
        <v>11055</v>
      </c>
      <c r="K32" s="114">
        <v>8</v>
      </c>
      <c r="L32" s="116">
        <v>7.2365445499773862E-2</v>
      </c>
    </row>
    <row r="33" spans="1:12" s="110" customFormat="1" ht="15" customHeight="1" x14ac:dyDescent="0.2">
      <c r="A33" s="120"/>
      <c r="B33" s="119"/>
      <c r="C33" s="258" t="s">
        <v>106</v>
      </c>
      <c r="E33" s="113">
        <v>42.990147337973426</v>
      </c>
      <c r="F33" s="114">
        <v>4756</v>
      </c>
      <c r="G33" s="114">
        <v>4920</v>
      </c>
      <c r="H33" s="114">
        <v>4831</v>
      </c>
      <c r="I33" s="114">
        <v>4868</v>
      </c>
      <c r="J33" s="140">
        <v>4700</v>
      </c>
      <c r="K33" s="114">
        <v>56</v>
      </c>
      <c r="L33" s="116">
        <v>1.1914893617021276</v>
      </c>
    </row>
    <row r="34" spans="1:12" s="110" customFormat="1" ht="15" customHeight="1" x14ac:dyDescent="0.2">
      <c r="A34" s="120"/>
      <c r="B34" s="119"/>
      <c r="C34" s="258" t="s">
        <v>107</v>
      </c>
      <c r="E34" s="113">
        <v>57.009852662026574</v>
      </c>
      <c r="F34" s="114">
        <v>6307</v>
      </c>
      <c r="G34" s="114">
        <v>6439</v>
      </c>
      <c r="H34" s="114">
        <v>6416</v>
      </c>
      <c r="I34" s="114">
        <v>6549</v>
      </c>
      <c r="J34" s="140">
        <v>6355</v>
      </c>
      <c r="K34" s="114">
        <v>-48</v>
      </c>
      <c r="L34" s="116">
        <v>-0.75531077891424081</v>
      </c>
    </row>
    <row r="35" spans="1:12" s="110" customFormat="1" ht="24" customHeight="1" x14ac:dyDescent="0.2">
      <c r="A35" s="604" t="s">
        <v>192</v>
      </c>
      <c r="B35" s="605"/>
      <c r="C35" s="605"/>
      <c r="D35" s="606"/>
      <c r="E35" s="113">
        <v>21.503223903240759</v>
      </c>
      <c r="F35" s="114">
        <v>10205</v>
      </c>
      <c r="G35" s="114">
        <v>10632</v>
      </c>
      <c r="H35" s="114">
        <v>10709</v>
      </c>
      <c r="I35" s="114">
        <v>11001</v>
      </c>
      <c r="J35" s="114">
        <v>10344</v>
      </c>
      <c r="K35" s="318">
        <v>-139</v>
      </c>
      <c r="L35" s="319">
        <v>-1.3437741686001548</v>
      </c>
    </row>
    <row r="36" spans="1:12" s="110" customFormat="1" ht="15" customHeight="1" x14ac:dyDescent="0.2">
      <c r="A36" s="120"/>
      <c r="B36" s="119"/>
      <c r="C36" s="258" t="s">
        <v>106</v>
      </c>
      <c r="E36" s="113">
        <v>42.204801567858894</v>
      </c>
      <c r="F36" s="114">
        <v>4307</v>
      </c>
      <c r="G36" s="114">
        <v>4438</v>
      </c>
      <c r="H36" s="114">
        <v>4488</v>
      </c>
      <c r="I36" s="114">
        <v>4580</v>
      </c>
      <c r="J36" s="114">
        <v>4273</v>
      </c>
      <c r="K36" s="318">
        <v>34</v>
      </c>
      <c r="L36" s="116">
        <v>0.79569389187924178</v>
      </c>
    </row>
    <row r="37" spans="1:12" s="110" customFormat="1" ht="15" customHeight="1" x14ac:dyDescent="0.2">
      <c r="A37" s="120"/>
      <c r="B37" s="119"/>
      <c r="C37" s="258" t="s">
        <v>107</v>
      </c>
      <c r="E37" s="113">
        <v>57.795198432141106</v>
      </c>
      <c r="F37" s="114">
        <v>5898</v>
      </c>
      <c r="G37" s="114">
        <v>6194</v>
      </c>
      <c r="H37" s="114">
        <v>6221</v>
      </c>
      <c r="I37" s="114">
        <v>6421</v>
      </c>
      <c r="J37" s="140">
        <v>6071</v>
      </c>
      <c r="K37" s="114">
        <v>-173</v>
      </c>
      <c r="L37" s="116">
        <v>-2.8496129138527424</v>
      </c>
    </row>
    <row r="38" spans="1:12" s="110" customFormat="1" ht="15" customHeight="1" x14ac:dyDescent="0.2">
      <c r="A38" s="120"/>
      <c r="B38" s="119" t="s">
        <v>329</v>
      </c>
      <c r="C38" s="258"/>
      <c r="E38" s="113">
        <v>54.089932150533102</v>
      </c>
      <c r="F38" s="114">
        <v>25670</v>
      </c>
      <c r="G38" s="114">
        <v>26287</v>
      </c>
      <c r="H38" s="114">
        <v>26216</v>
      </c>
      <c r="I38" s="114">
        <v>26349</v>
      </c>
      <c r="J38" s="140">
        <v>25997</v>
      </c>
      <c r="K38" s="114">
        <v>-327</v>
      </c>
      <c r="L38" s="116">
        <v>-1.2578374427818595</v>
      </c>
    </row>
    <row r="39" spans="1:12" s="110" customFormat="1" ht="15" customHeight="1" x14ac:dyDescent="0.2">
      <c r="A39" s="120"/>
      <c r="B39" s="119"/>
      <c r="C39" s="258" t="s">
        <v>106</v>
      </c>
      <c r="E39" s="113">
        <v>41.020646669263733</v>
      </c>
      <c r="F39" s="115">
        <v>10530</v>
      </c>
      <c r="G39" s="114">
        <v>10815</v>
      </c>
      <c r="H39" s="114">
        <v>10813</v>
      </c>
      <c r="I39" s="114">
        <v>10823</v>
      </c>
      <c r="J39" s="140">
        <v>10624</v>
      </c>
      <c r="K39" s="114">
        <v>-94</v>
      </c>
      <c r="L39" s="116">
        <v>-0.88478915662650603</v>
      </c>
    </row>
    <row r="40" spans="1:12" s="110" customFormat="1" ht="15" customHeight="1" x14ac:dyDescent="0.2">
      <c r="A40" s="120"/>
      <c r="B40" s="119"/>
      <c r="C40" s="258" t="s">
        <v>107</v>
      </c>
      <c r="E40" s="113">
        <v>58.979353330736267</v>
      </c>
      <c r="F40" s="115">
        <v>15140</v>
      </c>
      <c r="G40" s="114">
        <v>15472</v>
      </c>
      <c r="H40" s="114">
        <v>15403</v>
      </c>
      <c r="I40" s="114">
        <v>15526</v>
      </c>
      <c r="J40" s="140">
        <v>15373</v>
      </c>
      <c r="K40" s="114">
        <v>-233</v>
      </c>
      <c r="L40" s="116">
        <v>-1.5156443114551486</v>
      </c>
    </row>
    <row r="41" spans="1:12" s="110" customFormat="1" ht="15" customHeight="1" x14ac:dyDescent="0.2">
      <c r="A41" s="120"/>
      <c r="B41" s="320" t="s">
        <v>516</v>
      </c>
      <c r="C41" s="258"/>
      <c r="E41" s="113">
        <v>8.0155084495764672</v>
      </c>
      <c r="F41" s="115">
        <v>3804</v>
      </c>
      <c r="G41" s="114">
        <v>3893</v>
      </c>
      <c r="H41" s="114">
        <v>3759</v>
      </c>
      <c r="I41" s="114">
        <v>3715</v>
      </c>
      <c r="J41" s="140">
        <v>3592</v>
      </c>
      <c r="K41" s="114">
        <v>212</v>
      </c>
      <c r="L41" s="116">
        <v>5.9020044543429844</v>
      </c>
    </row>
    <row r="42" spans="1:12" s="110" customFormat="1" ht="15" customHeight="1" x14ac:dyDescent="0.2">
      <c r="A42" s="120"/>
      <c r="B42" s="119"/>
      <c r="C42" s="268" t="s">
        <v>106</v>
      </c>
      <c r="D42" s="182"/>
      <c r="E42" s="113">
        <v>44.663512092534177</v>
      </c>
      <c r="F42" s="115">
        <v>1699</v>
      </c>
      <c r="G42" s="114">
        <v>1694</v>
      </c>
      <c r="H42" s="114">
        <v>1671</v>
      </c>
      <c r="I42" s="114">
        <v>1638</v>
      </c>
      <c r="J42" s="140">
        <v>1593</v>
      </c>
      <c r="K42" s="114">
        <v>106</v>
      </c>
      <c r="L42" s="116">
        <v>6.6541117388575017</v>
      </c>
    </row>
    <row r="43" spans="1:12" s="110" customFormat="1" ht="15" customHeight="1" x14ac:dyDescent="0.2">
      <c r="A43" s="120"/>
      <c r="B43" s="119"/>
      <c r="C43" s="268" t="s">
        <v>107</v>
      </c>
      <c r="D43" s="182"/>
      <c r="E43" s="113">
        <v>55.336487907465823</v>
      </c>
      <c r="F43" s="115">
        <v>2105</v>
      </c>
      <c r="G43" s="114">
        <v>2199</v>
      </c>
      <c r="H43" s="114">
        <v>2088</v>
      </c>
      <c r="I43" s="114">
        <v>2077</v>
      </c>
      <c r="J43" s="140">
        <v>1999</v>
      </c>
      <c r="K43" s="114">
        <v>106</v>
      </c>
      <c r="L43" s="116">
        <v>5.3026513256628318</v>
      </c>
    </row>
    <row r="44" spans="1:12" s="110" customFormat="1" ht="15" customHeight="1" x14ac:dyDescent="0.2">
      <c r="A44" s="120"/>
      <c r="B44" s="119" t="s">
        <v>205</v>
      </c>
      <c r="C44" s="268"/>
      <c r="D44" s="182"/>
      <c r="E44" s="113">
        <v>16.39133549664967</v>
      </c>
      <c r="F44" s="115">
        <v>7779</v>
      </c>
      <c r="G44" s="114">
        <v>8078</v>
      </c>
      <c r="H44" s="114">
        <v>8042</v>
      </c>
      <c r="I44" s="114">
        <v>8135</v>
      </c>
      <c r="J44" s="140">
        <v>8261</v>
      </c>
      <c r="K44" s="114">
        <v>-482</v>
      </c>
      <c r="L44" s="116">
        <v>-5.8346447161360606</v>
      </c>
    </row>
    <row r="45" spans="1:12" s="110" customFormat="1" ht="15" customHeight="1" x14ac:dyDescent="0.2">
      <c r="A45" s="120"/>
      <c r="B45" s="119"/>
      <c r="C45" s="268" t="s">
        <v>106</v>
      </c>
      <c r="D45" s="182"/>
      <c r="E45" s="113">
        <v>35.698675922355058</v>
      </c>
      <c r="F45" s="115">
        <v>2777</v>
      </c>
      <c r="G45" s="114">
        <v>2912</v>
      </c>
      <c r="H45" s="114">
        <v>2890</v>
      </c>
      <c r="I45" s="114">
        <v>2866</v>
      </c>
      <c r="J45" s="140">
        <v>2948</v>
      </c>
      <c r="K45" s="114">
        <v>-171</v>
      </c>
      <c r="L45" s="116">
        <v>-5.800542740841248</v>
      </c>
    </row>
    <row r="46" spans="1:12" s="110" customFormat="1" ht="15" customHeight="1" x14ac:dyDescent="0.2">
      <c r="A46" s="123"/>
      <c r="B46" s="124"/>
      <c r="C46" s="260" t="s">
        <v>107</v>
      </c>
      <c r="D46" s="261"/>
      <c r="E46" s="125">
        <v>64.301324077644935</v>
      </c>
      <c r="F46" s="143">
        <v>5002</v>
      </c>
      <c r="G46" s="144">
        <v>5166</v>
      </c>
      <c r="H46" s="144">
        <v>5152</v>
      </c>
      <c r="I46" s="144">
        <v>5269</v>
      </c>
      <c r="J46" s="145">
        <v>5313</v>
      </c>
      <c r="K46" s="144">
        <v>-311</v>
      </c>
      <c r="L46" s="146">
        <v>-5.8535667231319408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47458</v>
      </c>
      <c r="E11" s="114">
        <v>48890</v>
      </c>
      <c r="F11" s="114">
        <v>48726</v>
      </c>
      <c r="G11" s="114">
        <v>49200</v>
      </c>
      <c r="H11" s="140">
        <v>48194</v>
      </c>
      <c r="I11" s="115">
        <v>-736</v>
      </c>
      <c r="J11" s="116">
        <v>-1.5271610573930365</v>
      </c>
    </row>
    <row r="12" spans="1:15" s="110" customFormat="1" ht="24.95" customHeight="1" x14ac:dyDescent="0.2">
      <c r="A12" s="193" t="s">
        <v>132</v>
      </c>
      <c r="B12" s="194" t="s">
        <v>133</v>
      </c>
      <c r="C12" s="113">
        <v>1.3633107168443677</v>
      </c>
      <c r="D12" s="115">
        <v>647</v>
      </c>
      <c r="E12" s="114">
        <v>676</v>
      </c>
      <c r="F12" s="114">
        <v>676</v>
      </c>
      <c r="G12" s="114">
        <v>680</v>
      </c>
      <c r="H12" s="140">
        <v>655</v>
      </c>
      <c r="I12" s="115">
        <v>-8</v>
      </c>
      <c r="J12" s="116">
        <v>-1.2213740458015268</v>
      </c>
    </row>
    <row r="13" spans="1:15" s="110" customFormat="1" ht="24.95" customHeight="1" x14ac:dyDescent="0.2">
      <c r="A13" s="193" t="s">
        <v>134</v>
      </c>
      <c r="B13" s="199" t="s">
        <v>214</v>
      </c>
      <c r="C13" s="113">
        <v>0.40035399721859327</v>
      </c>
      <c r="D13" s="115">
        <v>190</v>
      </c>
      <c r="E13" s="114">
        <v>196</v>
      </c>
      <c r="F13" s="114">
        <v>166</v>
      </c>
      <c r="G13" s="114">
        <v>169</v>
      </c>
      <c r="H13" s="140">
        <v>178</v>
      </c>
      <c r="I13" s="115">
        <v>12</v>
      </c>
      <c r="J13" s="116">
        <v>6.7415730337078648</v>
      </c>
    </row>
    <row r="14" spans="1:15" s="287" customFormat="1" ht="24.95" customHeight="1" x14ac:dyDescent="0.2">
      <c r="A14" s="193" t="s">
        <v>215</v>
      </c>
      <c r="B14" s="199" t="s">
        <v>137</v>
      </c>
      <c r="C14" s="113">
        <v>10.963378144886004</v>
      </c>
      <c r="D14" s="115">
        <v>5203</v>
      </c>
      <c r="E14" s="114">
        <v>5405</v>
      </c>
      <c r="F14" s="114">
        <v>5493</v>
      </c>
      <c r="G14" s="114">
        <v>5557</v>
      </c>
      <c r="H14" s="140">
        <v>5534</v>
      </c>
      <c r="I14" s="115">
        <v>-331</v>
      </c>
      <c r="J14" s="116">
        <v>-5.9812070834839179</v>
      </c>
      <c r="K14" s="110"/>
      <c r="L14" s="110"/>
      <c r="M14" s="110"/>
      <c r="N14" s="110"/>
      <c r="O14" s="110"/>
    </row>
    <row r="15" spans="1:15" s="110" customFormat="1" ht="24.95" customHeight="1" x14ac:dyDescent="0.2">
      <c r="A15" s="193" t="s">
        <v>216</v>
      </c>
      <c r="B15" s="199" t="s">
        <v>217</v>
      </c>
      <c r="C15" s="113">
        <v>4.5387500526781572</v>
      </c>
      <c r="D15" s="115">
        <v>2154</v>
      </c>
      <c r="E15" s="114">
        <v>2217</v>
      </c>
      <c r="F15" s="114">
        <v>2234</v>
      </c>
      <c r="G15" s="114">
        <v>2242</v>
      </c>
      <c r="H15" s="140">
        <v>2194</v>
      </c>
      <c r="I15" s="115">
        <v>-40</v>
      </c>
      <c r="J15" s="116">
        <v>-1.8231540565177757</v>
      </c>
    </row>
    <row r="16" spans="1:15" s="287" customFormat="1" ht="24.95" customHeight="1" x14ac:dyDescent="0.2">
      <c r="A16" s="193" t="s">
        <v>218</v>
      </c>
      <c r="B16" s="199" t="s">
        <v>141</v>
      </c>
      <c r="C16" s="113">
        <v>5.2298874794555186</v>
      </c>
      <c r="D16" s="115">
        <v>2482</v>
      </c>
      <c r="E16" s="114">
        <v>2613</v>
      </c>
      <c r="F16" s="114">
        <v>2669</v>
      </c>
      <c r="G16" s="114">
        <v>2714</v>
      </c>
      <c r="H16" s="140">
        <v>2743</v>
      </c>
      <c r="I16" s="115">
        <v>-261</v>
      </c>
      <c r="J16" s="116">
        <v>-9.5151294203426904</v>
      </c>
      <c r="K16" s="110"/>
      <c r="L16" s="110"/>
      <c r="M16" s="110"/>
      <c r="N16" s="110"/>
      <c r="O16" s="110"/>
    </row>
    <row r="17" spans="1:15" s="110" customFormat="1" ht="24.95" customHeight="1" x14ac:dyDescent="0.2">
      <c r="A17" s="193" t="s">
        <v>142</v>
      </c>
      <c r="B17" s="199" t="s">
        <v>220</v>
      </c>
      <c r="C17" s="113">
        <v>1.1947406127523283</v>
      </c>
      <c r="D17" s="115">
        <v>567</v>
      </c>
      <c r="E17" s="114">
        <v>575</v>
      </c>
      <c r="F17" s="114">
        <v>590</v>
      </c>
      <c r="G17" s="114">
        <v>601</v>
      </c>
      <c r="H17" s="140">
        <v>597</v>
      </c>
      <c r="I17" s="115">
        <v>-30</v>
      </c>
      <c r="J17" s="116">
        <v>-5.025125628140704</v>
      </c>
    </row>
    <row r="18" spans="1:15" s="287" customFormat="1" ht="24.95" customHeight="1" x14ac:dyDescent="0.2">
      <c r="A18" s="201" t="s">
        <v>144</v>
      </c>
      <c r="B18" s="202" t="s">
        <v>145</v>
      </c>
      <c r="C18" s="113">
        <v>4.4207509798137297</v>
      </c>
      <c r="D18" s="115">
        <v>2098</v>
      </c>
      <c r="E18" s="114">
        <v>2083</v>
      </c>
      <c r="F18" s="114">
        <v>2065</v>
      </c>
      <c r="G18" s="114">
        <v>2072</v>
      </c>
      <c r="H18" s="140">
        <v>2030</v>
      </c>
      <c r="I18" s="115">
        <v>68</v>
      </c>
      <c r="J18" s="116">
        <v>3.3497536945812807</v>
      </c>
      <c r="K18" s="110"/>
      <c r="L18" s="110"/>
      <c r="M18" s="110"/>
      <c r="N18" s="110"/>
      <c r="O18" s="110"/>
    </row>
    <row r="19" spans="1:15" s="110" customFormat="1" ht="24.95" customHeight="1" x14ac:dyDescent="0.2">
      <c r="A19" s="193" t="s">
        <v>146</v>
      </c>
      <c r="B19" s="199" t="s">
        <v>147</v>
      </c>
      <c r="C19" s="113">
        <v>18.018037001137849</v>
      </c>
      <c r="D19" s="115">
        <v>8551</v>
      </c>
      <c r="E19" s="114">
        <v>8537</v>
      </c>
      <c r="F19" s="114">
        <v>8354</v>
      </c>
      <c r="G19" s="114">
        <v>8461</v>
      </c>
      <c r="H19" s="140">
        <v>8377</v>
      </c>
      <c r="I19" s="115">
        <v>174</v>
      </c>
      <c r="J19" s="116">
        <v>2.0771159126178822</v>
      </c>
    </row>
    <row r="20" spans="1:15" s="287" customFormat="1" ht="24.95" customHeight="1" x14ac:dyDescent="0.2">
      <c r="A20" s="193" t="s">
        <v>148</v>
      </c>
      <c r="B20" s="199" t="s">
        <v>149</v>
      </c>
      <c r="C20" s="113">
        <v>6.1296304100467784</v>
      </c>
      <c r="D20" s="115">
        <v>2909</v>
      </c>
      <c r="E20" s="114">
        <v>2979</v>
      </c>
      <c r="F20" s="114">
        <v>3040</v>
      </c>
      <c r="G20" s="114">
        <v>3081</v>
      </c>
      <c r="H20" s="140">
        <v>3021</v>
      </c>
      <c r="I20" s="115">
        <v>-112</v>
      </c>
      <c r="J20" s="116">
        <v>-3.7073816617014232</v>
      </c>
      <c r="K20" s="110"/>
      <c r="L20" s="110"/>
      <c r="M20" s="110"/>
      <c r="N20" s="110"/>
      <c r="O20" s="110"/>
    </row>
    <row r="21" spans="1:15" s="110" customFormat="1" ht="24.95" customHeight="1" x14ac:dyDescent="0.2">
      <c r="A21" s="201" t="s">
        <v>150</v>
      </c>
      <c r="B21" s="202" t="s">
        <v>151</v>
      </c>
      <c r="C21" s="113">
        <v>9.2018205571241936</v>
      </c>
      <c r="D21" s="115">
        <v>4367</v>
      </c>
      <c r="E21" s="114">
        <v>4954</v>
      </c>
      <c r="F21" s="114">
        <v>5083</v>
      </c>
      <c r="G21" s="114">
        <v>5112</v>
      </c>
      <c r="H21" s="140">
        <v>4780</v>
      </c>
      <c r="I21" s="115">
        <v>-413</v>
      </c>
      <c r="J21" s="116">
        <v>-8.6401673640167367</v>
      </c>
    </row>
    <row r="22" spans="1:15" s="110" customFormat="1" ht="24.95" customHeight="1" x14ac:dyDescent="0.2">
      <c r="A22" s="201" t="s">
        <v>152</v>
      </c>
      <c r="B22" s="199" t="s">
        <v>153</v>
      </c>
      <c r="C22" s="113">
        <v>1.2368831387753383</v>
      </c>
      <c r="D22" s="115">
        <v>587</v>
      </c>
      <c r="E22" s="114">
        <v>579</v>
      </c>
      <c r="F22" s="114">
        <v>566</v>
      </c>
      <c r="G22" s="114">
        <v>588</v>
      </c>
      <c r="H22" s="140">
        <v>574</v>
      </c>
      <c r="I22" s="115">
        <v>13</v>
      </c>
      <c r="J22" s="116">
        <v>2.264808362369338</v>
      </c>
    </row>
    <row r="23" spans="1:15" s="110" customFormat="1" ht="24.95" customHeight="1" x14ac:dyDescent="0.2">
      <c r="A23" s="193" t="s">
        <v>154</v>
      </c>
      <c r="B23" s="199" t="s">
        <v>155</v>
      </c>
      <c r="C23" s="113">
        <v>0.90817143579586157</v>
      </c>
      <c r="D23" s="115">
        <v>431</v>
      </c>
      <c r="E23" s="114">
        <v>417</v>
      </c>
      <c r="F23" s="114">
        <v>418</v>
      </c>
      <c r="G23" s="114">
        <v>428</v>
      </c>
      <c r="H23" s="140">
        <v>432</v>
      </c>
      <c r="I23" s="115">
        <v>-1</v>
      </c>
      <c r="J23" s="116">
        <v>-0.23148148148148148</v>
      </c>
    </row>
    <row r="24" spans="1:15" s="110" customFormat="1" ht="24.95" customHeight="1" x14ac:dyDescent="0.2">
      <c r="A24" s="193" t="s">
        <v>156</v>
      </c>
      <c r="B24" s="199" t="s">
        <v>221</v>
      </c>
      <c r="C24" s="113">
        <v>9.5621391546209278</v>
      </c>
      <c r="D24" s="115">
        <v>4538</v>
      </c>
      <c r="E24" s="114">
        <v>4649</v>
      </c>
      <c r="F24" s="114">
        <v>4651</v>
      </c>
      <c r="G24" s="114">
        <v>4678</v>
      </c>
      <c r="H24" s="140">
        <v>4616</v>
      </c>
      <c r="I24" s="115">
        <v>-78</v>
      </c>
      <c r="J24" s="116">
        <v>-1.6897746967071057</v>
      </c>
    </row>
    <row r="25" spans="1:15" s="110" customFormat="1" ht="24.95" customHeight="1" x14ac:dyDescent="0.2">
      <c r="A25" s="193" t="s">
        <v>222</v>
      </c>
      <c r="B25" s="204" t="s">
        <v>159</v>
      </c>
      <c r="C25" s="113">
        <v>12.61747229128914</v>
      </c>
      <c r="D25" s="115">
        <v>5988</v>
      </c>
      <c r="E25" s="114">
        <v>6166</v>
      </c>
      <c r="F25" s="114">
        <v>6112</v>
      </c>
      <c r="G25" s="114">
        <v>6125</v>
      </c>
      <c r="H25" s="140">
        <v>5984</v>
      </c>
      <c r="I25" s="115">
        <v>4</v>
      </c>
      <c r="J25" s="116">
        <v>6.684491978609626E-2</v>
      </c>
    </row>
    <row r="26" spans="1:15" s="110" customFormat="1" ht="24.95" customHeight="1" x14ac:dyDescent="0.2">
      <c r="A26" s="201">
        <v>782.78300000000002</v>
      </c>
      <c r="B26" s="203" t="s">
        <v>160</v>
      </c>
      <c r="C26" s="113">
        <v>0.38560411311053983</v>
      </c>
      <c r="D26" s="115">
        <v>183</v>
      </c>
      <c r="E26" s="114">
        <v>193</v>
      </c>
      <c r="F26" s="114">
        <v>194</v>
      </c>
      <c r="G26" s="114">
        <v>196</v>
      </c>
      <c r="H26" s="140">
        <v>210</v>
      </c>
      <c r="I26" s="115">
        <v>-27</v>
      </c>
      <c r="J26" s="116">
        <v>-12.857142857142858</v>
      </c>
    </row>
    <row r="27" spans="1:15" s="110" customFormat="1" ht="24.95" customHeight="1" x14ac:dyDescent="0.2">
      <c r="A27" s="193" t="s">
        <v>161</v>
      </c>
      <c r="B27" s="199" t="s">
        <v>162</v>
      </c>
      <c r="C27" s="113">
        <v>2.6275864975346623</v>
      </c>
      <c r="D27" s="115">
        <v>1247</v>
      </c>
      <c r="E27" s="114">
        <v>1206</v>
      </c>
      <c r="F27" s="114">
        <v>1232</v>
      </c>
      <c r="G27" s="114">
        <v>1245</v>
      </c>
      <c r="H27" s="140">
        <v>1234</v>
      </c>
      <c r="I27" s="115">
        <v>13</v>
      </c>
      <c r="J27" s="116">
        <v>1.0534846029173419</v>
      </c>
    </row>
    <row r="28" spans="1:15" s="110" customFormat="1" ht="24.95" customHeight="1" x14ac:dyDescent="0.2">
      <c r="A28" s="193" t="s">
        <v>163</v>
      </c>
      <c r="B28" s="199" t="s">
        <v>164</v>
      </c>
      <c r="C28" s="113">
        <v>2.041805385814826</v>
      </c>
      <c r="D28" s="115">
        <v>969</v>
      </c>
      <c r="E28" s="114">
        <v>1073</v>
      </c>
      <c r="F28" s="114">
        <v>960</v>
      </c>
      <c r="G28" s="114">
        <v>1057</v>
      </c>
      <c r="H28" s="140">
        <v>958</v>
      </c>
      <c r="I28" s="115">
        <v>11</v>
      </c>
      <c r="J28" s="116">
        <v>1.1482254697286012</v>
      </c>
    </row>
    <row r="29" spans="1:15" s="110" customFormat="1" ht="24.95" customHeight="1" x14ac:dyDescent="0.2">
      <c r="A29" s="193">
        <v>86</v>
      </c>
      <c r="B29" s="199" t="s">
        <v>165</v>
      </c>
      <c r="C29" s="113">
        <v>5.5986345821568548</v>
      </c>
      <c r="D29" s="115">
        <v>2657</v>
      </c>
      <c r="E29" s="114">
        <v>2672</v>
      </c>
      <c r="F29" s="114">
        <v>2629</v>
      </c>
      <c r="G29" s="114">
        <v>2617</v>
      </c>
      <c r="H29" s="140">
        <v>2601</v>
      </c>
      <c r="I29" s="115">
        <v>56</v>
      </c>
      <c r="J29" s="116">
        <v>2.1530180699730872</v>
      </c>
    </row>
    <row r="30" spans="1:15" s="110" customFormat="1" ht="24.95" customHeight="1" x14ac:dyDescent="0.2">
      <c r="A30" s="193">
        <v>87.88</v>
      </c>
      <c r="B30" s="204" t="s">
        <v>166</v>
      </c>
      <c r="C30" s="113">
        <v>3.2555101352775084</v>
      </c>
      <c r="D30" s="115">
        <v>1545</v>
      </c>
      <c r="E30" s="114">
        <v>1565</v>
      </c>
      <c r="F30" s="114">
        <v>1530</v>
      </c>
      <c r="G30" s="114">
        <v>1497</v>
      </c>
      <c r="H30" s="140">
        <v>1453</v>
      </c>
      <c r="I30" s="115">
        <v>92</v>
      </c>
      <c r="J30" s="116">
        <v>6.3317274604267038</v>
      </c>
    </row>
    <row r="31" spans="1:15" s="110" customFormat="1" ht="24.95" customHeight="1" x14ac:dyDescent="0.2">
      <c r="A31" s="193" t="s">
        <v>167</v>
      </c>
      <c r="B31" s="199" t="s">
        <v>168</v>
      </c>
      <c r="C31" s="113">
        <v>11.268911458552825</v>
      </c>
      <c r="D31" s="115">
        <v>5348</v>
      </c>
      <c r="E31" s="114">
        <v>5540</v>
      </c>
      <c r="F31" s="114">
        <v>5557</v>
      </c>
      <c r="G31" s="114">
        <v>5637</v>
      </c>
      <c r="H31" s="140">
        <v>5557</v>
      </c>
      <c r="I31" s="115">
        <v>-209</v>
      </c>
      <c r="J31" s="116">
        <v>-3.7610221342450965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1.3633107168443677</v>
      </c>
      <c r="D34" s="115">
        <v>647</v>
      </c>
      <c r="E34" s="114">
        <v>676</v>
      </c>
      <c r="F34" s="114">
        <v>676</v>
      </c>
      <c r="G34" s="114">
        <v>680</v>
      </c>
      <c r="H34" s="140">
        <v>655</v>
      </c>
      <c r="I34" s="115">
        <v>-8</v>
      </c>
      <c r="J34" s="116">
        <v>-1.2213740458015268</v>
      </c>
    </row>
    <row r="35" spans="1:10" s="110" customFormat="1" ht="24.95" customHeight="1" x14ac:dyDescent="0.2">
      <c r="A35" s="292" t="s">
        <v>171</v>
      </c>
      <c r="B35" s="293" t="s">
        <v>172</v>
      </c>
      <c r="C35" s="113">
        <v>15.784483121918328</v>
      </c>
      <c r="D35" s="115">
        <v>7491</v>
      </c>
      <c r="E35" s="114">
        <v>7684</v>
      </c>
      <c r="F35" s="114">
        <v>7724</v>
      </c>
      <c r="G35" s="114">
        <v>7798</v>
      </c>
      <c r="H35" s="140">
        <v>7742</v>
      </c>
      <c r="I35" s="115">
        <v>-251</v>
      </c>
      <c r="J35" s="116">
        <v>-3.242056316197365</v>
      </c>
    </row>
    <row r="36" spans="1:10" s="110" customFormat="1" ht="24.95" customHeight="1" x14ac:dyDescent="0.2">
      <c r="A36" s="294" t="s">
        <v>173</v>
      </c>
      <c r="B36" s="295" t="s">
        <v>174</v>
      </c>
      <c r="C36" s="125">
        <v>82.852206161237305</v>
      </c>
      <c r="D36" s="143">
        <v>39320</v>
      </c>
      <c r="E36" s="144">
        <v>40530</v>
      </c>
      <c r="F36" s="144">
        <v>40326</v>
      </c>
      <c r="G36" s="144">
        <v>40722</v>
      </c>
      <c r="H36" s="145">
        <v>39797</v>
      </c>
      <c r="I36" s="143">
        <v>-477</v>
      </c>
      <c r="J36" s="146">
        <v>-1.1985828077493279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47458</v>
      </c>
      <c r="F11" s="264">
        <v>48890</v>
      </c>
      <c r="G11" s="264">
        <v>48726</v>
      </c>
      <c r="H11" s="264">
        <v>49200</v>
      </c>
      <c r="I11" s="265">
        <v>48194</v>
      </c>
      <c r="J11" s="263">
        <v>-736</v>
      </c>
      <c r="K11" s="266">
        <v>-1.5271610573930365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42.909519996628596</v>
      </c>
      <c r="E13" s="115">
        <v>20364</v>
      </c>
      <c r="F13" s="114">
        <v>20645</v>
      </c>
      <c r="G13" s="114">
        <v>20717</v>
      </c>
      <c r="H13" s="114">
        <v>21041</v>
      </c>
      <c r="I13" s="140">
        <v>20658</v>
      </c>
      <c r="J13" s="115">
        <v>-294</v>
      </c>
      <c r="K13" s="116">
        <v>-1.4231774615161197</v>
      </c>
    </row>
    <row r="14" spans="1:15" ht="15.95" customHeight="1" x14ac:dyDescent="0.2">
      <c r="A14" s="306" t="s">
        <v>230</v>
      </c>
      <c r="B14" s="307"/>
      <c r="C14" s="308"/>
      <c r="D14" s="113">
        <v>45.081967213114751</v>
      </c>
      <c r="E14" s="115">
        <v>21395</v>
      </c>
      <c r="F14" s="114">
        <v>22327</v>
      </c>
      <c r="G14" s="114">
        <v>22279</v>
      </c>
      <c r="H14" s="114">
        <v>22299</v>
      </c>
      <c r="I14" s="140">
        <v>21883</v>
      </c>
      <c r="J14" s="115">
        <v>-488</v>
      </c>
      <c r="K14" s="116">
        <v>-2.2300415847918473</v>
      </c>
    </row>
    <row r="15" spans="1:15" ht="15.95" customHeight="1" x14ac:dyDescent="0.2">
      <c r="A15" s="306" t="s">
        <v>231</v>
      </c>
      <c r="B15" s="307"/>
      <c r="C15" s="308"/>
      <c r="D15" s="113">
        <v>5.7756331914534957</v>
      </c>
      <c r="E15" s="115">
        <v>2741</v>
      </c>
      <c r="F15" s="114">
        <v>2794</v>
      </c>
      <c r="G15" s="114">
        <v>2763</v>
      </c>
      <c r="H15" s="114">
        <v>2719</v>
      </c>
      <c r="I15" s="140">
        <v>2683</v>
      </c>
      <c r="J15" s="115">
        <v>58</v>
      </c>
      <c r="K15" s="116">
        <v>2.1617592247484159</v>
      </c>
    </row>
    <row r="16" spans="1:15" ht="15.95" customHeight="1" x14ac:dyDescent="0.2">
      <c r="A16" s="306" t="s">
        <v>232</v>
      </c>
      <c r="B16" s="307"/>
      <c r="C16" s="308"/>
      <c r="D16" s="113">
        <v>2.3410173205781954</v>
      </c>
      <c r="E16" s="115">
        <v>1111</v>
      </c>
      <c r="F16" s="114">
        <v>1210</v>
      </c>
      <c r="G16" s="114">
        <v>1093</v>
      </c>
      <c r="H16" s="114">
        <v>1148</v>
      </c>
      <c r="I16" s="140">
        <v>1081</v>
      </c>
      <c r="J16" s="115">
        <v>30</v>
      </c>
      <c r="K16" s="116">
        <v>2.775208140610546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0.90606430949471106</v>
      </c>
      <c r="E18" s="115">
        <v>430</v>
      </c>
      <c r="F18" s="114">
        <v>416</v>
      </c>
      <c r="G18" s="114">
        <v>432</v>
      </c>
      <c r="H18" s="114">
        <v>417</v>
      </c>
      <c r="I18" s="140">
        <v>395</v>
      </c>
      <c r="J18" s="115">
        <v>35</v>
      </c>
      <c r="K18" s="116">
        <v>8.8607594936708853</v>
      </c>
    </row>
    <row r="19" spans="1:11" ht="14.1" customHeight="1" x14ac:dyDescent="0.2">
      <c r="A19" s="306" t="s">
        <v>235</v>
      </c>
      <c r="B19" s="307" t="s">
        <v>236</v>
      </c>
      <c r="C19" s="308"/>
      <c r="D19" s="113">
        <v>0.67849466897045807</v>
      </c>
      <c r="E19" s="115">
        <v>322</v>
      </c>
      <c r="F19" s="114">
        <v>325</v>
      </c>
      <c r="G19" s="114">
        <v>337</v>
      </c>
      <c r="H19" s="114">
        <v>320</v>
      </c>
      <c r="I19" s="140">
        <v>304</v>
      </c>
      <c r="J19" s="115">
        <v>18</v>
      </c>
      <c r="K19" s="116">
        <v>5.9210526315789478</v>
      </c>
    </row>
    <row r="20" spans="1:11" ht="14.1" customHeight="1" x14ac:dyDescent="0.2">
      <c r="A20" s="306">
        <v>12</v>
      </c>
      <c r="B20" s="307" t="s">
        <v>237</v>
      </c>
      <c r="C20" s="308"/>
      <c r="D20" s="113">
        <v>1.3085254330144549</v>
      </c>
      <c r="E20" s="115">
        <v>621</v>
      </c>
      <c r="F20" s="114">
        <v>621</v>
      </c>
      <c r="G20" s="114">
        <v>648</v>
      </c>
      <c r="H20" s="114">
        <v>633</v>
      </c>
      <c r="I20" s="140">
        <v>607</v>
      </c>
      <c r="J20" s="115">
        <v>14</v>
      </c>
      <c r="K20" s="116">
        <v>2.3064250411861615</v>
      </c>
    </row>
    <row r="21" spans="1:11" ht="14.1" customHeight="1" x14ac:dyDescent="0.2">
      <c r="A21" s="306">
        <v>21</v>
      </c>
      <c r="B21" s="307" t="s">
        <v>238</v>
      </c>
      <c r="C21" s="308"/>
      <c r="D21" s="113">
        <v>9.4820683551772089E-2</v>
      </c>
      <c r="E21" s="115">
        <v>45</v>
      </c>
      <c r="F21" s="114">
        <v>49</v>
      </c>
      <c r="G21" s="114">
        <v>46</v>
      </c>
      <c r="H21" s="114">
        <v>47</v>
      </c>
      <c r="I21" s="140">
        <v>42</v>
      </c>
      <c r="J21" s="115">
        <v>3</v>
      </c>
      <c r="K21" s="116">
        <v>7.1428571428571432</v>
      </c>
    </row>
    <row r="22" spans="1:11" ht="14.1" customHeight="1" x14ac:dyDescent="0.2">
      <c r="A22" s="306">
        <v>22</v>
      </c>
      <c r="B22" s="307" t="s">
        <v>239</v>
      </c>
      <c r="C22" s="308"/>
      <c r="D22" s="113">
        <v>0.60053099582788994</v>
      </c>
      <c r="E22" s="115">
        <v>285</v>
      </c>
      <c r="F22" s="114">
        <v>303</v>
      </c>
      <c r="G22" s="114">
        <v>311</v>
      </c>
      <c r="H22" s="114">
        <v>307</v>
      </c>
      <c r="I22" s="140">
        <v>294</v>
      </c>
      <c r="J22" s="115">
        <v>-9</v>
      </c>
      <c r="K22" s="116">
        <v>-3.0612244897959182</v>
      </c>
    </row>
    <row r="23" spans="1:11" ht="14.1" customHeight="1" x14ac:dyDescent="0.2">
      <c r="A23" s="306">
        <v>23</v>
      </c>
      <c r="B23" s="307" t="s">
        <v>240</v>
      </c>
      <c r="C23" s="308"/>
      <c r="D23" s="113">
        <v>0.44881790214505457</v>
      </c>
      <c r="E23" s="115">
        <v>213</v>
      </c>
      <c r="F23" s="114">
        <v>248</v>
      </c>
      <c r="G23" s="114">
        <v>294</v>
      </c>
      <c r="H23" s="114">
        <v>307</v>
      </c>
      <c r="I23" s="140">
        <v>310</v>
      </c>
      <c r="J23" s="115">
        <v>-97</v>
      </c>
      <c r="K23" s="116">
        <v>-31.29032258064516</v>
      </c>
    </row>
    <row r="24" spans="1:11" ht="14.1" customHeight="1" x14ac:dyDescent="0.2">
      <c r="A24" s="306">
        <v>24</v>
      </c>
      <c r="B24" s="307" t="s">
        <v>241</v>
      </c>
      <c r="C24" s="308"/>
      <c r="D24" s="113">
        <v>1.3022040541110034</v>
      </c>
      <c r="E24" s="115">
        <v>618</v>
      </c>
      <c r="F24" s="114">
        <v>655</v>
      </c>
      <c r="G24" s="114">
        <v>676</v>
      </c>
      <c r="H24" s="114">
        <v>720</v>
      </c>
      <c r="I24" s="140">
        <v>755</v>
      </c>
      <c r="J24" s="115">
        <v>-137</v>
      </c>
      <c r="K24" s="116">
        <v>-18.14569536423841</v>
      </c>
    </row>
    <row r="25" spans="1:11" ht="14.1" customHeight="1" x14ac:dyDescent="0.2">
      <c r="A25" s="306">
        <v>25</v>
      </c>
      <c r="B25" s="307" t="s">
        <v>242</v>
      </c>
      <c r="C25" s="308"/>
      <c r="D25" s="113">
        <v>1.8584853976147331</v>
      </c>
      <c r="E25" s="115">
        <v>882</v>
      </c>
      <c r="F25" s="114">
        <v>901</v>
      </c>
      <c r="G25" s="114">
        <v>927</v>
      </c>
      <c r="H25" s="114">
        <v>943</v>
      </c>
      <c r="I25" s="140">
        <v>974</v>
      </c>
      <c r="J25" s="115">
        <v>-92</v>
      </c>
      <c r="K25" s="116">
        <v>-9.4455852156057496</v>
      </c>
    </row>
    <row r="26" spans="1:11" ht="14.1" customHeight="1" x14ac:dyDescent="0.2">
      <c r="A26" s="306">
        <v>26</v>
      </c>
      <c r="B26" s="307" t="s">
        <v>243</v>
      </c>
      <c r="C26" s="308"/>
      <c r="D26" s="113">
        <v>0.87867166757975468</v>
      </c>
      <c r="E26" s="115">
        <v>417</v>
      </c>
      <c r="F26" s="114">
        <v>445</v>
      </c>
      <c r="G26" s="114">
        <v>423</v>
      </c>
      <c r="H26" s="114">
        <v>422</v>
      </c>
      <c r="I26" s="140">
        <v>421</v>
      </c>
      <c r="J26" s="115">
        <v>-4</v>
      </c>
      <c r="K26" s="116">
        <v>-0.95011876484560565</v>
      </c>
    </row>
    <row r="27" spans="1:11" ht="14.1" customHeight="1" x14ac:dyDescent="0.2">
      <c r="A27" s="306">
        <v>27</v>
      </c>
      <c r="B27" s="307" t="s">
        <v>244</v>
      </c>
      <c r="C27" s="308"/>
      <c r="D27" s="113">
        <v>1.0704201609844495</v>
      </c>
      <c r="E27" s="115">
        <v>508</v>
      </c>
      <c r="F27" s="114">
        <v>504</v>
      </c>
      <c r="G27" s="114">
        <v>491</v>
      </c>
      <c r="H27" s="114">
        <v>490</v>
      </c>
      <c r="I27" s="140">
        <v>471</v>
      </c>
      <c r="J27" s="115">
        <v>37</v>
      </c>
      <c r="K27" s="116">
        <v>7.8556263269639066</v>
      </c>
    </row>
    <row r="28" spans="1:11" ht="14.1" customHeight="1" x14ac:dyDescent="0.2">
      <c r="A28" s="306">
        <v>28</v>
      </c>
      <c r="B28" s="307" t="s">
        <v>245</v>
      </c>
      <c r="C28" s="308"/>
      <c r="D28" s="113">
        <v>0.43828227063930214</v>
      </c>
      <c r="E28" s="115">
        <v>208</v>
      </c>
      <c r="F28" s="114">
        <v>210</v>
      </c>
      <c r="G28" s="114">
        <v>199</v>
      </c>
      <c r="H28" s="114">
        <v>214</v>
      </c>
      <c r="I28" s="140">
        <v>210</v>
      </c>
      <c r="J28" s="115">
        <v>-2</v>
      </c>
      <c r="K28" s="116">
        <v>-0.95238095238095233</v>
      </c>
    </row>
    <row r="29" spans="1:11" ht="14.1" customHeight="1" x14ac:dyDescent="0.2">
      <c r="A29" s="306">
        <v>29</v>
      </c>
      <c r="B29" s="307" t="s">
        <v>246</v>
      </c>
      <c r="C29" s="308"/>
      <c r="D29" s="113">
        <v>2.4295166252265159</v>
      </c>
      <c r="E29" s="115">
        <v>1153</v>
      </c>
      <c r="F29" s="114">
        <v>1285</v>
      </c>
      <c r="G29" s="114">
        <v>1314</v>
      </c>
      <c r="H29" s="114">
        <v>1379</v>
      </c>
      <c r="I29" s="140">
        <v>1330</v>
      </c>
      <c r="J29" s="115">
        <v>-177</v>
      </c>
      <c r="K29" s="116">
        <v>-13.308270676691729</v>
      </c>
    </row>
    <row r="30" spans="1:11" ht="14.1" customHeight="1" x14ac:dyDescent="0.2">
      <c r="A30" s="306" t="s">
        <v>247</v>
      </c>
      <c r="B30" s="307" t="s">
        <v>248</v>
      </c>
      <c r="C30" s="308"/>
      <c r="D30" s="113">
        <v>0.38138986050823886</v>
      </c>
      <c r="E30" s="115">
        <v>181</v>
      </c>
      <c r="F30" s="114">
        <v>181</v>
      </c>
      <c r="G30" s="114">
        <v>180</v>
      </c>
      <c r="H30" s="114">
        <v>199</v>
      </c>
      <c r="I30" s="140">
        <v>197</v>
      </c>
      <c r="J30" s="115">
        <v>-16</v>
      </c>
      <c r="K30" s="116">
        <v>-8.1218274111675122</v>
      </c>
    </row>
    <row r="31" spans="1:11" ht="14.1" customHeight="1" x14ac:dyDescent="0.2">
      <c r="A31" s="306" t="s">
        <v>249</v>
      </c>
      <c r="B31" s="307" t="s">
        <v>250</v>
      </c>
      <c r="C31" s="308"/>
      <c r="D31" s="113">
        <v>2.0228412491044714</v>
      </c>
      <c r="E31" s="115">
        <v>960</v>
      </c>
      <c r="F31" s="114">
        <v>1087</v>
      </c>
      <c r="G31" s="114">
        <v>1118</v>
      </c>
      <c r="H31" s="114">
        <v>1171</v>
      </c>
      <c r="I31" s="140">
        <v>1122</v>
      </c>
      <c r="J31" s="115">
        <v>-162</v>
      </c>
      <c r="K31" s="116">
        <v>-14.438502673796792</v>
      </c>
    </row>
    <row r="32" spans="1:11" ht="14.1" customHeight="1" x14ac:dyDescent="0.2">
      <c r="A32" s="306">
        <v>31</v>
      </c>
      <c r="B32" s="307" t="s">
        <v>251</v>
      </c>
      <c r="C32" s="308"/>
      <c r="D32" s="113">
        <v>0.11378482026212651</v>
      </c>
      <c r="E32" s="115">
        <v>54</v>
      </c>
      <c r="F32" s="114">
        <v>55</v>
      </c>
      <c r="G32" s="114">
        <v>56</v>
      </c>
      <c r="H32" s="114">
        <v>59</v>
      </c>
      <c r="I32" s="140">
        <v>60</v>
      </c>
      <c r="J32" s="115">
        <v>-6</v>
      </c>
      <c r="K32" s="116">
        <v>-10</v>
      </c>
    </row>
    <row r="33" spans="1:11" ht="14.1" customHeight="1" x14ac:dyDescent="0.2">
      <c r="A33" s="306">
        <v>32</v>
      </c>
      <c r="B33" s="307" t="s">
        <v>252</v>
      </c>
      <c r="C33" s="308"/>
      <c r="D33" s="113">
        <v>0.79860086813603604</v>
      </c>
      <c r="E33" s="115">
        <v>379</v>
      </c>
      <c r="F33" s="114">
        <v>369</v>
      </c>
      <c r="G33" s="114">
        <v>372</v>
      </c>
      <c r="H33" s="114">
        <v>390</v>
      </c>
      <c r="I33" s="140">
        <v>372</v>
      </c>
      <c r="J33" s="115">
        <v>7</v>
      </c>
      <c r="K33" s="116">
        <v>1.881720430107527</v>
      </c>
    </row>
    <row r="34" spans="1:11" ht="14.1" customHeight="1" x14ac:dyDescent="0.2">
      <c r="A34" s="306">
        <v>33</v>
      </c>
      <c r="B34" s="307" t="s">
        <v>253</v>
      </c>
      <c r="C34" s="308"/>
      <c r="D34" s="113">
        <v>0.54995996460027818</v>
      </c>
      <c r="E34" s="115">
        <v>261</v>
      </c>
      <c r="F34" s="114">
        <v>267</v>
      </c>
      <c r="G34" s="114">
        <v>282</v>
      </c>
      <c r="H34" s="114">
        <v>264</v>
      </c>
      <c r="I34" s="140">
        <v>253</v>
      </c>
      <c r="J34" s="115">
        <v>8</v>
      </c>
      <c r="K34" s="116">
        <v>3.1620553359683794</v>
      </c>
    </row>
    <row r="35" spans="1:11" ht="14.1" customHeight="1" x14ac:dyDescent="0.2">
      <c r="A35" s="306">
        <v>34</v>
      </c>
      <c r="B35" s="307" t="s">
        <v>254</v>
      </c>
      <c r="C35" s="308"/>
      <c r="D35" s="113">
        <v>4.2627165072274433</v>
      </c>
      <c r="E35" s="115">
        <v>2023</v>
      </c>
      <c r="F35" s="114">
        <v>2065</v>
      </c>
      <c r="G35" s="114">
        <v>2075</v>
      </c>
      <c r="H35" s="114">
        <v>2095</v>
      </c>
      <c r="I35" s="140">
        <v>2052</v>
      </c>
      <c r="J35" s="115">
        <v>-29</v>
      </c>
      <c r="K35" s="116">
        <v>-1.4132553606237817</v>
      </c>
    </row>
    <row r="36" spans="1:11" ht="14.1" customHeight="1" x14ac:dyDescent="0.2">
      <c r="A36" s="306">
        <v>41</v>
      </c>
      <c r="B36" s="307" t="s">
        <v>255</v>
      </c>
      <c r="C36" s="308"/>
      <c r="D36" s="113">
        <v>0.18121286189894223</v>
      </c>
      <c r="E36" s="115">
        <v>86</v>
      </c>
      <c r="F36" s="114">
        <v>74</v>
      </c>
      <c r="G36" s="114">
        <v>76</v>
      </c>
      <c r="H36" s="114">
        <v>76</v>
      </c>
      <c r="I36" s="140">
        <v>77</v>
      </c>
      <c r="J36" s="115">
        <v>9</v>
      </c>
      <c r="K36" s="116">
        <v>11.688311688311689</v>
      </c>
    </row>
    <row r="37" spans="1:11" ht="14.1" customHeight="1" x14ac:dyDescent="0.2">
      <c r="A37" s="306">
        <v>42</v>
      </c>
      <c r="B37" s="307" t="s">
        <v>256</v>
      </c>
      <c r="C37" s="308"/>
      <c r="D37" s="113">
        <v>1.8964136710354417E-2</v>
      </c>
      <c r="E37" s="115">
        <v>9</v>
      </c>
      <c r="F37" s="114">
        <v>9</v>
      </c>
      <c r="G37" s="114">
        <v>10</v>
      </c>
      <c r="H37" s="114">
        <v>8</v>
      </c>
      <c r="I37" s="140">
        <v>8</v>
      </c>
      <c r="J37" s="115">
        <v>1</v>
      </c>
      <c r="K37" s="116">
        <v>12.5</v>
      </c>
    </row>
    <row r="38" spans="1:11" ht="14.1" customHeight="1" x14ac:dyDescent="0.2">
      <c r="A38" s="306">
        <v>43</v>
      </c>
      <c r="B38" s="307" t="s">
        <v>257</v>
      </c>
      <c r="C38" s="308"/>
      <c r="D38" s="113">
        <v>0.45935353365080706</v>
      </c>
      <c r="E38" s="115">
        <v>218</v>
      </c>
      <c r="F38" s="114">
        <v>223</v>
      </c>
      <c r="G38" s="114">
        <v>215</v>
      </c>
      <c r="H38" s="114">
        <v>220</v>
      </c>
      <c r="I38" s="140">
        <v>224</v>
      </c>
      <c r="J38" s="115">
        <v>-6</v>
      </c>
      <c r="K38" s="116">
        <v>-2.6785714285714284</v>
      </c>
    </row>
    <row r="39" spans="1:11" ht="14.1" customHeight="1" x14ac:dyDescent="0.2">
      <c r="A39" s="306">
        <v>51</v>
      </c>
      <c r="B39" s="307" t="s">
        <v>258</v>
      </c>
      <c r="C39" s="308"/>
      <c r="D39" s="113">
        <v>8.2831134898225791</v>
      </c>
      <c r="E39" s="115">
        <v>3931</v>
      </c>
      <c r="F39" s="114">
        <v>3928</v>
      </c>
      <c r="G39" s="114">
        <v>3975</v>
      </c>
      <c r="H39" s="114">
        <v>4100</v>
      </c>
      <c r="I39" s="140">
        <v>4056</v>
      </c>
      <c r="J39" s="115">
        <v>-125</v>
      </c>
      <c r="K39" s="116">
        <v>-3.081854043392505</v>
      </c>
    </row>
    <row r="40" spans="1:11" ht="14.1" customHeight="1" x14ac:dyDescent="0.2">
      <c r="A40" s="306" t="s">
        <v>259</v>
      </c>
      <c r="B40" s="307" t="s">
        <v>260</v>
      </c>
      <c r="C40" s="308"/>
      <c r="D40" s="113">
        <v>8.0850436175144331</v>
      </c>
      <c r="E40" s="115">
        <v>3837</v>
      </c>
      <c r="F40" s="114">
        <v>3823</v>
      </c>
      <c r="G40" s="114">
        <v>3874</v>
      </c>
      <c r="H40" s="114">
        <v>4007</v>
      </c>
      <c r="I40" s="140">
        <v>3959</v>
      </c>
      <c r="J40" s="115">
        <v>-122</v>
      </c>
      <c r="K40" s="116">
        <v>-3.0815862591563525</v>
      </c>
    </row>
    <row r="41" spans="1:11" ht="14.1" customHeight="1" x14ac:dyDescent="0.2">
      <c r="A41" s="306"/>
      <c r="B41" s="307" t="s">
        <v>261</v>
      </c>
      <c r="C41" s="308"/>
      <c r="D41" s="113">
        <v>4.5261072948712542</v>
      </c>
      <c r="E41" s="115">
        <v>2148</v>
      </c>
      <c r="F41" s="114">
        <v>2091</v>
      </c>
      <c r="G41" s="114">
        <v>2139</v>
      </c>
      <c r="H41" s="114">
        <v>2267</v>
      </c>
      <c r="I41" s="140">
        <v>2235</v>
      </c>
      <c r="J41" s="115">
        <v>-87</v>
      </c>
      <c r="K41" s="116">
        <v>-3.8926174496644297</v>
      </c>
    </row>
    <row r="42" spans="1:11" ht="14.1" customHeight="1" x14ac:dyDescent="0.2">
      <c r="A42" s="306">
        <v>52</v>
      </c>
      <c r="B42" s="307" t="s">
        <v>262</v>
      </c>
      <c r="C42" s="308"/>
      <c r="D42" s="113">
        <v>4.3217160436596567</v>
      </c>
      <c r="E42" s="115">
        <v>2051</v>
      </c>
      <c r="F42" s="114">
        <v>2089</v>
      </c>
      <c r="G42" s="114">
        <v>2173</v>
      </c>
      <c r="H42" s="114">
        <v>2153</v>
      </c>
      <c r="I42" s="140">
        <v>2125</v>
      </c>
      <c r="J42" s="115">
        <v>-74</v>
      </c>
      <c r="K42" s="116">
        <v>-3.4823529411764707</v>
      </c>
    </row>
    <row r="43" spans="1:11" ht="14.1" customHeight="1" x14ac:dyDescent="0.2">
      <c r="A43" s="306" t="s">
        <v>263</v>
      </c>
      <c r="B43" s="307" t="s">
        <v>264</v>
      </c>
      <c r="C43" s="308"/>
      <c r="D43" s="113">
        <v>4.1847528340848754</v>
      </c>
      <c r="E43" s="115">
        <v>1986</v>
      </c>
      <c r="F43" s="114">
        <v>2014</v>
      </c>
      <c r="G43" s="114">
        <v>2075</v>
      </c>
      <c r="H43" s="114">
        <v>2070</v>
      </c>
      <c r="I43" s="140">
        <v>2062</v>
      </c>
      <c r="J43" s="115">
        <v>-76</v>
      </c>
      <c r="K43" s="116">
        <v>-3.6857419980601356</v>
      </c>
    </row>
    <row r="44" spans="1:11" ht="14.1" customHeight="1" x14ac:dyDescent="0.2">
      <c r="A44" s="306">
        <v>53</v>
      </c>
      <c r="B44" s="307" t="s">
        <v>265</v>
      </c>
      <c r="C44" s="308"/>
      <c r="D44" s="113">
        <v>1.7278435669434027</v>
      </c>
      <c r="E44" s="115">
        <v>820</v>
      </c>
      <c r="F44" s="114">
        <v>989</v>
      </c>
      <c r="G44" s="114">
        <v>1022</v>
      </c>
      <c r="H44" s="114">
        <v>967</v>
      </c>
      <c r="I44" s="140">
        <v>828</v>
      </c>
      <c r="J44" s="115">
        <v>-8</v>
      </c>
      <c r="K44" s="116">
        <v>-0.96618357487922701</v>
      </c>
    </row>
    <row r="45" spans="1:11" ht="14.1" customHeight="1" x14ac:dyDescent="0.2">
      <c r="A45" s="306" t="s">
        <v>266</v>
      </c>
      <c r="B45" s="307" t="s">
        <v>267</v>
      </c>
      <c r="C45" s="308"/>
      <c r="D45" s="113">
        <v>1.6498798938008343</v>
      </c>
      <c r="E45" s="115">
        <v>783</v>
      </c>
      <c r="F45" s="114">
        <v>953</v>
      </c>
      <c r="G45" s="114">
        <v>986</v>
      </c>
      <c r="H45" s="114">
        <v>936</v>
      </c>
      <c r="I45" s="140">
        <v>797</v>
      </c>
      <c r="J45" s="115">
        <v>-14</v>
      </c>
      <c r="K45" s="116">
        <v>-1.7565872020075282</v>
      </c>
    </row>
    <row r="46" spans="1:11" ht="14.1" customHeight="1" x14ac:dyDescent="0.2">
      <c r="A46" s="306">
        <v>54</v>
      </c>
      <c r="B46" s="307" t="s">
        <v>268</v>
      </c>
      <c r="C46" s="308"/>
      <c r="D46" s="113">
        <v>17.16675797547305</v>
      </c>
      <c r="E46" s="115">
        <v>8147</v>
      </c>
      <c r="F46" s="114">
        <v>8210</v>
      </c>
      <c r="G46" s="114">
        <v>8103</v>
      </c>
      <c r="H46" s="114">
        <v>8001</v>
      </c>
      <c r="I46" s="140">
        <v>7952</v>
      </c>
      <c r="J46" s="115">
        <v>195</v>
      </c>
      <c r="K46" s="116">
        <v>2.4522132796780682</v>
      </c>
    </row>
    <row r="47" spans="1:11" ht="14.1" customHeight="1" x14ac:dyDescent="0.2">
      <c r="A47" s="306">
        <v>61</v>
      </c>
      <c r="B47" s="307" t="s">
        <v>269</v>
      </c>
      <c r="C47" s="308"/>
      <c r="D47" s="113">
        <v>0.7206371949934679</v>
      </c>
      <c r="E47" s="115">
        <v>342</v>
      </c>
      <c r="F47" s="114">
        <v>355</v>
      </c>
      <c r="G47" s="114">
        <v>325</v>
      </c>
      <c r="H47" s="114">
        <v>323</v>
      </c>
      <c r="I47" s="140">
        <v>335</v>
      </c>
      <c r="J47" s="115">
        <v>7</v>
      </c>
      <c r="K47" s="116">
        <v>2.08955223880597</v>
      </c>
    </row>
    <row r="48" spans="1:11" ht="14.1" customHeight="1" x14ac:dyDescent="0.2">
      <c r="A48" s="306">
        <v>62</v>
      </c>
      <c r="B48" s="307" t="s">
        <v>270</v>
      </c>
      <c r="C48" s="308"/>
      <c r="D48" s="113">
        <v>11.810442917948501</v>
      </c>
      <c r="E48" s="115">
        <v>5605</v>
      </c>
      <c r="F48" s="114">
        <v>5639</v>
      </c>
      <c r="G48" s="114">
        <v>5505</v>
      </c>
      <c r="H48" s="114">
        <v>5742</v>
      </c>
      <c r="I48" s="140">
        <v>5545</v>
      </c>
      <c r="J48" s="115">
        <v>60</v>
      </c>
      <c r="K48" s="116">
        <v>1.0820559062218214</v>
      </c>
    </row>
    <row r="49" spans="1:11" ht="14.1" customHeight="1" x14ac:dyDescent="0.2">
      <c r="A49" s="306">
        <v>63</v>
      </c>
      <c r="B49" s="307" t="s">
        <v>271</v>
      </c>
      <c r="C49" s="308"/>
      <c r="D49" s="113">
        <v>8.1861856799696575</v>
      </c>
      <c r="E49" s="115">
        <v>3885</v>
      </c>
      <c r="F49" s="114">
        <v>4387</v>
      </c>
      <c r="G49" s="114">
        <v>4466</v>
      </c>
      <c r="H49" s="114">
        <v>4409</v>
      </c>
      <c r="I49" s="140">
        <v>4209</v>
      </c>
      <c r="J49" s="115">
        <v>-324</v>
      </c>
      <c r="K49" s="116">
        <v>-7.6977904490377762</v>
      </c>
    </row>
    <row r="50" spans="1:11" ht="14.1" customHeight="1" x14ac:dyDescent="0.2">
      <c r="A50" s="306" t="s">
        <v>272</v>
      </c>
      <c r="B50" s="307" t="s">
        <v>273</v>
      </c>
      <c r="C50" s="308"/>
      <c r="D50" s="113">
        <v>0.48463904926461293</v>
      </c>
      <c r="E50" s="115">
        <v>230</v>
      </c>
      <c r="F50" s="114">
        <v>226</v>
      </c>
      <c r="G50" s="114">
        <v>237</v>
      </c>
      <c r="H50" s="114">
        <v>236</v>
      </c>
      <c r="I50" s="140">
        <v>222</v>
      </c>
      <c r="J50" s="115">
        <v>8</v>
      </c>
      <c r="K50" s="116">
        <v>3.6036036036036037</v>
      </c>
    </row>
    <row r="51" spans="1:11" ht="14.1" customHeight="1" x14ac:dyDescent="0.2">
      <c r="A51" s="306" t="s">
        <v>274</v>
      </c>
      <c r="B51" s="307" t="s">
        <v>275</v>
      </c>
      <c r="C51" s="308"/>
      <c r="D51" s="113">
        <v>7.2569429811622905</v>
      </c>
      <c r="E51" s="115">
        <v>3444</v>
      </c>
      <c r="F51" s="114">
        <v>3942</v>
      </c>
      <c r="G51" s="114">
        <v>4005</v>
      </c>
      <c r="H51" s="114">
        <v>3972</v>
      </c>
      <c r="I51" s="140">
        <v>3790</v>
      </c>
      <c r="J51" s="115">
        <v>-346</v>
      </c>
      <c r="K51" s="116">
        <v>-9.1292875989445914</v>
      </c>
    </row>
    <row r="52" spans="1:11" ht="14.1" customHeight="1" x14ac:dyDescent="0.2">
      <c r="A52" s="306">
        <v>71</v>
      </c>
      <c r="B52" s="307" t="s">
        <v>276</v>
      </c>
      <c r="C52" s="308"/>
      <c r="D52" s="113">
        <v>12.210796915167094</v>
      </c>
      <c r="E52" s="115">
        <v>5795</v>
      </c>
      <c r="F52" s="114">
        <v>5829</v>
      </c>
      <c r="G52" s="114">
        <v>5839</v>
      </c>
      <c r="H52" s="114">
        <v>5922</v>
      </c>
      <c r="I52" s="140">
        <v>5862</v>
      </c>
      <c r="J52" s="115">
        <v>-67</v>
      </c>
      <c r="K52" s="116">
        <v>-1.1429546229955647</v>
      </c>
    </row>
    <row r="53" spans="1:11" ht="14.1" customHeight="1" x14ac:dyDescent="0.2">
      <c r="A53" s="306" t="s">
        <v>277</v>
      </c>
      <c r="B53" s="307" t="s">
        <v>278</v>
      </c>
      <c r="C53" s="308"/>
      <c r="D53" s="113">
        <v>1.0093134982510852</v>
      </c>
      <c r="E53" s="115">
        <v>479</v>
      </c>
      <c r="F53" s="114">
        <v>471</v>
      </c>
      <c r="G53" s="114">
        <v>456</v>
      </c>
      <c r="H53" s="114">
        <v>454</v>
      </c>
      <c r="I53" s="140">
        <v>447</v>
      </c>
      <c r="J53" s="115">
        <v>32</v>
      </c>
      <c r="K53" s="116">
        <v>7.1588366890380311</v>
      </c>
    </row>
    <row r="54" spans="1:11" ht="14.1" customHeight="1" x14ac:dyDescent="0.2">
      <c r="A54" s="306" t="s">
        <v>279</v>
      </c>
      <c r="B54" s="307" t="s">
        <v>280</v>
      </c>
      <c r="C54" s="308"/>
      <c r="D54" s="113">
        <v>10.811665051203169</v>
      </c>
      <c r="E54" s="115">
        <v>5131</v>
      </c>
      <c r="F54" s="114">
        <v>5166</v>
      </c>
      <c r="G54" s="114">
        <v>5190</v>
      </c>
      <c r="H54" s="114">
        <v>5270</v>
      </c>
      <c r="I54" s="140">
        <v>5221</v>
      </c>
      <c r="J54" s="115">
        <v>-90</v>
      </c>
      <c r="K54" s="116">
        <v>-1.7238076996743918</v>
      </c>
    </row>
    <row r="55" spans="1:11" ht="14.1" customHeight="1" x14ac:dyDescent="0.2">
      <c r="A55" s="306">
        <v>72</v>
      </c>
      <c r="B55" s="307" t="s">
        <v>281</v>
      </c>
      <c r="C55" s="308"/>
      <c r="D55" s="113">
        <v>1.266382906991445</v>
      </c>
      <c r="E55" s="115">
        <v>601</v>
      </c>
      <c r="F55" s="114">
        <v>612</v>
      </c>
      <c r="G55" s="114">
        <v>606</v>
      </c>
      <c r="H55" s="114">
        <v>612</v>
      </c>
      <c r="I55" s="140">
        <v>602</v>
      </c>
      <c r="J55" s="115">
        <v>-1</v>
      </c>
      <c r="K55" s="116">
        <v>-0.16611295681063123</v>
      </c>
    </row>
    <row r="56" spans="1:11" ht="14.1" customHeight="1" x14ac:dyDescent="0.2">
      <c r="A56" s="306" t="s">
        <v>282</v>
      </c>
      <c r="B56" s="307" t="s">
        <v>283</v>
      </c>
      <c r="C56" s="308"/>
      <c r="D56" s="113">
        <v>0.15171309368283534</v>
      </c>
      <c r="E56" s="115">
        <v>72</v>
      </c>
      <c r="F56" s="114">
        <v>71</v>
      </c>
      <c r="G56" s="114">
        <v>71</v>
      </c>
      <c r="H56" s="114">
        <v>69</v>
      </c>
      <c r="I56" s="140">
        <v>72</v>
      </c>
      <c r="J56" s="115">
        <v>0</v>
      </c>
      <c r="K56" s="116">
        <v>0</v>
      </c>
    </row>
    <row r="57" spans="1:11" ht="14.1" customHeight="1" x14ac:dyDescent="0.2">
      <c r="A57" s="306" t="s">
        <v>284</v>
      </c>
      <c r="B57" s="307" t="s">
        <v>285</v>
      </c>
      <c r="C57" s="308"/>
      <c r="D57" s="113">
        <v>0.89974293059125965</v>
      </c>
      <c r="E57" s="115">
        <v>427</v>
      </c>
      <c r="F57" s="114">
        <v>443</v>
      </c>
      <c r="G57" s="114">
        <v>438</v>
      </c>
      <c r="H57" s="114">
        <v>444</v>
      </c>
      <c r="I57" s="140">
        <v>433</v>
      </c>
      <c r="J57" s="115">
        <v>-6</v>
      </c>
      <c r="K57" s="116">
        <v>-1.3856812933025404</v>
      </c>
    </row>
    <row r="58" spans="1:11" ht="14.1" customHeight="1" x14ac:dyDescent="0.2">
      <c r="A58" s="306">
        <v>73</v>
      </c>
      <c r="B58" s="307" t="s">
        <v>286</v>
      </c>
      <c r="C58" s="308"/>
      <c r="D58" s="113">
        <v>0.82599351005099242</v>
      </c>
      <c r="E58" s="115">
        <v>392</v>
      </c>
      <c r="F58" s="114">
        <v>403</v>
      </c>
      <c r="G58" s="114">
        <v>402</v>
      </c>
      <c r="H58" s="114">
        <v>399</v>
      </c>
      <c r="I58" s="140">
        <v>390</v>
      </c>
      <c r="J58" s="115">
        <v>2</v>
      </c>
      <c r="K58" s="116">
        <v>0.51282051282051277</v>
      </c>
    </row>
    <row r="59" spans="1:11" ht="14.1" customHeight="1" x14ac:dyDescent="0.2">
      <c r="A59" s="306" t="s">
        <v>287</v>
      </c>
      <c r="B59" s="307" t="s">
        <v>288</v>
      </c>
      <c r="C59" s="308"/>
      <c r="D59" s="113">
        <v>0.5562813435037296</v>
      </c>
      <c r="E59" s="115">
        <v>264</v>
      </c>
      <c r="F59" s="114">
        <v>277</v>
      </c>
      <c r="G59" s="114">
        <v>279</v>
      </c>
      <c r="H59" s="114">
        <v>272</v>
      </c>
      <c r="I59" s="140">
        <v>270</v>
      </c>
      <c r="J59" s="115">
        <v>-6</v>
      </c>
      <c r="K59" s="116">
        <v>-2.2222222222222223</v>
      </c>
    </row>
    <row r="60" spans="1:11" ht="14.1" customHeight="1" x14ac:dyDescent="0.2">
      <c r="A60" s="306">
        <v>81</v>
      </c>
      <c r="B60" s="307" t="s">
        <v>289</v>
      </c>
      <c r="C60" s="308"/>
      <c r="D60" s="113">
        <v>3.6811496481099075</v>
      </c>
      <c r="E60" s="115">
        <v>1747</v>
      </c>
      <c r="F60" s="114">
        <v>1753</v>
      </c>
      <c r="G60" s="114">
        <v>1734</v>
      </c>
      <c r="H60" s="114">
        <v>1707</v>
      </c>
      <c r="I60" s="140">
        <v>1703</v>
      </c>
      <c r="J60" s="115">
        <v>44</v>
      </c>
      <c r="K60" s="116">
        <v>2.5836758661186141</v>
      </c>
    </row>
    <row r="61" spans="1:11" ht="14.1" customHeight="1" x14ac:dyDescent="0.2">
      <c r="A61" s="306" t="s">
        <v>290</v>
      </c>
      <c r="B61" s="307" t="s">
        <v>291</v>
      </c>
      <c r="C61" s="308"/>
      <c r="D61" s="113">
        <v>1.2642757806902947</v>
      </c>
      <c r="E61" s="115">
        <v>600</v>
      </c>
      <c r="F61" s="114">
        <v>599</v>
      </c>
      <c r="G61" s="114">
        <v>585</v>
      </c>
      <c r="H61" s="114">
        <v>572</v>
      </c>
      <c r="I61" s="140">
        <v>571</v>
      </c>
      <c r="J61" s="115">
        <v>29</v>
      </c>
      <c r="K61" s="116">
        <v>5.0788091068301222</v>
      </c>
    </row>
    <row r="62" spans="1:11" ht="14.1" customHeight="1" x14ac:dyDescent="0.2">
      <c r="A62" s="306" t="s">
        <v>292</v>
      </c>
      <c r="B62" s="307" t="s">
        <v>293</v>
      </c>
      <c r="C62" s="308"/>
      <c r="D62" s="113">
        <v>1.3717392220489697</v>
      </c>
      <c r="E62" s="115">
        <v>651</v>
      </c>
      <c r="F62" s="114">
        <v>662</v>
      </c>
      <c r="G62" s="114">
        <v>667</v>
      </c>
      <c r="H62" s="114">
        <v>659</v>
      </c>
      <c r="I62" s="140">
        <v>659</v>
      </c>
      <c r="J62" s="115">
        <v>-8</v>
      </c>
      <c r="K62" s="116">
        <v>-1.2139605462822458</v>
      </c>
    </row>
    <row r="63" spans="1:11" ht="14.1" customHeight="1" x14ac:dyDescent="0.2">
      <c r="A63" s="306"/>
      <c r="B63" s="307" t="s">
        <v>294</v>
      </c>
      <c r="C63" s="308"/>
      <c r="D63" s="113">
        <v>1.0072063719499347</v>
      </c>
      <c r="E63" s="115">
        <v>478</v>
      </c>
      <c r="F63" s="114">
        <v>488</v>
      </c>
      <c r="G63" s="114">
        <v>499</v>
      </c>
      <c r="H63" s="114">
        <v>507</v>
      </c>
      <c r="I63" s="140">
        <v>506</v>
      </c>
      <c r="J63" s="115">
        <v>-28</v>
      </c>
      <c r="K63" s="116">
        <v>-5.5335968379446641</v>
      </c>
    </row>
    <row r="64" spans="1:11" ht="14.1" customHeight="1" x14ac:dyDescent="0.2">
      <c r="A64" s="306" t="s">
        <v>295</v>
      </c>
      <c r="B64" s="307" t="s">
        <v>296</v>
      </c>
      <c r="C64" s="308"/>
      <c r="D64" s="113">
        <v>0.11378482026212651</v>
      </c>
      <c r="E64" s="115">
        <v>54</v>
      </c>
      <c r="F64" s="114">
        <v>56</v>
      </c>
      <c r="G64" s="114">
        <v>52</v>
      </c>
      <c r="H64" s="114">
        <v>50</v>
      </c>
      <c r="I64" s="140">
        <v>50</v>
      </c>
      <c r="J64" s="115">
        <v>4</v>
      </c>
      <c r="K64" s="116">
        <v>8</v>
      </c>
    </row>
    <row r="65" spans="1:11" ht="14.1" customHeight="1" x14ac:dyDescent="0.2">
      <c r="A65" s="306" t="s">
        <v>297</v>
      </c>
      <c r="B65" s="307" t="s">
        <v>298</v>
      </c>
      <c r="C65" s="308"/>
      <c r="D65" s="113">
        <v>0.56681697500948203</v>
      </c>
      <c r="E65" s="115">
        <v>269</v>
      </c>
      <c r="F65" s="114">
        <v>268</v>
      </c>
      <c r="G65" s="114">
        <v>264</v>
      </c>
      <c r="H65" s="114">
        <v>263</v>
      </c>
      <c r="I65" s="140">
        <v>258</v>
      </c>
      <c r="J65" s="115">
        <v>11</v>
      </c>
      <c r="K65" s="116">
        <v>4.2635658914728678</v>
      </c>
    </row>
    <row r="66" spans="1:11" ht="14.1" customHeight="1" x14ac:dyDescent="0.2">
      <c r="A66" s="306">
        <v>82</v>
      </c>
      <c r="B66" s="307" t="s">
        <v>299</v>
      </c>
      <c r="C66" s="308"/>
      <c r="D66" s="113">
        <v>1.9891272282860635</v>
      </c>
      <c r="E66" s="115">
        <v>944</v>
      </c>
      <c r="F66" s="114">
        <v>983</v>
      </c>
      <c r="G66" s="114">
        <v>959</v>
      </c>
      <c r="H66" s="114">
        <v>979</v>
      </c>
      <c r="I66" s="140">
        <v>994</v>
      </c>
      <c r="J66" s="115">
        <v>-50</v>
      </c>
      <c r="K66" s="116">
        <v>-5.0301810865191143</v>
      </c>
    </row>
    <row r="67" spans="1:11" ht="14.1" customHeight="1" x14ac:dyDescent="0.2">
      <c r="A67" s="306" t="s">
        <v>300</v>
      </c>
      <c r="B67" s="307" t="s">
        <v>301</v>
      </c>
      <c r="C67" s="308"/>
      <c r="D67" s="113">
        <v>0.93345695140966745</v>
      </c>
      <c r="E67" s="115">
        <v>443</v>
      </c>
      <c r="F67" s="114">
        <v>464</v>
      </c>
      <c r="G67" s="114">
        <v>446</v>
      </c>
      <c r="H67" s="114">
        <v>454</v>
      </c>
      <c r="I67" s="140">
        <v>451</v>
      </c>
      <c r="J67" s="115">
        <v>-8</v>
      </c>
      <c r="K67" s="116">
        <v>-1.7738359201773837</v>
      </c>
    </row>
    <row r="68" spans="1:11" ht="14.1" customHeight="1" x14ac:dyDescent="0.2">
      <c r="A68" s="306" t="s">
        <v>302</v>
      </c>
      <c r="B68" s="307" t="s">
        <v>303</v>
      </c>
      <c r="C68" s="308"/>
      <c r="D68" s="113">
        <v>0.57945973281638496</v>
      </c>
      <c r="E68" s="115">
        <v>275</v>
      </c>
      <c r="F68" s="114">
        <v>296</v>
      </c>
      <c r="G68" s="114">
        <v>297</v>
      </c>
      <c r="H68" s="114">
        <v>303</v>
      </c>
      <c r="I68" s="140">
        <v>315</v>
      </c>
      <c r="J68" s="115">
        <v>-40</v>
      </c>
      <c r="K68" s="116">
        <v>-12.698412698412698</v>
      </c>
    </row>
    <row r="69" spans="1:11" ht="14.1" customHeight="1" x14ac:dyDescent="0.2">
      <c r="A69" s="306">
        <v>83</v>
      </c>
      <c r="B69" s="307" t="s">
        <v>304</v>
      </c>
      <c r="C69" s="308"/>
      <c r="D69" s="113">
        <v>2.9584053268152894</v>
      </c>
      <c r="E69" s="115">
        <v>1404</v>
      </c>
      <c r="F69" s="114">
        <v>1433</v>
      </c>
      <c r="G69" s="114">
        <v>1359</v>
      </c>
      <c r="H69" s="114">
        <v>1335</v>
      </c>
      <c r="I69" s="140">
        <v>1324</v>
      </c>
      <c r="J69" s="115">
        <v>80</v>
      </c>
      <c r="K69" s="116">
        <v>6.0422960725075532</v>
      </c>
    </row>
    <row r="70" spans="1:11" ht="14.1" customHeight="1" x14ac:dyDescent="0.2">
      <c r="A70" s="306" t="s">
        <v>305</v>
      </c>
      <c r="B70" s="307" t="s">
        <v>306</v>
      </c>
      <c r="C70" s="308"/>
      <c r="D70" s="113">
        <v>1.9722702178768596</v>
      </c>
      <c r="E70" s="115">
        <v>936</v>
      </c>
      <c r="F70" s="114">
        <v>950</v>
      </c>
      <c r="G70" s="114">
        <v>893</v>
      </c>
      <c r="H70" s="114">
        <v>856</v>
      </c>
      <c r="I70" s="140">
        <v>838</v>
      </c>
      <c r="J70" s="115">
        <v>98</v>
      </c>
      <c r="K70" s="116">
        <v>11.694510739856803</v>
      </c>
    </row>
    <row r="71" spans="1:11" ht="14.1" customHeight="1" x14ac:dyDescent="0.2">
      <c r="A71" s="306"/>
      <c r="B71" s="307" t="s">
        <v>307</v>
      </c>
      <c r="C71" s="308"/>
      <c r="D71" s="113">
        <v>1.5002739264191496</v>
      </c>
      <c r="E71" s="115">
        <v>712</v>
      </c>
      <c r="F71" s="114">
        <v>718</v>
      </c>
      <c r="G71" s="114">
        <v>674</v>
      </c>
      <c r="H71" s="114">
        <v>646</v>
      </c>
      <c r="I71" s="140">
        <v>641</v>
      </c>
      <c r="J71" s="115">
        <v>71</v>
      </c>
      <c r="K71" s="116">
        <v>11.076443057722308</v>
      </c>
    </row>
    <row r="72" spans="1:11" ht="14.1" customHeight="1" x14ac:dyDescent="0.2">
      <c r="A72" s="306">
        <v>84</v>
      </c>
      <c r="B72" s="307" t="s">
        <v>308</v>
      </c>
      <c r="C72" s="308"/>
      <c r="D72" s="113">
        <v>1.9575203337688061</v>
      </c>
      <c r="E72" s="115">
        <v>929</v>
      </c>
      <c r="F72" s="114">
        <v>1016</v>
      </c>
      <c r="G72" s="114">
        <v>900</v>
      </c>
      <c r="H72" s="114">
        <v>944</v>
      </c>
      <c r="I72" s="140">
        <v>880</v>
      </c>
      <c r="J72" s="115">
        <v>49</v>
      </c>
      <c r="K72" s="116">
        <v>5.5681818181818183</v>
      </c>
    </row>
    <row r="73" spans="1:11" ht="14.1" customHeight="1" x14ac:dyDescent="0.2">
      <c r="A73" s="306" t="s">
        <v>309</v>
      </c>
      <c r="B73" s="307" t="s">
        <v>310</v>
      </c>
      <c r="C73" s="308"/>
      <c r="D73" s="113">
        <v>7.7963673142568163E-2</v>
      </c>
      <c r="E73" s="115">
        <v>37</v>
      </c>
      <c r="F73" s="114">
        <v>39</v>
      </c>
      <c r="G73" s="114">
        <v>33</v>
      </c>
      <c r="H73" s="114">
        <v>32</v>
      </c>
      <c r="I73" s="140">
        <v>35</v>
      </c>
      <c r="J73" s="115">
        <v>2</v>
      </c>
      <c r="K73" s="116">
        <v>5.7142857142857144</v>
      </c>
    </row>
    <row r="74" spans="1:11" ht="14.1" customHeight="1" x14ac:dyDescent="0.2">
      <c r="A74" s="306" t="s">
        <v>311</v>
      </c>
      <c r="B74" s="307" t="s">
        <v>312</v>
      </c>
      <c r="C74" s="308"/>
      <c r="D74" s="113">
        <v>4.8463904926461292E-2</v>
      </c>
      <c r="E74" s="115">
        <v>23</v>
      </c>
      <c r="F74" s="114">
        <v>22</v>
      </c>
      <c r="G74" s="114">
        <v>22</v>
      </c>
      <c r="H74" s="114">
        <v>23</v>
      </c>
      <c r="I74" s="140">
        <v>22</v>
      </c>
      <c r="J74" s="115">
        <v>1</v>
      </c>
      <c r="K74" s="116">
        <v>4.5454545454545459</v>
      </c>
    </row>
    <row r="75" spans="1:11" ht="14.1" customHeight="1" x14ac:dyDescent="0.2">
      <c r="A75" s="306" t="s">
        <v>313</v>
      </c>
      <c r="B75" s="307" t="s">
        <v>314</v>
      </c>
      <c r="C75" s="308"/>
      <c r="D75" s="113">
        <v>1.0535631505752454E-2</v>
      </c>
      <c r="E75" s="115">
        <v>5</v>
      </c>
      <c r="F75" s="114">
        <v>3</v>
      </c>
      <c r="G75" s="114" t="s">
        <v>514</v>
      </c>
      <c r="H75" s="114" t="s">
        <v>514</v>
      </c>
      <c r="I75" s="140" t="s">
        <v>514</v>
      </c>
      <c r="J75" s="115" t="s">
        <v>514</v>
      </c>
      <c r="K75" s="116" t="s">
        <v>514</v>
      </c>
    </row>
    <row r="76" spans="1:11" ht="14.1" customHeight="1" x14ac:dyDescent="0.2">
      <c r="A76" s="306">
        <v>91</v>
      </c>
      <c r="B76" s="307" t="s">
        <v>315</v>
      </c>
      <c r="C76" s="308"/>
      <c r="D76" s="113">
        <v>8.849930464832062E-2</v>
      </c>
      <c r="E76" s="115">
        <v>42</v>
      </c>
      <c r="F76" s="114">
        <v>45</v>
      </c>
      <c r="G76" s="114">
        <v>40</v>
      </c>
      <c r="H76" s="114">
        <v>32</v>
      </c>
      <c r="I76" s="140">
        <v>32</v>
      </c>
      <c r="J76" s="115">
        <v>10</v>
      </c>
      <c r="K76" s="116">
        <v>31.25</v>
      </c>
    </row>
    <row r="77" spans="1:11" ht="14.1" customHeight="1" x14ac:dyDescent="0.2">
      <c r="A77" s="306">
        <v>92</v>
      </c>
      <c r="B77" s="307" t="s">
        <v>316</v>
      </c>
      <c r="C77" s="308"/>
      <c r="D77" s="113">
        <v>0.27392641914956384</v>
      </c>
      <c r="E77" s="115">
        <v>130</v>
      </c>
      <c r="F77" s="114">
        <v>135</v>
      </c>
      <c r="G77" s="114">
        <v>133</v>
      </c>
      <c r="H77" s="114">
        <v>133</v>
      </c>
      <c r="I77" s="140">
        <v>140</v>
      </c>
      <c r="J77" s="115">
        <v>-10</v>
      </c>
      <c r="K77" s="116">
        <v>-7.1428571428571432</v>
      </c>
    </row>
    <row r="78" spans="1:11" ht="14.1" customHeight="1" x14ac:dyDescent="0.2">
      <c r="A78" s="306">
        <v>93</v>
      </c>
      <c r="B78" s="307" t="s">
        <v>317</v>
      </c>
      <c r="C78" s="308"/>
      <c r="D78" s="113">
        <v>9.4820683551772089E-2</v>
      </c>
      <c r="E78" s="115">
        <v>45</v>
      </c>
      <c r="F78" s="114">
        <v>62</v>
      </c>
      <c r="G78" s="114">
        <v>60</v>
      </c>
      <c r="H78" s="114">
        <v>59</v>
      </c>
      <c r="I78" s="140">
        <v>60</v>
      </c>
      <c r="J78" s="115">
        <v>-15</v>
      </c>
      <c r="K78" s="116">
        <v>-25</v>
      </c>
    </row>
    <row r="79" spans="1:11" ht="14.1" customHeight="1" x14ac:dyDescent="0.2">
      <c r="A79" s="306">
        <v>94</v>
      </c>
      <c r="B79" s="307" t="s">
        <v>318</v>
      </c>
      <c r="C79" s="308"/>
      <c r="D79" s="113">
        <v>0.8175650048463905</v>
      </c>
      <c r="E79" s="115">
        <v>388</v>
      </c>
      <c r="F79" s="114">
        <v>403</v>
      </c>
      <c r="G79" s="114">
        <v>399</v>
      </c>
      <c r="H79" s="114">
        <v>394</v>
      </c>
      <c r="I79" s="140">
        <v>408</v>
      </c>
      <c r="J79" s="115">
        <v>-20</v>
      </c>
      <c r="K79" s="116">
        <v>-4.9019607843137258</v>
      </c>
    </row>
    <row r="80" spans="1:11" ht="14.1" customHeight="1" x14ac:dyDescent="0.2">
      <c r="A80" s="306" t="s">
        <v>319</v>
      </c>
      <c r="B80" s="307" t="s">
        <v>320</v>
      </c>
      <c r="C80" s="308"/>
      <c r="D80" s="113">
        <v>6.3213789034514732E-3</v>
      </c>
      <c r="E80" s="115">
        <v>3</v>
      </c>
      <c r="F80" s="114">
        <v>6</v>
      </c>
      <c r="G80" s="114">
        <v>5</v>
      </c>
      <c r="H80" s="114">
        <v>5</v>
      </c>
      <c r="I80" s="140">
        <v>5</v>
      </c>
      <c r="J80" s="115">
        <v>-2</v>
      </c>
      <c r="K80" s="116">
        <v>-40</v>
      </c>
    </row>
    <row r="81" spans="1:11" ht="14.1" customHeight="1" x14ac:dyDescent="0.2">
      <c r="A81" s="310" t="s">
        <v>321</v>
      </c>
      <c r="B81" s="311" t="s">
        <v>334</v>
      </c>
      <c r="C81" s="312"/>
      <c r="D81" s="125">
        <v>3.891862278224957</v>
      </c>
      <c r="E81" s="143">
        <v>1847</v>
      </c>
      <c r="F81" s="144">
        <v>1914</v>
      </c>
      <c r="G81" s="144">
        <v>1874</v>
      </c>
      <c r="H81" s="144">
        <v>1993</v>
      </c>
      <c r="I81" s="145">
        <v>1889</v>
      </c>
      <c r="J81" s="143">
        <v>-42</v>
      </c>
      <c r="K81" s="146">
        <v>-2.2233986236103758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15119</v>
      </c>
      <c r="G12" s="536">
        <v>12533</v>
      </c>
      <c r="H12" s="536">
        <v>20344</v>
      </c>
      <c r="I12" s="536">
        <v>13183</v>
      </c>
      <c r="J12" s="537">
        <v>15935</v>
      </c>
      <c r="K12" s="538">
        <v>-816</v>
      </c>
      <c r="L12" s="349">
        <v>-5.1208032632569811</v>
      </c>
    </row>
    <row r="13" spans="1:17" s="110" customFormat="1" ht="15" customHeight="1" x14ac:dyDescent="0.2">
      <c r="A13" s="350" t="s">
        <v>345</v>
      </c>
      <c r="B13" s="351" t="s">
        <v>346</v>
      </c>
      <c r="C13" s="347"/>
      <c r="D13" s="347"/>
      <c r="E13" s="348"/>
      <c r="F13" s="536">
        <v>8752</v>
      </c>
      <c r="G13" s="536">
        <v>6880</v>
      </c>
      <c r="H13" s="536">
        <v>11934</v>
      </c>
      <c r="I13" s="536">
        <v>7874</v>
      </c>
      <c r="J13" s="537">
        <v>9453</v>
      </c>
      <c r="K13" s="538">
        <v>-701</v>
      </c>
      <c r="L13" s="349">
        <v>-7.4156352480693961</v>
      </c>
    </row>
    <row r="14" spans="1:17" s="110" customFormat="1" ht="22.5" customHeight="1" x14ac:dyDescent="0.2">
      <c r="A14" s="350"/>
      <c r="B14" s="351" t="s">
        <v>347</v>
      </c>
      <c r="C14" s="347"/>
      <c r="D14" s="347"/>
      <c r="E14" s="348"/>
      <c r="F14" s="536">
        <v>6367</v>
      </c>
      <c r="G14" s="536">
        <v>5653</v>
      </c>
      <c r="H14" s="536">
        <v>8410</v>
      </c>
      <c r="I14" s="536">
        <v>5309</v>
      </c>
      <c r="J14" s="537">
        <v>6482</v>
      </c>
      <c r="K14" s="538">
        <v>-115</v>
      </c>
      <c r="L14" s="349">
        <v>-1.7741437827830917</v>
      </c>
    </row>
    <row r="15" spans="1:17" s="110" customFormat="1" ht="15" customHeight="1" x14ac:dyDescent="0.2">
      <c r="A15" s="350" t="s">
        <v>348</v>
      </c>
      <c r="B15" s="351" t="s">
        <v>108</v>
      </c>
      <c r="C15" s="347"/>
      <c r="D15" s="347"/>
      <c r="E15" s="348"/>
      <c r="F15" s="536">
        <v>3552</v>
      </c>
      <c r="G15" s="536">
        <v>3340</v>
      </c>
      <c r="H15" s="536">
        <v>8261</v>
      </c>
      <c r="I15" s="536">
        <v>2831</v>
      </c>
      <c r="J15" s="537">
        <v>3693</v>
      </c>
      <c r="K15" s="538">
        <v>-141</v>
      </c>
      <c r="L15" s="349">
        <v>-3.8180341186027618</v>
      </c>
    </row>
    <row r="16" spans="1:17" s="110" customFormat="1" ht="15" customHeight="1" x14ac:dyDescent="0.2">
      <c r="A16" s="350"/>
      <c r="B16" s="351" t="s">
        <v>109</v>
      </c>
      <c r="C16" s="347"/>
      <c r="D16" s="347"/>
      <c r="E16" s="348"/>
      <c r="F16" s="536">
        <v>10096</v>
      </c>
      <c r="G16" s="536">
        <v>8253</v>
      </c>
      <c r="H16" s="536">
        <v>10861</v>
      </c>
      <c r="I16" s="536">
        <v>9299</v>
      </c>
      <c r="J16" s="537">
        <v>10929</v>
      </c>
      <c r="K16" s="538">
        <v>-833</v>
      </c>
      <c r="L16" s="349">
        <v>-7.6219233232683683</v>
      </c>
    </row>
    <row r="17" spans="1:12" s="110" customFormat="1" ht="15" customHeight="1" x14ac:dyDescent="0.2">
      <c r="A17" s="350"/>
      <c r="B17" s="351" t="s">
        <v>110</v>
      </c>
      <c r="C17" s="347"/>
      <c r="D17" s="347"/>
      <c r="E17" s="348"/>
      <c r="F17" s="536">
        <v>1317</v>
      </c>
      <c r="G17" s="536">
        <v>841</v>
      </c>
      <c r="H17" s="536">
        <v>1067</v>
      </c>
      <c r="I17" s="536">
        <v>943</v>
      </c>
      <c r="J17" s="537">
        <v>1173</v>
      </c>
      <c r="K17" s="538">
        <v>144</v>
      </c>
      <c r="L17" s="349">
        <v>12.276214833759591</v>
      </c>
    </row>
    <row r="18" spans="1:12" s="110" customFormat="1" ht="15" customHeight="1" x14ac:dyDescent="0.2">
      <c r="A18" s="350"/>
      <c r="B18" s="351" t="s">
        <v>111</v>
      </c>
      <c r="C18" s="347"/>
      <c r="D18" s="347"/>
      <c r="E18" s="348"/>
      <c r="F18" s="536">
        <v>154</v>
      </c>
      <c r="G18" s="536">
        <v>99</v>
      </c>
      <c r="H18" s="536">
        <v>155</v>
      </c>
      <c r="I18" s="536">
        <v>110</v>
      </c>
      <c r="J18" s="537">
        <v>140</v>
      </c>
      <c r="K18" s="538">
        <v>14</v>
      </c>
      <c r="L18" s="349">
        <v>10</v>
      </c>
    </row>
    <row r="19" spans="1:12" s="110" customFormat="1" ht="15" customHeight="1" x14ac:dyDescent="0.2">
      <c r="A19" s="118" t="s">
        <v>113</v>
      </c>
      <c r="B19" s="119" t="s">
        <v>181</v>
      </c>
      <c r="C19" s="347"/>
      <c r="D19" s="347"/>
      <c r="E19" s="348"/>
      <c r="F19" s="536">
        <v>10709</v>
      </c>
      <c r="G19" s="536">
        <v>8592</v>
      </c>
      <c r="H19" s="536">
        <v>15702</v>
      </c>
      <c r="I19" s="536">
        <v>9515</v>
      </c>
      <c r="J19" s="537">
        <v>11545</v>
      </c>
      <c r="K19" s="538">
        <v>-836</v>
      </c>
      <c r="L19" s="349">
        <v>-7.2412299696838458</v>
      </c>
    </row>
    <row r="20" spans="1:12" s="110" customFormat="1" ht="15" customHeight="1" x14ac:dyDescent="0.2">
      <c r="A20" s="118"/>
      <c r="B20" s="119" t="s">
        <v>182</v>
      </c>
      <c r="C20" s="347"/>
      <c r="D20" s="347"/>
      <c r="E20" s="348"/>
      <c r="F20" s="536">
        <v>4410</v>
      </c>
      <c r="G20" s="536">
        <v>3941</v>
      </c>
      <c r="H20" s="536">
        <v>4642</v>
      </c>
      <c r="I20" s="536">
        <v>3668</v>
      </c>
      <c r="J20" s="537">
        <v>4390</v>
      </c>
      <c r="K20" s="538">
        <v>20</v>
      </c>
      <c r="L20" s="349">
        <v>0.45558086560364464</v>
      </c>
    </row>
    <row r="21" spans="1:12" s="110" customFormat="1" ht="15" customHeight="1" x14ac:dyDescent="0.2">
      <c r="A21" s="118" t="s">
        <v>113</v>
      </c>
      <c r="B21" s="119" t="s">
        <v>116</v>
      </c>
      <c r="C21" s="347"/>
      <c r="D21" s="347"/>
      <c r="E21" s="348"/>
      <c r="F21" s="536">
        <v>9601</v>
      </c>
      <c r="G21" s="536">
        <v>8017</v>
      </c>
      <c r="H21" s="536">
        <v>13662</v>
      </c>
      <c r="I21" s="536">
        <v>8010</v>
      </c>
      <c r="J21" s="537">
        <v>10257</v>
      </c>
      <c r="K21" s="538">
        <v>-656</v>
      </c>
      <c r="L21" s="349">
        <v>-6.3956322511455594</v>
      </c>
    </row>
    <row r="22" spans="1:12" s="110" customFormat="1" ht="15" customHeight="1" x14ac:dyDescent="0.2">
      <c r="A22" s="118"/>
      <c r="B22" s="119" t="s">
        <v>117</v>
      </c>
      <c r="C22" s="347"/>
      <c r="D22" s="347"/>
      <c r="E22" s="348"/>
      <c r="F22" s="536">
        <v>5510</v>
      </c>
      <c r="G22" s="536">
        <v>4508</v>
      </c>
      <c r="H22" s="536">
        <v>6676</v>
      </c>
      <c r="I22" s="536">
        <v>5155</v>
      </c>
      <c r="J22" s="537">
        <v>5663</v>
      </c>
      <c r="K22" s="538">
        <v>-153</v>
      </c>
      <c r="L22" s="349">
        <v>-2.7017481900052975</v>
      </c>
    </row>
    <row r="23" spans="1:12" s="110" customFormat="1" ht="15" customHeight="1" x14ac:dyDescent="0.2">
      <c r="A23" s="352" t="s">
        <v>348</v>
      </c>
      <c r="B23" s="353" t="s">
        <v>193</v>
      </c>
      <c r="C23" s="354"/>
      <c r="D23" s="354"/>
      <c r="E23" s="355"/>
      <c r="F23" s="539">
        <v>307</v>
      </c>
      <c r="G23" s="539">
        <v>612</v>
      </c>
      <c r="H23" s="539">
        <v>3385</v>
      </c>
      <c r="I23" s="539">
        <v>196</v>
      </c>
      <c r="J23" s="540">
        <v>294</v>
      </c>
      <c r="K23" s="541">
        <v>13</v>
      </c>
      <c r="L23" s="356">
        <v>4.4217687074829932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34.1</v>
      </c>
      <c r="G25" s="542">
        <v>37</v>
      </c>
      <c r="H25" s="542">
        <v>37.9</v>
      </c>
      <c r="I25" s="542">
        <v>36.799999999999997</v>
      </c>
      <c r="J25" s="542">
        <v>35</v>
      </c>
      <c r="K25" s="543" t="s">
        <v>350</v>
      </c>
      <c r="L25" s="364">
        <v>-0.89999999999999858</v>
      </c>
    </row>
    <row r="26" spans="1:12" s="110" customFormat="1" ht="15" customHeight="1" x14ac:dyDescent="0.2">
      <c r="A26" s="365" t="s">
        <v>105</v>
      </c>
      <c r="B26" s="366" t="s">
        <v>346</v>
      </c>
      <c r="C26" s="362"/>
      <c r="D26" s="362"/>
      <c r="E26" s="363"/>
      <c r="F26" s="542">
        <v>33.799999999999997</v>
      </c>
      <c r="G26" s="542">
        <v>36.6</v>
      </c>
      <c r="H26" s="542">
        <v>35.5</v>
      </c>
      <c r="I26" s="542">
        <v>34.700000000000003</v>
      </c>
      <c r="J26" s="544">
        <v>33.6</v>
      </c>
      <c r="K26" s="543" t="s">
        <v>350</v>
      </c>
      <c r="L26" s="364">
        <v>0.19999999999999574</v>
      </c>
    </row>
    <row r="27" spans="1:12" s="110" customFormat="1" ht="15" customHeight="1" x14ac:dyDescent="0.2">
      <c r="A27" s="365"/>
      <c r="B27" s="366" t="s">
        <v>347</v>
      </c>
      <c r="C27" s="362"/>
      <c r="D27" s="362"/>
      <c r="E27" s="363"/>
      <c r="F27" s="542">
        <v>34.6</v>
      </c>
      <c r="G27" s="542">
        <v>37.5</v>
      </c>
      <c r="H27" s="542">
        <v>41.4</v>
      </c>
      <c r="I27" s="542">
        <v>39.9</v>
      </c>
      <c r="J27" s="542">
        <v>37.200000000000003</v>
      </c>
      <c r="K27" s="543" t="s">
        <v>350</v>
      </c>
      <c r="L27" s="364">
        <v>-2.6000000000000014</v>
      </c>
    </row>
    <row r="28" spans="1:12" s="110" customFormat="1" ht="15" customHeight="1" x14ac:dyDescent="0.2">
      <c r="A28" s="365" t="s">
        <v>113</v>
      </c>
      <c r="B28" s="366" t="s">
        <v>108</v>
      </c>
      <c r="C28" s="362"/>
      <c r="D28" s="362"/>
      <c r="E28" s="363"/>
      <c r="F28" s="542">
        <v>53</v>
      </c>
      <c r="G28" s="542">
        <v>52.4</v>
      </c>
      <c r="H28" s="542">
        <v>53.8</v>
      </c>
      <c r="I28" s="542">
        <v>53.6</v>
      </c>
      <c r="J28" s="542">
        <v>53.3</v>
      </c>
      <c r="K28" s="543" t="s">
        <v>350</v>
      </c>
      <c r="L28" s="364">
        <v>-0.29999999999999716</v>
      </c>
    </row>
    <row r="29" spans="1:12" s="110" customFormat="1" ht="11.25" x14ac:dyDescent="0.2">
      <c r="A29" s="365"/>
      <c r="B29" s="366" t="s">
        <v>109</v>
      </c>
      <c r="C29" s="362"/>
      <c r="D29" s="362"/>
      <c r="E29" s="363"/>
      <c r="F29" s="542">
        <v>29.6</v>
      </c>
      <c r="G29" s="542">
        <v>32.799999999999997</v>
      </c>
      <c r="H29" s="542">
        <v>31.9</v>
      </c>
      <c r="I29" s="542">
        <v>32.700000000000003</v>
      </c>
      <c r="J29" s="544">
        <v>30.3</v>
      </c>
      <c r="K29" s="543" t="s">
        <v>350</v>
      </c>
      <c r="L29" s="364">
        <v>-0.69999999999999929</v>
      </c>
    </row>
    <row r="30" spans="1:12" s="110" customFormat="1" ht="15" customHeight="1" x14ac:dyDescent="0.2">
      <c r="A30" s="365"/>
      <c r="B30" s="366" t="s">
        <v>110</v>
      </c>
      <c r="C30" s="362"/>
      <c r="D30" s="362"/>
      <c r="E30" s="363"/>
      <c r="F30" s="542">
        <v>23</v>
      </c>
      <c r="G30" s="542">
        <v>28.8</v>
      </c>
      <c r="H30" s="542">
        <v>29.2</v>
      </c>
      <c r="I30" s="542">
        <v>29.4</v>
      </c>
      <c r="J30" s="542">
        <v>26.4</v>
      </c>
      <c r="K30" s="543" t="s">
        <v>350</v>
      </c>
      <c r="L30" s="364">
        <v>-3.3999999999999986</v>
      </c>
    </row>
    <row r="31" spans="1:12" s="110" customFormat="1" ht="15" customHeight="1" x14ac:dyDescent="0.2">
      <c r="A31" s="365"/>
      <c r="B31" s="366" t="s">
        <v>111</v>
      </c>
      <c r="C31" s="362"/>
      <c r="D31" s="362"/>
      <c r="E31" s="363"/>
      <c r="F31" s="542">
        <v>29.2</v>
      </c>
      <c r="G31" s="542">
        <v>32.299999999999997</v>
      </c>
      <c r="H31" s="542">
        <v>45.2</v>
      </c>
      <c r="I31" s="542">
        <v>37.299999999999997</v>
      </c>
      <c r="J31" s="542">
        <v>34.299999999999997</v>
      </c>
      <c r="K31" s="543" t="s">
        <v>350</v>
      </c>
      <c r="L31" s="364">
        <v>-5.0999999999999979</v>
      </c>
    </row>
    <row r="32" spans="1:12" s="110" customFormat="1" ht="15" customHeight="1" x14ac:dyDescent="0.2">
      <c r="A32" s="367" t="s">
        <v>113</v>
      </c>
      <c r="B32" s="368" t="s">
        <v>181</v>
      </c>
      <c r="C32" s="362"/>
      <c r="D32" s="362"/>
      <c r="E32" s="363"/>
      <c r="F32" s="542">
        <v>33.9</v>
      </c>
      <c r="G32" s="542">
        <v>36.200000000000003</v>
      </c>
      <c r="H32" s="542">
        <v>37.1</v>
      </c>
      <c r="I32" s="542">
        <v>35.299999999999997</v>
      </c>
      <c r="J32" s="544">
        <v>34.4</v>
      </c>
      <c r="K32" s="543" t="s">
        <v>350</v>
      </c>
      <c r="L32" s="364">
        <v>-0.5</v>
      </c>
    </row>
    <row r="33" spans="1:12" s="110" customFormat="1" ht="15" customHeight="1" x14ac:dyDescent="0.2">
      <c r="A33" s="367"/>
      <c r="B33" s="368" t="s">
        <v>182</v>
      </c>
      <c r="C33" s="362"/>
      <c r="D33" s="362"/>
      <c r="E33" s="363"/>
      <c r="F33" s="542">
        <v>34.6</v>
      </c>
      <c r="G33" s="542">
        <v>38.700000000000003</v>
      </c>
      <c r="H33" s="542">
        <v>40.1</v>
      </c>
      <c r="I33" s="542">
        <v>40.6</v>
      </c>
      <c r="J33" s="542">
        <v>36.700000000000003</v>
      </c>
      <c r="K33" s="543" t="s">
        <v>350</v>
      </c>
      <c r="L33" s="364">
        <v>-2.1000000000000014</v>
      </c>
    </row>
    <row r="34" spans="1:12" s="369" customFormat="1" ht="15" customHeight="1" x14ac:dyDescent="0.2">
      <c r="A34" s="367" t="s">
        <v>113</v>
      </c>
      <c r="B34" s="368" t="s">
        <v>116</v>
      </c>
      <c r="C34" s="362"/>
      <c r="D34" s="362"/>
      <c r="E34" s="363"/>
      <c r="F34" s="542">
        <v>31.4</v>
      </c>
      <c r="G34" s="542">
        <v>34.1</v>
      </c>
      <c r="H34" s="542">
        <v>37.700000000000003</v>
      </c>
      <c r="I34" s="542">
        <v>33.700000000000003</v>
      </c>
      <c r="J34" s="542">
        <v>32</v>
      </c>
      <c r="K34" s="543" t="s">
        <v>350</v>
      </c>
      <c r="L34" s="364">
        <v>-0.60000000000000142</v>
      </c>
    </row>
    <row r="35" spans="1:12" s="369" customFormat="1" ht="11.25" x14ac:dyDescent="0.2">
      <c r="A35" s="370"/>
      <c r="B35" s="371" t="s">
        <v>117</v>
      </c>
      <c r="C35" s="372"/>
      <c r="D35" s="372"/>
      <c r="E35" s="373"/>
      <c r="F35" s="545">
        <v>38.799999999999997</v>
      </c>
      <c r="G35" s="545">
        <v>41.9</v>
      </c>
      <c r="H35" s="545">
        <v>38.299999999999997</v>
      </c>
      <c r="I35" s="545">
        <v>41.5</v>
      </c>
      <c r="J35" s="546">
        <v>40.4</v>
      </c>
      <c r="K35" s="547" t="s">
        <v>350</v>
      </c>
      <c r="L35" s="374">
        <v>-1.6000000000000014</v>
      </c>
    </row>
    <row r="36" spans="1:12" s="369" customFormat="1" ht="15.95" customHeight="1" x14ac:dyDescent="0.2">
      <c r="A36" s="375" t="s">
        <v>351</v>
      </c>
      <c r="B36" s="376"/>
      <c r="C36" s="377"/>
      <c r="D36" s="376"/>
      <c r="E36" s="378"/>
      <c r="F36" s="548">
        <v>14681</v>
      </c>
      <c r="G36" s="548">
        <v>11729</v>
      </c>
      <c r="H36" s="548">
        <v>16190</v>
      </c>
      <c r="I36" s="548">
        <v>12892</v>
      </c>
      <c r="J36" s="548">
        <v>15492</v>
      </c>
      <c r="K36" s="549">
        <v>-811</v>
      </c>
      <c r="L36" s="380">
        <v>-5.2349599793441772</v>
      </c>
    </row>
    <row r="37" spans="1:12" s="369" customFormat="1" ht="15.95" customHeight="1" x14ac:dyDescent="0.2">
      <c r="A37" s="381"/>
      <c r="B37" s="382" t="s">
        <v>113</v>
      </c>
      <c r="C37" s="382" t="s">
        <v>352</v>
      </c>
      <c r="D37" s="382"/>
      <c r="E37" s="383"/>
      <c r="F37" s="548">
        <v>5010</v>
      </c>
      <c r="G37" s="548">
        <v>4342</v>
      </c>
      <c r="H37" s="548">
        <v>6139</v>
      </c>
      <c r="I37" s="548">
        <v>4740</v>
      </c>
      <c r="J37" s="548">
        <v>5424</v>
      </c>
      <c r="K37" s="549">
        <v>-414</v>
      </c>
      <c r="L37" s="380">
        <v>-7.6327433628318584</v>
      </c>
    </row>
    <row r="38" spans="1:12" s="369" customFormat="1" ht="15.95" customHeight="1" x14ac:dyDescent="0.2">
      <c r="A38" s="381"/>
      <c r="B38" s="384" t="s">
        <v>105</v>
      </c>
      <c r="C38" s="384" t="s">
        <v>106</v>
      </c>
      <c r="D38" s="385"/>
      <c r="E38" s="383"/>
      <c r="F38" s="548">
        <v>8520</v>
      </c>
      <c r="G38" s="548">
        <v>6506</v>
      </c>
      <c r="H38" s="548">
        <v>9564</v>
      </c>
      <c r="I38" s="548">
        <v>7764</v>
      </c>
      <c r="J38" s="550">
        <v>9235</v>
      </c>
      <c r="K38" s="549">
        <v>-715</v>
      </c>
      <c r="L38" s="380">
        <v>-7.7422847861396864</v>
      </c>
    </row>
    <row r="39" spans="1:12" s="369" customFormat="1" ht="15.95" customHeight="1" x14ac:dyDescent="0.2">
      <c r="A39" s="381"/>
      <c r="B39" s="385"/>
      <c r="C39" s="382" t="s">
        <v>353</v>
      </c>
      <c r="D39" s="385"/>
      <c r="E39" s="383"/>
      <c r="F39" s="548">
        <v>2876</v>
      </c>
      <c r="G39" s="548">
        <v>2382</v>
      </c>
      <c r="H39" s="548">
        <v>3393</v>
      </c>
      <c r="I39" s="548">
        <v>2693</v>
      </c>
      <c r="J39" s="548">
        <v>3099</v>
      </c>
      <c r="K39" s="549">
        <v>-223</v>
      </c>
      <c r="L39" s="380">
        <v>-7.1958696353662468</v>
      </c>
    </row>
    <row r="40" spans="1:12" s="369" customFormat="1" ht="15.95" customHeight="1" x14ac:dyDescent="0.2">
      <c r="A40" s="381"/>
      <c r="B40" s="384"/>
      <c r="C40" s="384" t="s">
        <v>107</v>
      </c>
      <c r="D40" s="385"/>
      <c r="E40" s="383"/>
      <c r="F40" s="548">
        <v>6161</v>
      </c>
      <c r="G40" s="548">
        <v>5223</v>
      </c>
      <c r="H40" s="548">
        <v>6626</v>
      </c>
      <c r="I40" s="548">
        <v>5128</v>
      </c>
      <c r="J40" s="548">
        <v>6257</v>
      </c>
      <c r="K40" s="549">
        <v>-96</v>
      </c>
      <c r="L40" s="380">
        <v>-1.5342816046028449</v>
      </c>
    </row>
    <row r="41" spans="1:12" s="369" customFormat="1" ht="24" customHeight="1" x14ac:dyDescent="0.2">
      <c r="A41" s="381"/>
      <c r="B41" s="385"/>
      <c r="C41" s="382" t="s">
        <v>353</v>
      </c>
      <c r="D41" s="385"/>
      <c r="E41" s="383"/>
      <c r="F41" s="548">
        <v>2134</v>
      </c>
      <c r="G41" s="548">
        <v>1960</v>
      </c>
      <c r="H41" s="548">
        <v>2746</v>
      </c>
      <c r="I41" s="548">
        <v>2047</v>
      </c>
      <c r="J41" s="550">
        <v>2325</v>
      </c>
      <c r="K41" s="549">
        <v>-191</v>
      </c>
      <c r="L41" s="380">
        <v>-8.21505376344086</v>
      </c>
    </row>
    <row r="42" spans="1:12" s="110" customFormat="1" ht="15" customHeight="1" x14ac:dyDescent="0.2">
      <c r="A42" s="381"/>
      <c r="B42" s="384" t="s">
        <v>113</v>
      </c>
      <c r="C42" s="384" t="s">
        <v>354</v>
      </c>
      <c r="D42" s="385"/>
      <c r="E42" s="383"/>
      <c r="F42" s="548">
        <v>3193</v>
      </c>
      <c r="G42" s="548">
        <v>2698</v>
      </c>
      <c r="H42" s="548">
        <v>4505</v>
      </c>
      <c r="I42" s="548">
        <v>2620</v>
      </c>
      <c r="J42" s="548">
        <v>3339</v>
      </c>
      <c r="K42" s="549">
        <v>-146</v>
      </c>
      <c r="L42" s="380">
        <v>-4.3725666367175799</v>
      </c>
    </row>
    <row r="43" spans="1:12" s="110" customFormat="1" ht="15" customHeight="1" x14ac:dyDescent="0.2">
      <c r="A43" s="381"/>
      <c r="B43" s="385"/>
      <c r="C43" s="382" t="s">
        <v>353</v>
      </c>
      <c r="D43" s="385"/>
      <c r="E43" s="383"/>
      <c r="F43" s="548">
        <v>1693</v>
      </c>
      <c r="G43" s="548">
        <v>1413</v>
      </c>
      <c r="H43" s="548">
        <v>2423</v>
      </c>
      <c r="I43" s="548">
        <v>1405</v>
      </c>
      <c r="J43" s="548">
        <v>1779</v>
      </c>
      <c r="K43" s="549">
        <v>-86</v>
      </c>
      <c r="L43" s="380">
        <v>-4.8341765036537376</v>
      </c>
    </row>
    <row r="44" spans="1:12" s="110" customFormat="1" ht="15" customHeight="1" x14ac:dyDescent="0.2">
      <c r="A44" s="381"/>
      <c r="B44" s="384"/>
      <c r="C44" s="366" t="s">
        <v>109</v>
      </c>
      <c r="D44" s="385"/>
      <c r="E44" s="383"/>
      <c r="F44" s="548">
        <v>10019</v>
      </c>
      <c r="G44" s="548">
        <v>8095</v>
      </c>
      <c r="H44" s="548">
        <v>10466</v>
      </c>
      <c r="I44" s="548">
        <v>9222</v>
      </c>
      <c r="J44" s="550">
        <v>10842</v>
      </c>
      <c r="K44" s="549">
        <v>-823</v>
      </c>
      <c r="L44" s="380">
        <v>-7.5908503966057923</v>
      </c>
    </row>
    <row r="45" spans="1:12" s="110" customFormat="1" ht="15" customHeight="1" x14ac:dyDescent="0.2">
      <c r="A45" s="381"/>
      <c r="B45" s="385"/>
      <c r="C45" s="382" t="s">
        <v>353</v>
      </c>
      <c r="D45" s="385"/>
      <c r="E45" s="383"/>
      <c r="F45" s="548">
        <v>2970</v>
      </c>
      <c r="G45" s="548">
        <v>2656</v>
      </c>
      <c r="H45" s="548">
        <v>3335</v>
      </c>
      <c r="I45" s="548">
        <v>3018</v>
      </c>
      <c r="J45" s="548">
        <v>3288</v>
      </c>
      <c r="K45" s="549">
        <v>-318</v>
      </c>
      <c r="L45" s="380">
        <v>-9.6715328467153281</v>
      </c>
    </row>
    <row r="46" spans="1:12" s="110" customFormat="1" ht="15" customHeight="1" x14ac:dyDescent="0.2">
      <c r="A46" s="381"/>
      <c r="B46" s="384"/>
      <c r="C46" s="366" t="s">
        <v>110</v>
      </c>
      <c r="D46" s="385"/>
      <c r="E46" s="383"/>
      <c r="F46" s="548">
        <v>1315</v>
      </c>
      <c r="G46" s="548">
        <v>837</v>
      </c>
      <c r="H46" s="548">
        <v>1064</v>
      </c>
      <c r="I46" s="548">
        <v>940</v>
      </c>
      <c r="J46" s="548">
        <v>1171</v>
      </c>
      <c r="K46" s="549">
        <v>144</v>
      </c>
      <c r="L46" s="380">
        <v>12.297181895815543</v>
      </c>
    </row>
    <row r="47" spans="1:12" s="110" customFormat="1" ht="15" customHeight="1" x14ac:dyDescent="0.2">
      <c r="A47" s="381"/>
      <c r="B47" s="385"/>
      <c r="C47" s="382" t="s">
        <v>353</v>
      </c>
      <c r="D47" s="385"/>
      <c r="E47" s="383"/>
      <c r="F47" s="548">
        <v>302</v>
      </c>
      <c r="G47" s="548">
        <v>241</v>
      </c>
      <c r="H47" s="548">
        <v>311</v>
      </c>
      <c r="I47" s="548">
        <v>276</v>
      </c>
      <c r="J47" s="550">
        <v>309</v>
      </c>
      <c r="K47" s="549">
        <v>-7</v>
      </c>
      <c r="L47" s="380">
        <v>-2.2653721682847898</v>
      </c>
    </row>
    <row r="48" spans="1:12" s="110" customFormat="1" ht="15" customHeight="1" x14ac:dyDescent="0.2">
      <c r="A48" s="381"/>
      <c r="B48" s="385"/>
      <c r="C48" s="366" t="s">
        <v>111</v>
      </c>
      <c r="D48" s="386"/>
      <c r="E48" s="387"/>
      <c r="F48" s="548">
        <v>154</v>
      </c>
      <c r="G48" s="548">
        <v>99</v>
      </c>
      <c r="H48" s="548">
        <v>155</v>
      </c>
      <c r="I48" s="548">
        <v>110</v>
      </c>
      <c r="J48" s="548">
        <v>140</v>
      </c>
      <c r="K48" s="549">
        <v>14</v>
      </c>
      <c r="L48" s="380">
        <v>10</v>
      </c>
    </row>
    <row r="49" spans="1:12" s="110" customFormat="1" ht="15" customHeight="1" x14ac:dyDescent="0.2">
      <c r="A49" s="381"/>
      <c r="B49" s="385"/>
      <c r="C49" s="382" t="s">
        <v>353</v>
      </c>
      <c r="D49" s="385"/>
      <c r="E49" s="383"/>
      <c r="F49" s="548">
        <v>45</v>
      </c>
      <c r="G49" s="548">
        <v>32</v>
      </c>
      <c r="H49" s="548">
        <v>70</v>
      </c>
      <c r="I49" s="548">
        <v>41</v>
      </c>
      <c r="J49" s="548">
        <v>48</v>
      </c>
      <c r="K49" s="549">
        <v>-3</v>
      </c>
      <c r="L49" s="380">
        <v>-6.25</v>
      </c>
    </row>
    <row r="50" spans="1:12" s="110" customFormat="1" ht="15" customHeight="1" x14ac:dyDescent="0.2">
      <c r="A50" s="381"/>
      <c r="B50" s="384" t="s">
        <v>113</v>
      </c>
      <c r="C50" s="382" t="s">
        <v>181</v>
      </c>
      <c r="D50" s="385"/>
      <c r="E50" s="383"/>
      <c r="F50" s="548">
        <v>10320</v>
      </c>
      <c r="G50" s="548">
        <v>7833</v>
      </c>
      <c r="H50" s="548">
        <v>11639</v>
      </c>
      <c r="I50" s="548">
        <v>9248</v>
      </c>
      <c r="J50" s="550">
        <v>11134</v>
      </c>
      <c r="K50" s="549">
        <v>-814</v>
      </c>
      <c r="L50" s="380">
        <v>-7.3109394647027122</v>
      </c>
    </row>
    <row r="51" spans="1:12" s="110" customFormat="1" ht="15" customHeight="1" x14ac:dyDescent="0.2">
      <c r="A51" s="381"/>
      <c r="B51" s="385"/>
      <c r="C51" s="382" t="s">
        <v>353</v>
      </c>
      <c r="D51" s="385"/>
      <c r="E51" s="383"/>
      <c r="F51" s="548">
        <v>3503</v>
      </c>
      <c r="G51" s="548">
        <v>2835</v>
      </c>
      <c r="H51" s="548">
        <v>4313</v>
      </c>
      <c r="I51" s="548">
        <v>3260</v>
      </c>
      <c r="J51" s="548">
        <v>3826</v>
      </c>
      <c r="K51" s="549">
        <v>-323</v>
      </c>
      <c r="L51" s="380">
        <v>-8.4422373235755366</v>
      </c>
    </row>
    <row r="52" spans="1:12" s="110" customFormat="1" ht="15" customHeight="1" x14ac:dyDescent="0.2">
      <c r="A52" s="381"/>
      <c r="B52" s="384"/>
      <c r="C52" s="382" t="s">
        <v>182</v>
      </c>
      <c r="D52" s="385"/>
      <c r="E52" s="383"/>
      <c r="F52" s="548">
        <v>4361</v>
      </c>
      <c r="G52" s="548">
        <v>3896</v>
      </c>
      <c r="H52" s="548">
        <v>4551</v>
      </c>
      <c r="I52" s="548">
        <v>3644</v>
      </c>
      <c r="J52" s="548">
        <v>4358</v>
      </c>
      <c r="K52" s="549">
        <v>3</v>
      </c>
      <c r="L52" s="380">
        <v>6.8838916934373565E-2</v>
      </c>
    </row>
    <row r="53" spans="1:12" s="269" customFormat="1" ht="11.25" customHeight="1" x14ac:dyDescent="0.2">
      <c r="A53" s="381"/>
      <c r="B53" s="385"/>
      <c r="C53" s="382" t="s">
        <v>353</v>
      </c>
      <c r="D53" s="385"/>
      <c r="E53" s="383"/>
      <c r="F53" s="548">
        <v>1507</v>
      </c>
      <c r="G53" s="548">
        <v>1507</v>
      </c>
      <c r="H53" s="548">
        <v>1826</v>
      </c>
      <c r="I53" s="548">
        <v>1480</v>
      </c>
      <c r="J53" s="550">
        <v>1598</v>
      </c>
      <c r="K53" s="549">
        <v>-91</v>
      </c>
      <c r="L53" s="380">
        <v>-5.6946182728410513</v>
      </c>
    </row>
    <row r="54" spans="1:12" s="151" customFormat="1" ht="12.75" customHeight="1" x14ac:dyDescent="0.2">
      <c r="A54" s="381"/>
      <c r="B54" s="384" t="s">
        <v>113</v>
      </c>
      <c r="C54" s="384" t="s">
        <v>116</v>
      </c>
      <c r="D54" s="385"/>
      <c r="E54" s="383"/>
      <c r="F54" s="548">
        <v>9246</v>
      </c>
      <c r="G54" s="548">
        <v>7390</v>
      </c>
      <c r="H54" s="548">
        <v>10286</v>
      </c>
      <c r="I54" s="548">
        <v>7802</v>
      </c>
      <c r="J54" s="548">
        <v>9909</v>
      </c>
      <c r="K54" s="549">
        <v>-663</v>
      </c>
      <c r="L54" s="380">
        <v>-6.6908870723584624</v>
      </c>
    </row>
    <row r="55" spans="1:12" ht="11.25" x14ac:dyDescent="0.2">
      <c r="A55" s="381"/>
      <c r="B55" s="385"/>
      <c r="C55" s="382" t="s">
        <v>353</v>
      </c>
      <c r="D55" s="385"/>
      <c r="E55" s="383"/>
      <c r="F55" s="548">
        <v>2903</v>
      </c>
      <c r="G55" s="548">
        <v>2522</v>
      </c>
      <c r="H55" s="548">
        <v>3880</v>
      </c>
      <c r="I55" s="548">
        <v>2631</v>
      </c>
      <c r="J55" s="548">
        <v>3170</v>
      </c>
      <c r="K55" s="549">
        <v>-267</v>
      </c>
      <c r="L55" s="380">
        <v>-8.4227129337539424</v>
      </c>
    </row>
    <row r="56" spans="1:12" ht="14.25" customHeight="1" x14ac:dyDescent="0.2">
      <c r="A56" s="381"/>
      <c r="B56" s="385"/>
      <c r="C56" s="384" t="s">
        <v>117</v>
      </c>
      <c r="D56" s="385"/>
      <c r="E56" s="383"/>
      <c r="F56" s="548">
        <v>5427</v>
      </c>
      <c r="G56" s="548">
        <v>4332</v>
      </c>
      <c r="H56" s="548">
        <v>5899</v>
      </c>
      <c r="I56" s="548">
        <v>5072</v>
      </c>
      <c r="J56" s="548">
        <v>5568</v>
      </c>
      <c r="K56" s="549">
        <v>-141</v>
      </c>
      <c r="L56" s="380">
        <v>-2.5323275862068964</v>
      </c>
    </row>
    <row r="57" spans="1:12" ht="18.75" customHeight="1" x14ac:dyDescent="0.2">
      <c r="A57" s="388"/>
      <c r="B57" s="389"/>
      <c r="C57" s="390" t="s">
        <v>353</v>
      </c>
      <c r="D57" s="389"/>
      <c r="E57" s="391"/>
      <c r="F57" s="551">
        <v>2105</v>
      </c>
      <c r="G57" s="552">
        <v>1816</v>
      </c>
      <c r="H57" s="552">
        <v>2257</v>
      </c>
      <c r="I57" s="552">
        <v>2105</v>
      </c>
      <c r="J57" s="552">
        <v>2248</v>
      </c>
      <c r="K57" s="553">
        <f t="shared" ref="K57" si="0">IF(OR(F57=".",J57=".")=TRUE,".",IF(OR(F57="*",J57="*")=TRUE,"*",IF(AND(F57="-",J57="-")=TRUE,"-",IF(AND(ISNUMBER(J57),ISNUMBER(F57))=TRUE,IF(F57-J57=0,0,F57-J57),IF(ISNUMBER(F57)=TRUE,F57,-J57)))))</f>
        <v>-143</v>
      </c>
      <c r="L57" s="392">
        <f t="shared" ref="L57" si="1">IF(K57 =".",".",IF(K57 ="*","*",IF(K57="-","-",IF(K57=0,0,IF(OR(J57="-",J57=".",F57="-",F57=".")=TRUE,"X",IF(J57=0,"0,0",IF(ABS(K57*100/J57)&gt;250,".X",(K57*100/J57))))))))</f>
        <v>-6.3612099644128115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15119</v>
      </c>
      <c r="E11" s="114">
        <v>12533</v>
      </c>
      <c r="F11" s="114">
        <v>20344</v>
      </c>
      <c r="G11" s="114">
        <v>13183</v>
      </c>
      <c r="H11" s="140">
        <v>15935</v>
      </c>
      <c r="I11" s="115">
        <v>-816</v>
      </c>
      <c r="J11" s="116">
        <v>-5.1208032632569811</v>
      </c>
    </row>
    <row r="12" spans="1:15" s="110" customFormat="1" ht="24.95" customHeight="1" x14ac:dyDescent="0.2">
      <c r="A12" s="193" t="s">
        <v>132</v>
      </c>
      <c r="B12" s="194" t="s">
        <v>133</v>
      </c>
      <c r="C12" s="113">
        <v>2.6787485944837623</v>
      </c>
      <c r="D12" s="115">
        <v>405</v>
      </c>
      <c r="E12" s="114">
        <v>172</v>
      </c>
      <c r="F12" s="114">
        <v>476</v>
      </c>
      <c r="G12" s="114">
        <v>481</v>
      </c>
      <c r="H12" s="140">
        <v>354</v>
      </c>
      <c r="I12" s="115">
        <v>51</v>
      </c>
      <c r="J12" s="116">
        <v>14.40677966101695</v>
      </c>
    </row>
    <row r="13" spans="1:15" s="110" customFormat="1" ht="24.95" customHeight="1" x14ac:dyDescent="0.2">
      <c r="A13" s="193" t="s">
        <v>134</v>
      </c>
      <c r="B13" s="199" t="s">
        <v>214</v>
      </c>
      <c r="C13" s="113">
        <v>0.58204907731992861</v>
      </c>
      <c r="D13" s="115">
        <v>88</v>
      </c>
      <c r="E13" s="114">
        <v>88</v>
      </c>
      <c r="F13" s="114">
        <v>136</v>
      </c>
      <c r="G13" s="114">
        <v>102</v>
      </c>
      <c r="H13" s="140">
        <v>117</v>
      </c>
      <c r="I13" s="115">
        <v>-29</v>
      </c>
      <c r="J13" s="116">
        <v>-24.786324786324787</v>
      </c>
    </row>
    <row r="14" spans="1:15" s="287" customFormat="1" ht="24.95" customHeight="1" x14ac:dyDescent="0.2">
      <c r="A14" s="193" t="s">
        <v>215</v>
      </c>
      <c r="B14" s="199" t="s">
        <v>137</v>
      </c>
      <c r="C14" s="113">
        <v>17.183676169058799</v>
      </c>
      <c r="D14" s="115">
        <v>2598</v>
      </c>
      <c r="E14" s="114">
        <v>2082</v>
      </c>
      <c r="F14" s="114">
        <v>3554</v>
      </c>
      <c r="G14" s="114">
        <v>2503</v>
      </c>
      <c r="H14" s="140">
        <v>3204</v>
      </c>
      <c r="I14" s="115">
        <v>-606</v>
      </c>
      <c r="J14" s="116">
        <v>-18.913857677902623</v>
      </c>
      <c r="K14" s="110"/>
      <c r="L14" s="110"/>
      <c r="M14" s="110"/>
      <c r="N14" s="110"/>
      <c r="O14" s="110"/>
    </row>
    <row r="15" spans="1:15" s="110" customFormat="1" ht="24.95" customHeight="1" x14ac:dyDescent="0.2">
      <c r="A15" s="193" t="s">
        <v>216</v>
      </c>
      <c r="B15" s="199" t="s">
        <v>217</v>
      </c>
      <c r="C15" s="113">
        <v>2.3149679211588068</v>
      </c>
      <c r="D15" s="115">
        <v>350</v>
      </c>
      <c r="E15" s="114">
        <v>335</v>
      </c>
      <c r="F15" s="114">
        <v>602</v>
      </c>
      <c r="G15" s="114">
        <v>328</v>
      </c>
      <c r="H15" s="140">
        <v>382</v>
      </c>
      <c r="I15" s="115">
        <v>-32</v>
      </c>
      <c r="J15" s="116">
        <v>-8.3769633507853403</v>
      </c>
    </row>
    <row r="16" spans="1:15" s="287" customFormat="1" ht="24.95" customHeight="1" x14ac:dyDescent="0.2">
      <c r="A16" s="193" t="s">
        <v>218</v>
      </c>
      <c r="B16" s="199" t="s">
        <v>141</v>
      </c>
      <c r="C16" s="113">
        <v>12.745551954494346</v>
      </c>
      <c r="D16" s="115">
        <v>1927</v>
      </c>
      <c r="E16" s="114">
        <v>1569</v>
      </c>
      <c r="F16" s="114">
        <v>2530</v>
      </c>
      <c r="G16" s="114">
        <v>1985</v>
      </c>
      <c r="H16" s="140">
        <v>2558</v>
      </c>
      <c r="I16" s="115">
        <v>-631</v>
      </c>
      <c r="J16" s="116">
        <v>-24.667709147771696</v>
      </c>
      <c r="K16" s="110"/>
      <c r="L16" s="110"/>
      <c r="M16" s="110"/>
      <c r="N16" s="110"/>
      <c r="O16" s="110"/>
    </row>
    <row r="17" spans="1:15" s="110" customFormat="1" ht="24.95" customHeight="1" x14ac:dyDescent="0.2">
      <c r="A17" s="193" t="s">
        <v>142</v>
      </c>
      <c r="B17" s="199" t="s">
        <v>220</v>
      </c>
      <c r="C17" s="113">
        <v>2.1231562934056485</v>
      </c>
      <c r="D17" s="115">
        <v>321</v>
      </c>
      <c r="E17" s="114">
        <v>178</v>
      </c>
      <c r="F17" s="114">
        <v>422</v>
      </c>
      <c r="G17" s="114">
        <v>190</v>
      </c>
      <c r="H17" s="140">
        <v>264</v>
      </c>
      <c r="I17" s="115">
        <v>57</v>
      </c>
      <c r="J17" s="116">
        <v>21.59090909090909</v>
      </c>
    </row>
    <row r="18" spans="1:15" s="287" customFormat="1" ht="24.95" customHeight="1" x14ac:dyDescent="0.2">
      <c r="A18" s="201" t="s">
        <v>144</v>
      </c>
      <c r="B18" s="202" t="s">
        <v>145</v>
      </c>
      <c r="C18" s="113">
        <v>7.5137244526754419</v>
      </c>
      <c r="D18" s="115">
        <v>1136</v>
      </c>
      <c r="E18" s="114">
        <v>739</v>
      </c>
      <c r="F18" s="114">
        <v>1402</v>
      </c>
      <c r="G18" s="114">
        <v>883</v>
      </c>
      <c r="H18" s="140">
        <v>1042</v>
      </c>
      <c r="I18" s="115">
        <v>94</v>
      </c>
      <c r="J18" s="116">
        <v>9.021113243761997</v>
      </c>
      <c r="K18" s="110"/>
      <c r="L18" s="110"/>
      <c r="M18" s="110"/>
      <c r="N18" s="110"/>
      <c r="O18" s="110"/>
    </row>
    <row r="19" spans="1:15" s="110" customFormat="1" ht="24.95" customHeight="1" x14ac:dyDescent="0.2">
      <c r="A19" s="193" t="s">
        <v>146</v>
      </c>
      <c r="B19" s="199" t="s">
        <v>147</v>
      </c>
      <c r="C19" s="113">
        <v>14.604140485481844</v>
      </c>
      <c r="D19" s="115">
        <v>2208</v>
      </c>
      <c r="E19" s="114">
        <v>2065</v>
      </c>
      <c r="F19" s="114">
        <v>3157</v>
      </c>
      <c r="G19" s="114">
        <v>1754</v>
      </c>
      <c r="H19" s="140">
        <v>2206</v>
      </c>
      <c r="I19" s="115">
        <v>2</v>
      </c>
      <c r="J19" s="116">
        <v>9.0661831368993653E-2</v>
      </c>
    </row>
    <row r="20" spans="1:15" s="287" customFormat="1" ht="24.95" customHeight="1" x14ac:dyDescent="0.2">
      <c r="A20" s="193" t="s">
        <v>148</v>
      </c>
      <c r="B20" s="199" t="s">
        <v>149</v>
      </c>
      <c r="C20" s="113">
        <v>12.593425491103909</v>
      </c>
      <c r="D20" s="115">
        <v>1904</v>
      </c>
      <c r="E20" s="114">
        <v>1169</v>
      </c>
      <c r="F20" s="114">
        <v>2324</v>
      </c>
      <c r="G20" s="114">
        <v>1218</v>
      </c>
      <c r="H20" s="140">
        <v>1505</v>
      </c>
      <c r="I20" s="115">
        <v>399</v>
      </c>
      <c r="J20" s="116">
        <v>26.511627906976745</v>
      </c>
      <c r="K20" s="110"/>
      <c r="L20" s="110"/>
      <c r="M20" s="110"/>
      <c r="N20" s="110"/>
      <c r="O20" s="110"/>
    </row>
    <row r="21" spans="1:15" s="110" customFormat="1" ht="24.95" customHeight="1" x14ac:dyDescent="0.2">
      <c r="A21" s="201" t="s">
        <v>150</v>
      </c>
      <c r="B21" s="202" t="s">
        <v>151</v>
      </c>
      <c r="C21" s="113">
        <v>4.8085190819498642</v>
      </c>
      <c r="D21" s="115">
        <v>727</v>
      </c>
      <c r="E21" s="114">
        <v>734</v>
      </c>
      <c r="F21" s="114">
        <v>814</v>
      </c>
      <c r="G21" s="114">
        <v>745</v>
      </c>
      <c r="H21" s="140">
        <v>783</v>
      </c>
      <c r="I21" s="115">
        <v>-56</v>
      </c>
      <c r="J21" s="116">
        <v>-7.1519795657726695</v>
      </c>
    </row>
    <row r="22" spans="1:15" s="110" customFormat="1" ht="24.95" customHeight="1" x14ac:dyDescent="0.2">
      <c r="A22" s="201" t="s">
        <v>152</v>
      </c>
      <c r="B22" s="199" t="s">
        <v>153</v>
      </c>
      <c r="C22" s="113">
        <v>2.5861498776374097</v>
      </c>
      <c r="D22" s="115">
        <v>391</v>
      </c>
      <c r="E22" s="114">
        <v>305</v>
      </c>
      <c r="F22" s="114">
        <v>460</v>
      </c>
      <c r="G22" s="114">
        <v>381</v>
      </c>
      <c r="H22" s="140">
        <v>420</v>
      </c>
      <c r="I22" s="115">
        <v>-29</v>
      </c>
      <c r="J22" s="116">
        <v>-6.9047619047619051</v>
      </c>
    </row>
    <row r="23" spans="1:15" s="110" customFormat="1" ht="24.95" customHeight="1" x14ac:dyDescent="0.2">
      <c r="A23" s="193" t="s">
        <v>154</v>
      </c>
      <c r="B23" s="199" t="s">
        <v>155</v>
      </c>
      <c r="C23" s="113">
        <v>1.1244129902771347</v>
      </c>
      <c r="D23" s="115">
        <v>170</v>
      </c>
      <c r="E23" s="114">
        <v>219</v>
      </c>
      <c r="F23" s="114">
        <v>345</v>
      </c>
      <c r="G23" s="114">
        <v>135</v>
      </c>
      <c r="H23" s="140">
        <v>183</v>
      </c>
      <c r="I23" s="115">
        <v>-13</v>
      </c>
      <c r="J23" s="116">
        <v>-7.1038251366120218</v>
      </c>
    </row>
    <row r="24" spans="1:15" s="110" customFormat="1" ht="24.95" customHeight="1" x14ac:dyDescent="0.2">
      <c r="A24" s="193" t="s">
        <v>156</v>
      </c>
      <c r="B24" s="199" t="s">
        <v>221</v>
      </c>
      <c r="C24" s="113">
        <v>9.4450691183279325</v>
      </c>
      <c r="D24" s="115">
        <v>1428</v>
      </c>
      <c r="E24" s="114">
        <v>1092</v>
      </c>
      <c r="F24" s="114">
        <v>1567</v>
      </c>
      <c r="G24" s="114">
        <v>1349</v>
      </c>
      <c r="H24" s="140">
        <v>1547</v>
      </c>
      <c r="I24" s="115">
        <v>-119</v>
      </c>
      <c r="J24" s="116">
        <v>-7.6923076923076925</v>
      </c>
    </row>
    <row r="25" spans="1:15" s="110" customFormat="1" ht="24.95" customHeight="1" x14ac:dyDescent="0.2">
      <c r="A25" s="193" t="s">
        <v>222</v>
      </c>
      <c r="B25" s="204" t="s">
        <v>159</v>
      </c>
      <c r="C25" s="113">
        <v>4.7556055294662345</v>
      </c>
      <c r="D25" s="115">
        <v>719</v>
      </c>
      <c r="E25" s="114">
        <v>650</v>
      </c>
      <c r="F25" s="114">
        <v>944</v>
      </c>
      <c r="G25" s="114">
        <v>698</v>
      </c>
      <c r="H25" s="140">
        <v>1021</v>
      </c>
      <c r="I25" s="115">
        <v>-302</v>
      </c>
      <c r="J25" s="116">
        <v>-29.578844270323213</v>
      </c>
    </row>
    <row r="26" spans="1:15" s="110" customFormat="1" ht="24.95" customHeight="1" x14ac:dyDescent="0.2">
      <c r="A26" s="201">
        <v>782.78300000000002</v>
      </c>
      <c r="B26" s="203" t="s">
        <v>160</v>
      </c>
      <c r="C26" s="113">
        <v>5.6154507573252204</v>
      </c>
      <c r="D26" s="115">
        <v>849</v>
      </c>
      <c r="E26" s="114">
        <v>798</v>
      </c>
      <c r="F26" s="114">
        <v>1107</v>
      </c>
      <c r="G26" s="114">
        <v>941</v>
      </c>
      <c r="H26" s="140">
        <v>1130</v>
      </c>
      <c r="I26" s="115">
        <v>-281</v>
      </c>
      <c r="J26" s="116">
        <v>-24.86725663716814</v>
      </c>
    </row>
    <row r="27" spans="1:15" s="110" customFormat="1" ht="24.95" customHeight="1" x14ac:dyDescent="0.2">
      <c r="A27" s="193" t="s">
        <v>161</v>
      </c>
      <c r="B27" s="199" t="s">
        <v>162</v>
      </c>
      <c r="C27" s="113">
        <v>3.4856802698591176</v>
      </c>
      <c r="D27" s="115">
        <v>527</v>
      </c>
      <c r="E27" s="114">
        <v>473</v>
      </c>
      <c r="F27" s="114">
        <v>1049</v>
      </c>
      <c r="G27" s="114">
        <v>399</v>
      </c>
      <c r="H27" s="140">
        <v>488</v>
      </c>
      <c r="I27" s="115">
        <v>39</v>
      </c>
      <c r="J27" s="116">
        <v>7.9918032786885247</v>
      </c>
    </row>
    <row r="28" spans="1:15" s="110" customFormat="1" ht="24.95" customHeight="1" x14ac:dyDescent="0.2">
      <c r="A28" s="193" t="s">
        <v>163</v>
      </c>
      <c r="B28" s="199" t="s">
        <v>164</v>
      </c>
      <c r="C28" s="113">
        <v>1.7990607844434157</v>
      </c>
      <c r="D28" s="115">
        <v>272</v>
      </c>
      <c r="E28" s="114">
        <v>314</v>
      </c>
      <c r="F28" s="114">
        <v>643</v>
      </c>
      <c r="G28" s="114">
        <v>224</v>
      </c>
      <c r="H28" s="140">
        <v>277</v>
      </c>
      <c r="I28" s="115">
        <v>-5</v>
      </c>
      <c r="J28" s="116">
        <v>-1.8050541516245486</v>
      </c>
    </row>
    <row r="29" spans="1:15" s="110" customFormat="1" ht="24.95" customHeight="1" x14ac:dyDescent="0.2">
      <c r="A29" s="193">
        <v>86</v>
      </c>
      <c r="B29" s="199" t="s">
        <v>165</v>
      </c>
      <c r="C29" s="113">
        <v>5.344268800846617</v>
      </c>
      <c r="D29" s="115">
        <v>808</v>
      </c>
      <c r="E29" s="114">
        <v>755</v>
      </c>
      <c r="F29" s="114">
        <v>987</v>
      </c>
      <c r="G29" s="114">
        <v>581</v>
      </c>
      <c r="H29" s="140">
        <v>745</v>
      </c>
      <c r="I29" s="115">
        <v>63</v>
      </c>
      <c r="J29" s="116">
        <v>8.4563758389261743</v>
      </c>
    </row>
    <row r="30" spans="1:15" s="110" customFormat="1" ht="24.95" customHeight="1" x14ac:dyDescent="0.2">
      <c r="A30" s="193">
        <v>87.88</v>
      </c>
      <c r="B30" s="204" t="s">
        <v>166</v>
      </c>
      <c r="C30" s="113">
        <v>3.2475692836827834</v>
      </c>
      <c r="D30" s="115">
        <v>491</v>
      </c>
      <c r="E30" s="114">
        <v>536</v>
      </c>
      <c r="F30" s="114">
        <v>817</v>
      </c>
      <c r="G30" s="114">
        <v>438</v>
      </c>
      <c r="H30" s="140">
        <v>469</v>
      </c>
      <c r="I30" s="115">
        <v>22</v>
      </c>
      <c r="J30" s="116">
        <v>4.6908315565031984</v>
      </c>
    </row>
    <row r="31" spans="1:15" s="110" customFormat="1" ht="24.95" customHeight="1" x14ac:dyDescent="0.2">
      <c r="A31" s="193" t="s">
        <v>167</v>
      </c>
      <c r="B31" s="199" t="s">
        <v>168</v>
      </c>
      <c r="C31" s="113">
        <v>2.632449236060586</v>
      </c>
      <c r="D31" s="115">
        <v>398</v>
      </c>
      <c r="E31" s="114">
        <v>342</v>
      </c>
      <c r="F31" s="114">
        <v>562</v>
      </c>
      <c r="G31" s="114">
        <v>351</v>
      </c>
      <c r="H31" s="140">
        <v>443</v>
      </c>
      <c r="I31" s="115">
        <v>-45</v>
      </c>
      <c r="J31" s="116">
        <v>-10.158013544018059</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2.6787485944837623</v>
      </c>
      <c r="D34" s="115">
        <v>405</v>
      </c>
      <c r="E34" s="114">
        <v>172</v>
      </c>
      <c r="F34" s="114">
        <v>476</v>
      </c>
      <c r="G34" s="114">
        <v>481</v>
      </c>
      <c r="H34" s="140">
        <v>354</v>
      </c>
      <c r="I34" s="115">
        <v>51</v>
      </c>
      <c r="J34" s="116">
        <v>14.40677966101695</v>
      </c>
    </row>
    <row r="35" spans="1:10" s="110" customFormat="1" ht="24.95" customHeight="1" x14ac:dyDescent="0.2">
      <c r="A35" s="292" t="s">
        <v>171</v>
      </c>
      <c r="B35" s="293" t="s">
        <v>172</v>
      </c>
      <c r="C35" s="113">
        <v>25.279449699054169</v>
      </c>
      <c r="D35" s="115">
        <v>3822</v>
      </c>
      <c r="E35" s="114">
        <v>2909</v>
      </c>
      <c r="F35" s="114">
        <v>5092</v>
      </c>
      <c r="G35" s="114">
        <v>3488</v>
      </c>
      <c r="H35" s="140">
        <v>4363</v>
      </c>
      <c r="I35" s="115">
        <v>-541</v>
      </c>
      <c r="J35" s="116">
        <v>-12.399724959889983</v>
      </c>
    </row>
    <row r="36" spans="1:10" s="110" customFormat="1" ht="24.95" customHeight="1" x14ac:dyDescent="0.2">
      <c r="A36" s="294" t="s">
        <v>173</v>
      </c>
      <c r="B36" s="295" t="s">
        <v>174</v>
      </c>
      <c r="C36" s="125">
        <v>72.041801706462067</v>
      </c>
      <c r="D36" s="143">
        <v>10892</v>
      </c>
      <c r="E36" s="144">
        <v>9452</v>
      </c>
      <c r="F36" s="144">
        <v>14776</v>
      </c>
      <c r="G36" s="144">
        <v>9214</v>
      </c>
      <c r="H36" s="145">
        <v>11217</v>
      </c>
      <c r="I36" s="143">
        <v>-325</v>
      </c>
      <c r="J36" s="146">
        <v>-2.8973878933761257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15119</v>
      </c>
      <c r="F11" s="264">
        <v>12533</v>
      </c>
      <c r="G11" s="264">
        <v>20344</v>
      </c>
      <c r="H11" s="264">
        <v>13183</v>
      </c>
      <c r="I11" s="265">
        <v>15935</v>
      </c>
      <c r="J11" s="263">
        <v>-816</v>
      </c>
      <c r="K11" s="266">
        <v>-5.1208032632569811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29.195052582842781</v>
      </c>
      <c r="E13" s="115">
        <v>4414</v>
      </c>
      <c r="F13" s="114">
        <v>3574</v>
      </c>
      <c r="G13" s="114">
        <v>5469</v>
      </c>
      <c r="H13" s="114">
        <v>4208</v>
      </c>
      <c r="I13" s="140">
        <v>4645</v>
      </c>
      <c r="J13" s="115">
        <v>-231</v>
      </c>
      <c r="K13" s="116">
        <v>-4.9730893433799785</v>
      </c>
    </row>
    <row r="14" spans="1:15" ht="15.95" customHeight="1" x14ac:dyDescent="0.2">
      <c r="A14" s="306" t="s">
        <v>230</v>
      </c>
      <c r="B14" s="307"/>
      <c r="C14" s="308"/>
      <c r="D14" s="113">
        <v>51.49150076063232</v>
      </c>
      <c r="E14" s="115">
        <v>7785</v>
      </c>
      <c r="F14" s="114">
        <v>6501</v>
      </c>
      <c r="G14" s="114">
        <v>11590</v>
      </c>
      <c r="H14" s="114">
        <v>6228</v>
      </c>
      <c r="I14" s="140">
        <v>7912</v>
      </c>
      <c r="J14" s="115">
        <v>-127</v>
      </c>
      <c r="K14" s="116">
        <v>-1.6051567239635995</v>
      </c>
    </row>
    <row r="15" spans="1:15" ht="15.95" customHeight="1" x14ac:dyDescent="0.2">
      <c r="A15" s="306" t="s">
        <v>231</v>
      </c>
      <c r="B15" s="307"/>
      <c r="C15" s="308"/>
      <c r="D15" s="113">
        <v>9.0879026390634294</v>
      </c>
      <c r="E15" s="115">
        <v>1374</v>
      </c>
      <c r="F15" s="114">
        <v>1145</v>
      </c>
      <c r="G15" s="114">
        <v>1548</v>
      </c>
      <c r="H15" s="114">
        <v>1176</v>
      </c>
      <c r="I15" s="140">
        <v>1519</v>
      </c>
      <c r="J15" s="115">
        <v>-145</v>
      </c>
      <c r="K15" s="116">
        <v>-9.5457537853851218</v>
      </c>
    </row>
    <row r="16" spans="1:15" ht="15.95" customHeight="1" x14ac:dyDescent="0.2">
      <c r="A16" s="306" t="s">
        <v>232</v>
      </c>
      <c r="B16" s="307"/>
      <c r="C16" s="308"/>
      <c r="D16" s="113">
        <v>10.093260136252397</v>
      </c>
      <c r="E16" s="115">
        <v>1526</v>
      </c>
      <c r="F16" s="114">
        <v>1296</v>
      </c>
      <c r="G16" s="114">
        <v>1644</v>
      </c>
      <c r="H16" s="114">
        <v>1548</v>
      </c>
      <c r="I16" s="140">
        <v>1835</v>
      </c>
      <c r="J16" s="115">
        <v>-309</v>
      </c>
      <c r="K16" s="116">
        <v>-16.839237057220707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1.7726040082016006</v>
      </c>
      <c r="E18" s="115">
        <v>268</v>
      </c>
      <c r="F18" s="114">
        <v>123</v>
      </c>
      <c r="G18" s="114">
        <v>369</v>
      </c>
      <c r="H18" s="114">
        <v>388</v>
      </c>
      <c r="I18" s="140">
        <v>233</v>
      </c>
      <c r="J18" s="115">
        <v>35</v>
      </c>
      <c r="K18" s="116">
        <v>15.021459227467812</v>
      </c>
    </row>
    <row r="19" spans="1:11" ht="14.1" customHeight="1" x14ac:dyDescent="0.2">
      <c r="A19" s="306" t="s">
        <v>235</v>
      </c>
      <c r="B19" s="307" t="s">
        <v>236</v>
      </c>
      <c r="C19" s="308"/>
      <c r="D19" s="113">
        <v>1.5477214101461736</v>
      </c>
      <c r="E19" s="115">
        <v>234</v>
      </c>
      <c r="F19" s="114">
        <v>108</v>
      </c>
      <c r="G19" s="114">
        <v>337</v>
      </c>
      <c r="H19" s="114">
        <v>375</v>
      </c>
      <c r="I19" s="140">
        <v>210</v>
      </c>
      <c r="J19" s="115">
        <v>24</v>
      </c>
      <c r="K19" s="116">
        <v>11.428571428571429</v>
      </c>
    </row>
    <row r="20" spans="1:11" ht="14.1" customHeight="1" x14ac:dyDescent="0.2">
      <c r="A20" s="306">
        <v>12</v>
      </c>
      <c r="B20" s="307" t="s">
        <v>237</v>
      </c>
      <c r="C20" s="308"/>
      <c r="D20" s="113">
        <v>1.5146504398439051</v>
      </c>
      <c r="E20" s="115">
        <v>229</v>
      </c>
      <c r="F20" s="114">
        <v>113</v>
      </c>
      <c r="G20" s="114">
        <v>284</v>
      </c>
      <c r="H20" s="114">
        <v>238</v>
      </c>
      <c r="I20" s="140">
        <v>299</v>
      </c>
      <c r="J20" s="115">
        <v>-70</v>
      </c>
      <c r="K20" s="116">
        <v>-23.411371237458194</v>
      </c>
    </row>
    <row r="21" spans="1:11" ht="14.1" customHeight="1" x14ac:dyDescent="0.2">
      <c r="A21" s="306">
        <v>21</v>
      </c>
      <c r="B21" s="307" t="s">
        <v>238</v>
      </c>
      <c r="C21" s="308"/>
      <c r="D21" s="113">
        <v>0.2513393742972419</v>
      </c>
      <c r="E21" s="115">
        <v>38</v>
      </c>
      <c r="F21" s="114">
        <v>12</v>
      </c>
      <c r="G21" s="114">
        <v>26</v>
      </c>
      <c r="H21" s="114">
        <v>31</v>
      </c>
      <c r="I21" s="140">
        <v>28</v>
      </c>
      <c r="J21" s="115">
        <v>10</v>
      </c>
      <c r="K21" s="116">
        <v>35.714285714285715</v>
      </c>
    </row>
    <row r="22" spans="1:11" ht="14.1" customHeight="1" x14ac:dyDescent="0.2">
      <c r="A22" s="306">
        <v>22</v>
      </c>
      <c r="B22" s="307" t="s">
        <v>239</v>
      </c>
      <c r="C22" s="308"/>
      <c r="D22" s="113">
        <v>1.2699252596071169</v>
      </c>
      <c r="E22" s="115">
        <v>192</v>
      </c>
      <c r="F22" s="114">
        <v>149</v>
      </c>
      <c r="G22" s="114">
        <v>355</v>
      </c>
      <c r="H22" s="114">
        <v>188</v>
      </c>
      <c r="I22" s="140">
        <v>245</v>
      </c>
      <c r="J22" s="115">
        <v>-53</v>
      </c>
      <c r="K22" s="116">
        <v>-21.632653061224488</v>
      </c>
    </row>
    <row r="23" spans="1:11" ht="14.1" customHeight="1" x14ac:dyDescent="0.2">
      <c r="A23" s="306">
        <v>23</v>
      </c>
      <c r="B23" s="307" t="s">
        <v>240</v>
      </c>
      <c r="C23" s="308"/>
      <c r="D23" s="113">
        <v>0.54897810701765992</v>
      </c>
      <c r="E23" s="115">
        <v>83</v>
      </c>
      <c r="F23" s="114">
        <v>91</v>
      </c>
      <c r="G23" s="114">
        <v>128</v>
      </c>
      <c r="H23" s="114">
        <v>75</v>
      </c>
      <c r="I23" s="140">
        <v>130</v>
      </c>
      <c r="J23" s="115">
        <v>-47</v>
      </c>
      <c r="K23" s="116">
        <v>-36.153846153846153</v>
      </c>
    </row>
    <row r="24" spans="1:11" ht="14.1" customHeight="1" x14ac:dyDescent="0.2">
      <c r="A24" s="306">
        <v>24</v>
      </c>
      <c r="B24" s="307" t="s">
        <v>241</v>
      </c>
      <c r="C24" s="308"/>
      <c r="D24" s="113">
        <v>3.9751306303326941</v>
      </c>
      <c r="E24" s="115">
        <v>601</v>
      </c>
      <c r="F24" s="114">
        <v>436</v>
      </c>
      <c r="G24" s="114">
        <v>782</v>
      </c>
      <c r="H24" s="114">
        <v>565</v>
      </c>
      <c r="I24" s="140">
        <v>718</v>
      </c>
      <c r="J24" s="115">
        <v>-117</v>
      </c>
      <c r="K24" s="116">
        <v>-16.295264623955433</v>
      </c>
    </row>
    <row r="25" spans="1:11" ht="14.1" customHeight="1" x14ac:dyDescent="0.2">
      <c r="A25" s="306">
        <v>25</v>
      </c>
      <c r="B25" s="307" t="s">
        <v>242</v>
      </c>
      <c r="C25" s="308"/>
      <c r="D25" s="113">
        <v>6.1908856405846944</v>
      </c>
      <c r="E25" s="115">
        <v>936</v>
      </c>
      <c r="F25" s="114">
        <v>693</v>
      </c>
      <c r="G25" s="114">
        <v>1149</v>
      </c>
      <c r="H25" s="114">
        <v>766</v>
      </c>
      <c r="I25" s="140">
        <v>1048</v>
      </c>
      <c r="J25" s="115">
        <v>-112</v>
      </c>
      <c r="K25" s="116">
        <v>-10.687022900763358</v>
      </c>
    </row>
    <row r="26" spans="1:11" ht="14.1" customHeight="1" x14ac:dyDescent="0.2">
      <c r="A26" s="306">
        <v>26</v>
      </c>
      <c r="B26" s="307" t="s">
        <v>243</v>
      </c>
      <c r="C26" s="308"/>
      <c r="D26" s="113">
        <v>2.1165420993451947</v>
      </c>
      <c r="E26" s="115">
        <v>320</v>
      </c>
      <c r="F26" s="114">
        <v>240</v>
      </c>
      <c r="G26" s="114">
        <v>476</v>
      </c>
      <c r="H26" s="114">
        <v>263</v>
      </c>
      <c r="I26" s="140">
        <v>378</v>
      </c>
      <c r="J26" s="115">
        <v>-58</v>
      </c>
      <c r="K26" s="116">
        <v>-15.343915343915343</v>
      </c>
    </row>
    <row r="27" spans="1:11" ht="14.1" customHeight="1" x14ac:dyDescent="0.2">
      <c r="A27" s="306">
        <v>27</v>
      </c>
      <c r="B27" s="307" t="s">
        <v>244</v>
      </c>
      <c r="C27" s="308"/>
      <c r="D27" s="113">
        <v>2.5133937429724189</v>
      </c>
      <c r="E27" s="115">
        <v>380</v>
      </c>
      <c r="F27" s="114">
        <v>329</v>
      </c>
      <c r="G27" s="114">
        <v>402</v>
      </c>
      <c r="H27" s="114">
        <v>459</v>
      </c>
      <c r="I27" s="140">
        <v>562</v>
      </c>
      <c r="J27" s="115">
        <v>-182</v>
      </c>
      <c r="K27" s="116">
        <v>-32.384341637010678</v>
      </c>
    </row>
    <row r="28" spans="1:11" ht="14.1" customHeight="1" x14ac:dyDescent="0.2">
      <c r="A28" s="306">
        <v>28</v>
      </c>
      <c r="B28" s="307" t="s">
        <v>245</v>
      </c>
      <c r="C28" s="308"/>
      <c r="D28" s="113">
        <v>0.2711819564786031</v>
      </c>
      <c r="E28" s="115">
        <v>41</v>
      </c>
      <c r="F28" s="114">
        <v>49</v>
      </c>
      <c r="G28" s="114">
        <v>73</v>
      </c>
      <c r="H28" s="114">
        <v>59</v>
      </c>
      <c r="I28" s="140">
        <v>49</v>
      </c>
      <c r="J28" s="115">
        <v>-8</v>
      </c>
      <c r="K28" s="116">
        <v>-16.326530612244898</v>
      </c>
    </row>
    <row r="29" spans="1:11" ht="14.1" customHeight="1" x14ac:dyDescent="0.2">
      <c r="A29" s="306">
        <v>29</v>
      </c>
      <c r="B29" s="307" t="s">
        <v>246</v>
      </c>
      <c r="C29" s="308"/>
      <c r="D29" s="113">
        <v>2.6589060123024009</v>
      </c>
      <c r="E29" s="115">
        <v>402</v>
      </c>
      <c r="F29" s="114">
        <v>414</v>
      </c>
      <c r="G29" s="114">
        <v>582</v>
      </c>
      <c r="H29" s="114">
        <v>440</v>
      </c>
      <c r="I29" s="140">
        <v>413</v>
      </c>
      <c r="J29" s="115">
        <v>-11</v>
      </c>
      <c r="K29" s="116">
        <v>-2.6634382566585955</v>
      </c>
    </row>
    <row r="30" spans="1:11" ht="14.1" customHeight="1" x14ac:dyDescent="0.2">
      <c r="A30" s="306" t="s">
        <v>247</v>
      </c>
      <c r="B30" s="307" t="s">
        <v>248</v>
      </c>
      <c r="C30" s="308"/>
      <c r="D30" s="113">
        <v>0.62834843574310473</v>
      </c>
      <c r="E30" s="115">
        <v>95</v>
      </c>
      <c r="F30" s="114">
        <v>90</v>
      </c>
      <c r="G30" s="114">
        <v>196</v>
      </c>
      <c r="H30" s="114">
        <v>92</v>
      </c>
      <c r="I30" s="140">
        <v>121</v>
      </c>
      <c r="J30" s="115">
        <v>-26</v>
      </c>
      <c r="K30" s="116">
        <v>-21.487603305785125</v>
      </c>
    </row>
    <row r="31" spans="1:11" ht="14.1" customHeight="1" x14ac:dyDescent="0.2">
      <c r="A31" s="306" t="s">
        <v>249</v>
      </c>
      <c r="B31" s="307" t="s">
        <v>250</v>
      </c>
      <c r="C31" s="308"/>
      <c r="D31" s="113">
        <v>1.9710298300152127</v>
      </c>
      <c r="E31" s="115">
        <v>298</v>
      </c>
      <c r="F31" s="114">
        <v>320</v>
      </c>
      <c r="G31" s="114">
        <v>355</v>
      </c>
      <c r="H31" s="114">
        <v>337</v>
      </c>
      <c r="I31" s="140">
        <v>283</v>
      </c>
      <c r="J31" s="115">
        <v>15</v>
      </c>
      <c r="K31" s="116">
        <v>5.3003533568904597</v>
      </c>
    </row>
    <row r="32" spans="1:11" ht="14.1" customHeight="1" x14ac:dyDescent="0.2">
      <c r="A32" s="306">
        <v>31</v>
      </c>
      <c r="B32" s="307" t="s">
        <v>251</v>
      </c>
      <c r="C32" s="308"/>
      <c r="D32" s="113">
        <v>0.54236391295720621</v>
      </c>
      <c r="E32" s="115">
        <v>82</v>
      </c>
      <c r="F32" s="114">
        <v>46</v>
      </c>
      <c r="G32" s="114">
        <v>81</v>
      </c>
      <c r="H32" s="114">
        <v>67</v>
      </c>
      <c r="I32" s="140">
        <v>82</v>
      </c>
      <c r="J32" s="115">
        <v>0</v>
      </c>
      <c r="K32" s="116">
        <v>0</v>
      </c>
    </row>
    <row r="33" spans="1:11" ht="14.1" customHeight="1" x14ac:dyDescent="0.2">
      <c r="A33" s="306">
        <v>32</v>
      </c>
      <c r="B33" s="307" t="s">
        <v>252</v>
      </c>
      <c r="C33" s="308"/>
      <c r="D33" s="113">
        <v>3.307097030226867</v>
      </c>
      <c r="E33" s="115">
        <v>500</v>
      </c>
      <c r="F33" s="114">
        <v>297</v>
      </c>
      <c r="G33" s="114">
        <v>523</v>
      </c>
      <c r="H33" s="114">
        <v>358</v>
      </c>
      <c r="I33" s="140">
        <v>363</v>
      </c>
      <c r="J33" s="115">
        <v>137</v>
      </c>
      <c r="K33" s="116">
        <v>37.74104683195592</v>
      </c>
    </row>
    <row r="34" spans="1:11" ht="14.1" customHeight="1" x14ac:dyDescent="0.2">
      <c r="A34" s="306">
        <v>33</v>
      </c>
      <c r="B34" s="307" t="s">
        <v>253</v>
      </c>
      <c r="C34" s="308"/>
      <c r="D34" s="113">
        <v>1.7461472319597857</v>
      </c>
      <c r="E34" s="115">
        <v>264</v>
      </c>
      <c r="F34" s="114">
        <v>171</v>
      </c>
      <c r="G34" s="114">
        <v>444</v>
      </c>
      <c r="H34" s="114">
        <v>263</v>
      </c>
      <c r="I34" s="140">
        <v>277</v>
      </c>
      <c r="J34" s="115">
        <v>-13</v>
      </c>
      <c r="K34" s="116">
        <v>-4.6931407942238268</v>
      </c>
    </row>
    <row r="35" spans="1:11" ht="14.1" customHeight="1" x14ac:dyDescent="0.2">
      <c r="A35" s="306">
        <v>34</v>
      </c>
      <c r="B35" s="307" t="s">
        <v>254</v>
      </c>
      <c r="C35" s="308"/>
      <c r="D35" s="113">
        <v>1.7990607844434157</v>
      </c>
      <c r="E35" s="115">
        <v>272</v>
      </c>
      <c r="F35" s="114">
        <v>154</v>
      </c>
      <c r="G35" s="114">
        <v>349</v>
      </c>
      <c r="H35" s="114">
        <v>178</v>
      </c>
      <c r="I35" s="140">
        <v>240</v>
      </c>
      <c r="J35" s="115">
        <v>32</v>
      </c>
      <c r="K35" s="116">
        <v>13.333333333333334</v>
      </c>
    </row>
    <row r="36" spans="1:11" ht="14.1" customHeight="1" x14ac:dyDescent="0.2">
      <c r="A36" s="306">
        <v>41</v>
      </c>
      <c r="B36" s="307" t="s">
        <v>255</v>
      </c>
      <c r="C36" s="308"/>
      <c r="D36" s="113">
        <v>0.32409550896223294</v>
      </c>
      <c r="E36" s="115">
        <v>49</v>
      </c>
      <c r="F36" s="114">
        <v>50</v>
      </c>
      <c r="G36" s="114">
        <v>64</v>
      </c>
      <c r="H36" s="114">
        <v>53</v>
      </c>
      <c r="I36" s="140">
        <v>76</v>
      </c>
      <c r="J36" s="115">
        <v>-27</v>
      </c>
      <c r="K36" s="116">
        <v>-35.526315789473685</v>
      </c>
    </row>
    <row r="37" spans="1:11" ht="14.1" customHeight="1" x14ac:dyDescent="0.2">
      <c r="A37" s="306">
        <v>42</v>
      </c>
      <c r="B37" s="307" t="s">
        <v>256</v>
      </c>
      <c r="C37" s="308"/>
      <c r="D37" s="113" t="s">
        <v>514</v>
      </c>
      <c r="E37" s="115" t="s">
        <v>514</v>
      </c>
      <c r="F37" s="114">
        <v>7</v>
      </c>
      <c r="G37" s="114">
        <v>12</v>
      </c>
      <c r="H37" s="114">
        <v>13</v>
      </c>
      <c r="I37" s="140">
        <v>8</v>
      </c>
      <c r="J37" s="115" t="s">
        <v>514</v>
      </c>
      <c r="K37" s="116" t="s">
        <v>514</v>
      </c>
    </row>
    <row r="38" spans="1:11" ht="14.1" customHeight="1" x14ac:dyDescent="0.2">
      <c r="A38" s="306">
        <v>43</v>
      </c>
      <c r="B38" s="307" t="s">
        <v>257</v>
      </c>
      <c r="C38" s="308"/>
      <c r="D38" s="113">
        <v>2.6655202063628547</v>
      </c>
      <c r="E38" s="115">
        <v>403</v>
      </c>
      <c r="F38" s="114">
        <v>378</v>
      </c>
      <c r="G38" s="114">
        <v>515</v>
      </c>
      <c r="H38" s="114">
        <v>509</v>
      </c>
      <c r="I38" s="140">
        <v>553</v>
      </c>
      <c r="J38" s="115">
        <v>-150</v>
      </c>
      <c r="K38" s="116">
        <v>-27.124773960216999</v>
      </c>
    </row>
    <row r="39" spans="1:11" ht="14.1" customHeight="1" x14ac:dyDescent="0.2">
      <c r="A39" s="306">
        <v>51</v>
      </c>
      <c r="B39" s="307" t="s">
        <v>258</v>
      </c>
      <c r="C39" s="308"/>
      <c r="D39" s="113">
        <v>13.314372643693366</v>
      </c>
      <c r="E39" s="115">
        <v>2013</v>
      </c>
      <c r="F39" s="114">
        <v>1444</v>
      </c>
      <c r="G39" s="114">
        <v>2619</v>
      </c>
      <c r="H39" s="114">
        <v>1395</v>
      </c>
      <c r="I39" s="140">
        <v>1643</v>
      </c>
      <c r="J39" s="115">
        <v>370</v>
      </c>
      <c r="K39" s="116">
        <v>22.519780888618381</v>
      </c>
    </row>
    <row r="40" spans="1:11" ht="14.1" customHeight="1" x14ac:dyDescent="0.2">
      <c r="A40" s="306" t="s">
        <v>259</v>
      </c>
      <c r="B40" s="307" t="s">
        <v>260</v>
      </c>
      <c r="C40" s="308"/>
      <c r="D40" s="113">
        <v>10.820821482902309</v>
      </c>
      <c r="E40" s="115">
        <v>1636</v>
      </c>
      <c r="F40" s="114">
        <v>1349</v>
      </c>
      <c r="G40" s="114">
        <v>2333</v>
      </c>
      <c r="H40" s="114">
        <v>1294</v>
      </c>
      <c r="I40" s="140">
        <v>1470</v>
      </c>
      <c r="J40" s="115">
        <v>166</v>
      </c>
      <c r="K40" s="116">
        <v>11.29251700680272</v>
      </c>
    </row>
    <row r="41" spans="1:11" ht="14.1" customHeight="1" x14ac:dyDescent="0.2">
      <c r="A41" s="306"/>
      <c r="B41" s="307" t="s">
        <v>261</v>
      </c>
      <c r="C41" s="308"/>
      <c r="D41" s="113">
        <v>9.2863284608770424</v>
      </c>
      <c r="E41" s="115">
        <v>1404</v>
      </c>
      <c r="F41" s="114">
        <v>1033</v>
      </c>
      <c r="G41" s="114">
        <v>1811</v>
      </c>
      <c r="H41" s="114">
        <v>1044</v>
      </c>
      <c r="I41" s="140">
        <v>1162</v>
      </c>
      <c r="J41" s="115">
        <v>242</v>
      </c>
      <c r="K41" s="116">
        <v>20.826161790017213</v>
      </c>
    </row>
    <row r="42" spans="1:11" ht="14.1" customHeight="1" x14ac:dyDescent="0.2">
      <c r="A42" s="306">
        <v>52</v>
      </c>
      <c r="B42" s="307" t="s">
        <v>262</v>
      </c>
      <c r="C42" s="308"/>
      <c r="D42" s="113">
        <v>5.8535617435015546</v>
      </c>
      <c r="E42" s="115">
        <v>885</v>
      </c>
      <c r="F42" s="114">
        <v>668</v>
      </c>
      <c r="G42" s="114">
        <v>1057</v>
      </c>
      <c r="H42" s="114">
        <v>795</v>
      </c>
      <c r="I42" s="140">
        <v>951</v>
      </c>
      <c r="J42" s="115">
        <v>-66</v>
      </c>
      <c r="K42" s="116">
        <v>-6.9400630914826502</v>
      </c>
    </row>
    <row r="43" spans="1:11" ht="14.1" customHeight="1" x14ac:dyDescent="0.2">
      <c r="A43" s="306" t="s">
        <v>263</v>
      </c>
      <c r="B43" s="307" t="s">
        <v>264</v>
      </c>
      <c r="C43" s="308"/>
      <c r="D43" s="113">
        <v>5.0135590978239302</v>
      </c>
      <c r="E43" s="115">
        <v>758</v>
      </c>
      <c r="F43" s="114">
        <v>553</v>
      </c>
      <c r="G43" s="114">
        <v>919</v>
      </c>
      <c r="H43" s="114">
        <v>670</v>
      </c>
      <c r="I43" s="140">
        <v>766</v>
      </c>
      <c r="J43" s="115">
        <v>-8</v>
      </c>
      <c r="K43" s="116">
        <v>-1.0443864229765014</v>
      </c>
    </row>
    <row r="44" spans="1:11" ht="14.1" customHeight="1" x14ac:dyDescent="0.2">
      <c r="A44" s="306">
        <v>53</v>
      </c>
      <c r="B44" s="307" t="s">
        <v>265</v>
      </c>
      <c r="C44" s="308"/>
      <c r="D44" s="113">
        <v>0.52252133077584495</v>
      </c>
      <c r="E44" s="115">
        <v>79</v>
      </c>
      <c r="F44" s="114">
        <v>62</v>
      </c>
      <c r="G44" s="114">
        <v>120</v>
      </c>
      <c r="H44" s="114">
        <v>98</v>
      </c>
      <c r="I44" s="140">
        <v>118</v>
      </c>
      <c r="J44" s="115">
        <v>-39</v>
      </c>
      <c r="K44" s="116">
        <v>-33.050847457627121</v>
      </c>
    </row>
    <row r="45" spans="1:11" ht="14.1" customHeight="1" x14ac:dyDescent="0.2">
      <c r="A45" s="306" t="s">
        <v>266</v>
      </c>
      <c r="B45" s="307" t="s">
        <v>267</v>
      </c>
      <c r="C45" s="308"/>
      <c r="D45" s="113">
        <v>0.47622197235266883</v>
      </c>
      <c r="E45" s="115">
        <v>72</v>
      </c>
      <c r="F45" s="114">
        <v>59</v>
      </c>
      <c r="G45" s="114">
        <v>111</v>
      </c>
      <c r="H45" s="114">
        <v>90</v>
      </c>
      <c r="I45" s="140">
        <v>110</v>
      </c>
      <c r="J45" s="115">
        <v>-38</v>
      </c>
      <c r="K45" s="116">
        <v>-34.545454545454547</v>
      </c>
    </row>
    <row r="46" spans="1:11" ht="14.1" customHeight="1" x14ac:dyDescent="0.2">
      <c r="A46" s="306">
        <v>54</v>
      </c>
      <c r="B46" s="307" t="s">
        <v>268</v>
      </c>
      <c r="C46" s="308"/>
      <c r="D46" s="113">
        <v>2.9499305509623652</v>
      </c>
      <c r="E46" s="115">
        <v>446</v>
      </c>
      <c r="F46" s="114">
        <v>447</v>
      </c>
      <c r="G46" s="114">
        <v>541</v>
      </c>
      <c r="H46" s="114">
        <v>426</v>
      </c>
      <c r="I46" s="140">
        <v>526</v>
      </c>
      <c r="J46" s="115">
        <v>-80</v>
      </c>
      <c r="K46" s="116">
        <v>-15.209125475285171</v>
      </c>
    </row>
    <row r="47" spans="1:11" ht="14.1" customHeight="1" x14ac:dyDescent="0.2">
      <c r="A47" s="306">
        <v>61</v>
      </c>
      <c r="B47" s="307" t="s">
        <v>269</v>
      </c>
      <c r="C47" s="308"/>
      <c r="D47" s="113">
        <v>2.9234737747205504</v>
      </c>
      <c r="E47" s="115">
        <v>442</v>
      </c>
      <c r="F47" s="114">
        <v>319</v>
      </c>
      <c r="G47" s="114">
        <v>541</v>
      </c>
      <c r="H47" s="114">
        <v>364</v>
      </c>
      <c r="I47" s="140">
        <v>536</v>
      </c>
      <c r="J47" s="115">
        <v>-94</v>
      </c>
      <c r="K47" s="116">
        <v>-17.53731343283582</v>
      </c>
    </row>
    <row r="48" spans="1:11" ht="14.1" customHeight="1" x14ac:dyDescent="0.2">
      <c r="A48" s="306">
        <v>62</v>
      </c>
      <c r="B48" s="307" t="s">
        <v>270</v>
      </c>
      <c r="C48" s="308"/>
      <c r="D48" s="113">
        <v>7.2623850783782</v>
      </c>
      <c r="E48" s="115">
        <v>1098</v>
      </c>
      <c r="F48" s="114">
        <v>1134</v>
      </c>
      <c r="G48" s="114">
        <v>1607</v>
      </c>
      <c r="H48" s="114">
        <v>1017</v>
      </c>
      <c r="I48" s="140">
        <v>1042</v>
      </c>
      <c r="J48" s="115">
        <v>56</v>
      </c>
      <c r="K48" s="116">
        <v>5.3742802303262955</v>
      </c>
    </row>
    <row r="49" spans="1:11" ht="14.1" customHeight="1" x14ac:dyDescent="0.2">
      <c r="A49" s="306">
        <v>63</v>
      </c>
      <c r="B49" s="307" t="s">
        <v>271</v>
      </c>
      <c r="C49" s="308"/>
      <c r="D49" s="113">
        <v>3.1549705668364312</v>
      </c>
      <c r="E49" s="115">
        <v>477</v>
      </c>
      <c r="F49" s="114">
        <v>446</v>
      </c>
      <c r="G49" s="114">
        <v>567</v>
      </c>
      <c r="H49" s="114">
        <v>429</v>
      </c>
      <c r="I49" s="140">
        <v>497</v>
      </c>
      <c r="J49" s="115">
        <v>-20</v>
      </c>
      <c r="K49" s="116">
        <v>-4.0241448692152915</v>
      </c>
    </row>
    <row r="50" spans="1:11" ht="14.1" customHeight="1" x14ac:dyDescent="0.2">
      <c r="A50" s="306" t="s">
        <v>272</v>
      </c>
      <c r="B50" s="307" t="s">
        <v>273</v>
      </c>
      <c r="C50" s="308"/>
      <c r="D50" s="113">
        <v>0.39023744956677031</v>
      </c>
      <c r="E50" s="115">
        <v>59</v>
      </c>
      <c r="F50" s="114">
        <v>69</v>
      </c>
      <c r="G50" s="114">
        <v>97</v>
      </c>
      <c r="H50" s="114">
        <v>65</v>
      </c>
      <c r="I50" s="140">
        <v>48</v>
      </c>
      <c r="J50" s="115">
        <v>11</v>
      </c>
      <c r="K50" s="116">
        <v>22.916666666666668</v>
      </c>
    </row>
    <row r="51" spans="1:11" ht="14.1" customHeight="1" x14ac:dyDescent="0.2">
      <c r="A51" s="306" t="s">
        <v>274</v>
      </c>
      <c r="B51" s="307" t="s">
        <v>275</v>
      </c>
      <c r="C51" s="308"/>
      <c r="D51" s="113">
        <v>2.4935511607910574</v>
      </c>
      <c r="E51" s="115">
        <v>377</v>
      </c>
      <c r="F51" s="114">
        <v>346</v>
      </c>
      <c r="G51" s="114">
        <v>394</v>
      </c>
      <c r="H51" s="114">
        <v>342</v>
      </c>
      <c r="I51" s="140">
        <v>420</v>
      </c>
      <c r="J51" s="115">
        <v>-43</v>
      </c>
      <c r="K51" s="116">
        <v>-10.238095238095237</v>
      </c>
    </row>
    <row r="52" spans="1:11" ht="14.1" customHeight="1" x14ac:dyDescent="0.2">
      <c r="A52" s="306">
        <v>71</v>
      </c>
      <c r="B52" s="307" t="s">
        <v>276</v>
      </c>
      <c r="C52" s="308"/>
      <c r="D52" s="113">
        <v>12.910906806005688</v>
      </c>
      <c r="E52" s="115">
        <v>1952</v>
      </c>
      <c r="F52" s="114">
        <v>1562</v>
      </c>
      <c r="G52" s="114">
        <v>2275</v>
      </c>
      <c r="H52" s="114">
        <v>1612</v>
      </c>
      <c r="I52" s="140">
        <v>2218</v>
      </c>
      <c r="J52" s="115">
        <v>-266</v>
      </c>
      <c r="K52" s="116">
        <v>-11.99278629395852</v>
      </c>
    </row>
    <row r="53" spans="1:11" ht="14.1" customHeight="1" x14ac:dyDescent="0.2">
      <c r="A53" s="306" t="s">
        <v>277</v>
      </c>
      <c r="B53" s="307" t="s">
        <v>278</v>
      </c>
      <c r="C53" s="308"/>
      <c r="D53" s="113">
        <v>6.0519875653151667</v>
      </c>
      <c r="E53" s="115">
        <v>915</v>
      </c>
      <c r="F53" s="114">
        <v>739</v>
      </c>
      <c r="G53" s="114">
        <v>1151</v>
      </c>
      <c r="H53" s="114">
        <v>727</v>
      </c>
      <c r="I53" s="140">
        <v>1044</v>
      </c>
      <c r="J53" s="115">
        <v>-129</v>
      </c>
      <c r="K53" s="116">
        <v>-12.35632183908046</v>
      </c>
    </row>
    <row r="54" spans="1:11" ht="14.1" customHeight="1" x14ac:dyDescent="0.2">
      <c r="A54" s="306" t="s">
        <v>279</v>
      </c>
      <c r="B54" s="307" t="s">
        <v>280</v>
      </c>
      <c r="C54" s="308"/>
      <c r="D54" s="113">
        <v>5.9461604603479064</v>
      </c>
      <c r="E54" s="115">
        <v>899</v>
      </c>
      <c r="F54" s="114">
        <v>721</v>
      </c>
      <c r="G54" s="114">
        <v>976</v>
      </c>
      <c r="H54" s="114">
        <v>766</v>
      </c>
      <c r="I54" s="140">
        <v>1021</v>
      </c>
      <c r="J54" s="115">
        <v>-122</v>
      </c>
      <c r="K54" s="116">
        <v>-11.949069539666993</v>
      </c>
    </row>
    <row r="55" spans="1:11" ht="14.1" customHeight="1" x14ac:dyDescent="0.2">
      <c r="A55" s="306">
        <v>72</v>
      </c>
      <c r="B55" s="307" t="s">
        <v>281</v>
      </c>
      <c r="C55" s="308"/>
      <c r="D55" s="113">
        <v>1.6204775448111648</v>
      </c>
      <c r="E55" s="115">
        <v>245</v>
      </c>
      <c r="F55" s="114">
        <v>262</v>
      </c>
      <c r="G55" s="114">
        <v>452</v>
      </c>
      <c r="H55" s="114">
        <v>215</v>
      </c>
      <c r="I55" s="140">
        <v>303</v>
      </c>
      <c r="J55" s="115">
        <v>-58</v>
      </c>
      <c r="K55" s="116">
        <v>-19.141914191419144</v>
      </c>
    </row>
    <row r="56" spans="1:11" ht="14.1" customHeight="1" x14ac:dyDescent="0.2">
      <c r="A56" s="306" t="s">
        <v>282</v>
      </c>
      <c r="B56" s="307" t="s">
        <v>283</v>
      </c>
      <c r="C56" s="308"/>
      <c r="D56" s="113">
        <v>0.46960777829221512</v>
      </c>
      <c r="E56" s="115">
        <v>71</v>
      </c>
      <c r="F56" s="114">
        <v>129</v>
      </c>
      <c r="G56" s="114">
        <v>257</v>
      </c>
      <c r="H56" s="114">
        <v>50</v>
      </c>
      <c r="I56" s="140">
        <v>85</v>
      </c>
      <c r="J56" s="115">
        <v>-14</v>
      </c>
      <c r="K56" s="116">
        <v>-16.470588235294116</v>
      </c>
    </row>
    <row r="57" spans="1:11" ht="14.1" customHeight="1" x14ac:dyDescent="0.2">
      <c r="A57" s="306" t="s">
        <v>284</v>
      </c>
      <c r="B57" s="307" t="s">
        <v>285</v>
      </c>
      <c r="C57" s="308"/>
      <c r="D57" s="113">
        <v>0.88630200410080029</v>
      </c>
      <c r="E57" s="115">
        <v>134</v>
      </c>
      <c r="F57" s="114">
        <v>105</v>
      </c>
      <c r="G57" s="114">
        <v>135</v>
      </c>
      <c r="H57" s="114">
        <v>135</v>
      </c>
      <c r="I57" s="140">
        <v>163</v>
      </c>
      <c r="J57" s="115">
        <v>-29</v>
      </c>
      <c r="K57" s="116">
        <v>-17.791411042944784</v>
      </c>
    </row>
    <row r="58" spans="1:11" ht="14.1" customHeight="1" x14ac:dyDescent="0.2">
      <c r="A58" s="306">
        <v>73</v>
      </c>
      <c r="B58" s="307" t="s">
        <v>286</v>
      </c>
      <c r="C58" s="308"/>
      <c r="D58" s="113">
        <v>1.713076261657517</v>
      </c>
      <c r="E58" s="115">
        <v>259</v>
      </c>
      <c r="F58" s="114">
        <v>180</v>
      </c>
      <c r="G58" s="114">
        <v>367</v>
      </c>
      <c r="H58" s="114">
        <v>173</v>
      </c>
      <c r="I58" s="140">
        <v>211</v>
      </c>
      <c r="J58" s="115">
        <v>48</v>
      </c>
      <c r="K58" s="116">
        <v>22.748815165876778</v>
      </c>
    </row>
    <row r="59" spans="1:11" ht="14.1" customHeight="1" x14ac:dyDescent="0.2">
      <c r="A59" s="306" t="s">
        <v>287</v>
      </c>
      <c r="B59" s="307" t="s">
        <v>288</v>
      </c>
      <c r="C59" s="308"/>
      <c r="D59" s="113">
        <v>1.2302400952443944</v>
      </c>
      <c r="E59" s="115">
        <v>186</v>
      </c>
      <c r="F59" s="114">
        <v>142</v>
      </c>
      <c r="G59" s="114">
        <v>285</v>
      </c>
      <c r="H59" s="114">
        <v>143</v>
      </c>
      <c r="I59" s="140">
        <v>174</v>
      </c>
      <c r="J59" s="115">
        <v>12</v>
      </c>
      <c r="K59" s="116">
        <v>6.8965517241379306</v>
      </c>
    </row>
    <row r="60" spans="1:11" ht="14.1" customHeight="1" x14ac:dyDescent="0.2">
      <c r="A60" s="306">
        <v>81</v>
      </c>
      <c r="B60" s="307" t="s">
        <v>289</v>
      </c>
      <c r="C60" s="308"/>
      <c r="D60" s="113">
        <v>5.9329320722269987</v>
      </c>
      <c r="E60" s="115">
        <v>897</v>
      </c>
      <c r="F60" s="114">
        <v>974</v>
      </c>
      <c r="G60" s="114">
        <v>1087</v>
      </c>
      <c r="H60" s="114">
        <v>680</v>
      </c>
      <c r="I60" s="140">
        <v>814</v>
      </c>
      <c r="J60" s="115">
        <v>83</v>
      </c>
      <c r="K60" s="116">
        <v>10.196560196560197</v>
      </c>
    </row>
    <row r="61" spans="1:11" ht="14.1" customHeight="1" x14ac:dyDescent="0.2">
      <c r="A61" s="306" t="s">
        <v>290</v>
      </c>
      <c r="B61" s="307" t="s">
        <v>291</v>
      </c>
      <c r="C61" s="308"/>
      <c r="D61" s="113">
        <v>1.7924465903829618</v>
      </c>
      <c r="E61" s="115">
        <v>271</v>
      </c>
      <c r="F61" s="114">
        <v>207</v>
      </c>
      <c r="G61" s="114">
        <v>483</v>
      </c>
      <c r="H61" s="114">
        <v>193</v>
      </c>
      <c r="I61" s="140">
        <v>313</v>
      </c>
      <c r="J61" s="115">
        <v>-42</v>
      </c>
      <c r="K61" s="116">
        <v>-13.418530351437699</v>
      </c>
    </row>
    <row r="62" spans="1:11" ht="14.1" customHeight="1" x14ac:dyDescent="0.2">
      <c r="A62" s="306" t="s">
        <v>292</v>
      </c>
      <c r="B62" s="307" t="s">
        <v>293</v>
      </c>
      <c r="C62" s="308"/>
      <c r="D62" s="113">
        <v>2.0371717706197501</v>
      </c>
      <c r="E62" s="115">
        <v>308</v>
      </c>
      <c r="F62" s="114">
        <v>446</v>
      </c>
      <c r="G62" s="114">
        <v>364</v>
      </c>
      <c r="H62" s="114">
        <v>271</v>
      </c>
      <c r="I62" s="140">
        <v>214</v>
      </c>
      <c r="J62" s="115">
        <v>94</v>
      </c>
      <c r="K62" s="116">
        <v>43.925233644859816</v>
      </c>
    </row>
    <row r="63" spans="1:11" ht="14.1" customHeight="1" x14ac:dyDescent="0.2">
      <c r="A63" s="306"/>
      <c r="B63" s="307" t="s">
        <v>294</v>
      </c>
      <c r="C63" s="308"/>
      <c r="D63" s="113">
        <v>1.4551226932998214</v>
      </c>
      <c r="E63" s="115">
        <v>220</v>
      </c>
      <c r="F63" s="114">
        <v>287</v>
      </c>
      <c r="G63" s="114">
        <v>296</v>
      </c>
      <c r="H63" s="114">
        <v>225</v>
      </c>
      <c r="I63" s="140">
        <v>155</v>
      </c>
      <c r="J63" s="115">
        <v>65</v>
      </c>
      <c r="K63" s="116">
        <v>41.935483870967744</v>
      </c>
    </row>
    <row r="64" spans="1:11" ht="14.1" customHeight="1" x14ac:dyDescent="0.2">
      <c r="A64" s="306" t="s">
        <v>295</v>
      </c>
      <c r="B64" s="307" t="s">
        <v>296</v>
      </c>
      <c r="C64" s="308"/>
      <c r="D64" s="113">
        <v>0.78047489913354062</v>
      </c>
      <c r="E64" s="115">
        <v>118</v>
      </c>
      <c r="F64" s="114">
        <v>79</v>
      </c>
      <c r="G64" s="114">
        <v>96</v>
      </c>
      <c r="H64" s="114">
        <v>80</v>
      </c>
      <c r="I64" s="140">
        <v>105</v>
      </c>
      <c r="J64" s="115">
        <v>13</v>
      </c>
      <c r="K64" s="116">
        <v>12.380952380952381</v>
      </c>
    </row>
    <row r="65" spans="1:11" ht="14.1" customHeight="1" x14ac:dyDescent="0.2">
      <c r="A65" s="306" t="s">
        <v>297</v>
      </c>
      <c r="B65" s="307" t="s">
        <v>298</v>
      </c>
      <c r="C65" s="308"/>
      <c r="D65" s="113">
        <v>0.63496262980355844</v>
      </c>
      <c r="E65" s="115">
        <v>96</v>
      </c>
      <c r="F65" s="114">
        <v>101</v>
      </c>
      <c r="G65" s="114">
        <v>52</v>
      </c>
      <c r="H65" s="114">
        <v>54</v>
      </c>
      <c r="I65" s="140">
        <v>102</v>
      </c>
      <c r="J65" s="115">
        <v>-6</v>
      </c>
      <c r="K65" s="116">
        <v>-5.882352941176471</v>
      </c>
    </row>
    <row r="66" spans="1:11" ht="14.1" customHeight="1" x14ac:dyDescent="0.2">
      <c r="A66" s="306">
        <v>82</v>
      </c>
      <c r="B66" s="307" t="s">
        <v>299</v>
      </c>
      <c r="C66" s="308"/>
      <c r="D66" s="113">
        <v>2.2554401746147232</v>
      </c>
      <c r="E66" s="115">
        <v>341</v>
      </c>
      <c r="F66" s="114">
        <v>401</v>
      </c>
      <c r="G66" s="114">
        <v>484</v>
      </c>
      <c r="H66" s="114">
        <v>329</v>
      </c>
      <c r="I66" s="140">
        <v>389</v>
      </c>
      <c r="J66" s="115">
        <v>-48</v>
      </c>
      <c r="K66" s="116">
        <v>-12.339331619537274</v>
      </c>
    </row>
    <row r="67" spans="1:11" ht="14.1" customHeight="1" x14ac:dyDescent="0.2">
      <c r="A67" s="306" t="s">
        <v>300</v>
      </c>
      <c r="B67" s="307" t="s">
        <v>301</v>
      </c>
      <c r="C67" s="308"/>
      <c r="D67" s="113">
        <v>1.2765394536675707</v>
      </c>
      <c r="E67" s="115">
        <v>193</v>
      </c>
      <c r="F67" s="114">
        <v>282</v>
      </c>
      <c r="G67" s="114">
        <v>250</v>
      </c>
      <c r="H67" s="114">
        <v>234</v>
      </c>
      <c r="I67" s="140">
        <v>223</v>
      </c>
      <c r="J67" s="115">
        <v>-30</v>
      </c>
      <c r="K67" s="116">
        <v>-13.452914798206278</v>
      </c>
    </row>
    <row r="68" spans="1:11" ht="14.1" customHeight="1" x14ac:dyDescent="0.2">
      <c r="A68" s="306" t="s">
        <v>302</v>
      </c>
      <c r="B68" s="307" t="s">
        <v>303</v>
      </c>
      <c r="C68" s="308"/>
      <c r="D68" s="113">
        <v>0.56882068919902107</v>
      </c>
      <c r="E68" s="115">
        <v>86</v>
      </c>
      <c r="F68" s="114">
        <v>78</v>
      </c>
      <c r="G68" s="114">
        <v>128</v>
      </c>
      <c r="H68" s="114">
        <v>61</v>
      </c>
      <c r="I68" s="140">
        <v>109</v>
      </c>
      <c r="J68" s="115">
        <v>-23</v>
      </c>
      <c r="K68" s="116">
        <v>-21.100917431192659</v>
      </c>
    </row>
    <row r="69" spans="1:11" ht="14.1" customHeight="1" x14ac:dyDescent="0.2">
      <c r="A69" s="306">
        <v>83</v>
      </c>
      <c r="B69" s="307" t="s">
        <v>304</v>
      </c>
      <c r="C69" s="308"/>
      <c r="D69" s="113">
        <v>3.5121370461009325</v>
      </c>
      <c r="E69" s="115">
        <v>531</v>
      </c>
      <c r="F69" s="114">
        <v>550</v>
      </c>
      <c r="G69" s="114">
        <v>1286</v>
      </c>
      <c r="H69" s="114">
        <v>378</v>
      </c>
      <c r="I69" s="140">
        <v>500</v>
      </c>
      <c r="J69" s="115">
        <v>31</v>
      </c>
      <c r="K69" s="116">
        <v>6.2</v>
      </c>
    </row>
    <row r="70" spans="1:11" ht="14.1" customHeight="1" x14ac:dyDescent="0.2">
      <c r="A70" s="306" t="s">
        <v>305</v>
      </c>
      <c r="B70" s="307" t="s">
        <v>306</v>
      </c>
      <c r="C70" s="308"/>
      <c r="D70" s="113">
        <v>3.0028441034459949</v>
      </c>
      <c r="E70" s="115">
        <v>454</v>
      </c>
      <c r="F70" s="114">
        <v>488</v>
      </c>
      <c r="G70" s="114">
        <v>1185</v>
      </c>
      <c r="H70" s="114">
        <v>311</v>
      </c>
      <c r="I70" s="140">
        <v>432</v>
      </c>
      <c r="J70" s="115">
        <v>22</v>
      </c>
      <c r="K70" s="116">
        <v>5.0925925925925926</v>
      </c>
    </row>
    <row r="71" spans="1:11" ht="14.1" customHeight="1" x14ac:dyDescent="0.2">
      <c r="A71" s="306"/>
      <c r="B71" s="307" t="s">
        <v>307</v>
      </c>
      <c r="C71" s="308"/>
      <c r="D71" s="113">
        <v>1.9313446656524902</v>
      </c>
      <c r="E71" s="115">
        <v>292</v>
      </c>
      <c r="F71" s="114">
        <v>309</v>
      </c>
      <c r="G71" s="114">
        <v>928</v>
      </c>
      <c r="H71" s="114">
        <v>199</v>
      </c>
      <c r="I71" s="140">
        <v>285</v>
      </c>
      <c r="J71" s="115">
        <v>7</v>
      </c>
      <c r="K71" s="116">
        <v>2.4561403508771931</v>
      </c>
    </row>
    <row r="72" spans="1:11" ht="14.1" customHeight="1" x14ac:dyDescent="0.2">
      <c r="A72" s="306">
        <v>84</v>
      </c>
      <c r="B72" s="307" t="s">
        <v>308</v>
      </c>
      <c r="C72" s="308"/>
      <c r="D72" s="113">
        <v>0.97228652688669881</v>
      </c>
      <c r="E72" s="115">
        <v>147</v>
      </c>
      <c r="F72" s="114">
        <v>125</v>
      </c>
      <c r="G72" s="114">
        <v>286</v>
      </c>
      <c r="H72" s="114">
        <v>88</v>
      </c>
      <c r="I72" s="140">
        <v>153</v>
      </c>
      <c r="J72" s="115">
        <v>-6</v>
      </c>
      <c r="K72" s="116">
        <v>-3.9215686274509802</v>
      </c>
    </row>
    <row r="73" spans="1:11" ht="14.1" customHeight="1" x14ac:dyDescent="0.2">
      <c r="A73" s="306" t="s">
        <v>309</v>
      </c>
      <c r="B73" s="307" t="s">
        <v>310</v>
      </c>
      <c r="C73" s="308"/>
      <c r="D73" s="113">
        <v>0.20504001587406576</v>
      </c>
      <c r="E73" s="115">
        <v>31</v>
      </c>
      <c r="F73" s="114">
        <v>15</v>
      </c>
      <c r="G73" s="114">
        <v>93</v>
      </c>
      <c r="H73" s="114">
        <v>12</v>
      </c>
      <c r="I73" s="140">
        <v>28</v>
      </c>
      <c r="J73" s="115">
        <v>3</v>
      </c>
      <c r="K73" s="116">
        <v>10.714285714285714</v>
      </c>
    </row>
    <row r="74" spans="1:11" ht="14.1" customHeight="1" x14ac:dyDescent="0.2">
      <c r="A74" s="306" t="s">
        <v>311</v>
      </c>
      <c r="B74" s="307" t="s">
        <v>312</v>
      </c>
      <c r="C74" s="308"/>
      <c r="D74" s="113">
        <v>9.9212910906806007E-2</v>
      </c>
      <c r="E74" s="115">
        <v>15</v>
      </c>
      <c r="F74" s="114">
        <v>14</v>
      </c>
      <c r="G74" s="114">
        <v>47</v>
      </c>
      <c r="H74" s="114">
        <v>4</v>
      </c>
      <c r="I74" s="140">
        <v>11</v>
      </c>
      <c r="J74" s="115">
        <v>4</v>
      </c>
      <c r="K74" s="116">
        <v>36.363636363636367</v>
      </c>
    </row>
    <row r="75" spans="1:11" ht="14.1" customHeight="1" x14ac:dyDescent="0.2">
      <c r="A75" s="306" t="s">
        <v>313</v>
      </c>
      <c r="B75" s="307" t="s">
        <v>314</v>
      </c>
      <c r="C75" s="308"/>
      <c r="D75" s="113">
        <v>9.2598716846352278E-2</v>
      </c>
      <c r="E75" s="115">
        <v>14</v>
      </c>
      <c r="F75" s="114">
        <v>11</v>
      </c>
      <c r="G75" s="114">
        <v>23</v>
      </c>
      <c r="H75" s="114">
        <v>5</v>
      </c>
      <c r="I75" s="140">
        <v>6</v>
      </c>
      <c r="J75" s="115">
        <v>8</v>
      </c>
      <c r="K75" s="116">
        <v>133.33333333333334</v>
      </c>
    </row>
    <row r="76" spans="1:11" ht="14.1" customHeight="1" x14ac:dyDescent="0.2">
      <c r="A76" s="306">
        <v>91</v>
      </c>
      <c r="B76" s="307" t="s">
        <v>315</v>
      </c>
      <c r="C76" s="308"/>
      <c r="D76" s="113">
        <v>0.23811098617633442</v>
      </c>
      <c r="E76" s="115">
        <v>36</v>
      </c>
      <c r="F76" s="114">
        <v>25</v>
      </c>
      <c r="G76" s="114">
        <v>43</v>
      </c>
      <c r="H76" s="114">
        <v>23</v>
      </c>
      <c r="I76" s="140">
        <v>35</v>
      </c>
      <c r="J76" s="115">
        <v>1</v>
      </c>
      <c r="K76" s="116">
        <v>2.8571428571428572</v>
      </c>
    </row>
    <row r="77" spans="1:11" ht="14.1" customHeight="1" x14ac:dyDescent="0.2">
      <c r="A77" s="306">
        <v>92</v>
      </c>
      <c r="B77" s="307" t="s">
        <v>316</v>
      </c>
      <c r="C77" s="308"/>
      <c r="D77" s="113">
        <v>0.83338845161717046</v>
      </c>
      <c r="E77" s="115">
        <v>126</v>
      </c>
      <c r="F77" s="114">
        <v>120</v>
      </c>
      <c r="G77" s="114">
        <v>173</v>
      </c>
      <c r="H77" s="114">
        <v>133</v>
      </c>
      <c r="I77" s="140">
        <v>165</v>
      </c>
      <c r="J77" s="115">
        <v>-39</v>
      </c>
      <c r="K77" s="116">
        <v>-23.636363636363637</v>
      </c>
    </row>
    <row r="78" spans="1:11" ht="14.1" customHeight="1" x14ac:dyDescent="0.2">
      <c r="A78" s="306">
        <v>93</v>
      </c>
      <c r="B78" s="307" t="s">
        <v>317</v>
      </c>
      <c r="C78" s="308"/>
      <c r="D78" s="113">
        <v>0.12566968714862095</v>
      </c>
      <c r="E78" s="115">
        <v>19</v>
      </c>
      <c r="F78" s="114">
        <v>20</v>
      </c>
      <c r="G78" s="114">
        <v>40</v>
      </c>
      <c r="H78" s="114">
        <v>19</v>
      </c>
      <c r="I78" s="140">
        <v>36</v>
      </c>
      <c r="J78" s="115">
        <v>-17</v>
      </c>
      <c r="K78" s="116">
        <v>-47.222222222222221</v>
      </c>
    </row>
    <row r="79" spans="1:11" ht="14.1" customHeight="1" x14ac:dyDescent="0.2">
      <c r="A79" s="306">
        <v>94</v>
      </c>
      <c r="B79" s="307" t="s">
        <v>318</v>
      </c>
      <c r="C79" s="308"/>
      <c r="D79" s="113">
        <v>0.20504001587406576</v>
      </c>
      <c r="E79" s="115">
        <v>31</v>
      </c>
      <c r="F79" s="114">
        <v>25</v>
      </c>
      <c r="G79" s="114">
        <v>92</v>
      </c>
      <c r="H79" s="114">
        <v>73</v>
      </c>
      <c r="I79" s="140">
        <v>72</v>
      </c>
      <c r="J79" s="115">
        <v>-41</v>
      </c>
      <c r="K79" s="116">
        <v>-56.944444444444443</v>
      </c>
    </row>
    <row r="80" spans="1:11" ht="14.1" customHeight="1" x14ac:dyDescent="0.2">
      <c r="A80" s="306" t="s">
        <v>319</v>
      </c>
      <c r="B80" s="307" t="s">
        <v>320</v>
      </c>
      <c r="C80" s="308"/>
      <c r="D80" s="113" t="s">
        <v>514</v>
      </c>
      <c r="E80" s="115" t="s">
        <v>514</v>
      </c>
      <c r="F80" s="114">
        <v>0</v>
      </c>
      <c r="G80" s="114">
        <v>0</v>
      </c>
      <c r="H80" s="114">
        <v>0</v>
      </c>
      <c r="I80" s="140">
        <v>0</v>
      </c>
      <c r="J80" s="115" t="s">
        <v>514</v>
      </c>
      <c r="K80" s="116" t="s">
        <v>514</v>
      </c>
    </row>
    <row r="81" spans="1:11" ht="14.1" customHeight="1" x14ac:dyDescent="0.2">
      <c r="A81" s="310" t="s">
        <v>321</v>
      </c>
      <c r="B81" s="311" t="s">
        <v>334</v>
      </c>
      <c r="C81" s="312"/>
      <c r="D81" s="125">
        <v>0.13228388120907467</v>
      </c>
      <c r="E81" s="143">
        <v>20</v>
      </c>
      <c r="F81" s="144">
        <v>17</v>
      </c>
      <c r="G81" s="144">
        <v>93</v>
      </c>
      <c r="H81" s="144">
        <v>23</v>
      </c>
      <c r="I81" s="145">
        <v>24</v>
      </c>
      <c r="J81" s="143">
        <v>-4</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15862</v>
      </c>
      <c r="E11" s="114">
        <v>13938</v>
      </c>
      <c r="F11" s="114">
        <v>18370</v>
      </c>
      <c r="G11" s="114">
        <v>12591</v>
      </c>
      <c r="H11" s="140">
        <v>16035</v>
      </c>
      <c r="I11" s="115">
        <v>-173</v>
      </c>
      <c r="J11" s="116">
        <v>-1.0788899282818833</v>
      </c>
    </row>
    <row r="12" spans="1:15" s="110" customFormat="1" ht="24.95" customHeight="1" x14ac:dyDescent="0.2">
      <c r="A12" s="193" t="s">
        <v>132</v>
      </c>
      <c r="B12" s="194" t="s">
        <v>133</v>
      </c>
      <c r="C12" s="113">
        <v>1.7273988147774555</v>
      </c>
      <c r="D12" s="115">
        <v>274</v>
      </c>
      <c r="E12" s="114">
        <v>442</v>
      </c>
      <c r="F12" s="114">
        <v>560</v>
      </c>
      <c r="G12" s="114">
        <v>291</v>
      </c>
      <c r="H12" s="140">
        <v>175</v>
      </c>
      <c r="I12" s="115">
        <v>99</v>
      </c>
      <c r="J12" s="116">
        <v>56.571428571428569</v>
      </c>
    </row>
    <row r="13" spans="1:15" s="110" customFormat="1" ht="24.95" customHeight="1" x14ac:dyDescent="0.2">
      <c r="A13" s="193" t="s">
        <v>134</v>
      </c>
      <c r="B13" s="199" t="s">
        <v>214</v>
      </c>
      <c r="C13" s="113">
        <v>0.65565502458706337</v>
      </c>
      <c r="D13" s="115">
        <v>104</v>
      </c>
      <c r="E13" s="114">
        <v>68</v>
      </c>
      <c r="F13" s="114">
        <v>70</v>
      </c>
      <c r="G13" s="114">
        <v>67</v>
      </c>
      <c r="H13" s="140">
        <v>118</v>
      </c>
      <c r="I13" s="115">
        <v>-14</v>
      </c>
      <c r="J13" s="116">
        <v>-11.864406779661017</v>
      </c>
    </row>
    <row r="14" spans="1:15" s="287" customFormat="1" ht="24.95" customHeight="1" x14ac:dyDescent="0.2">
      <c r="A14" s="193" t="s">
        <v>215</v>
      </c>
      <c r="B14" s="199" t="s">
        <v>137</v>
      </c>
      <c r="C14" s="113">
        <v>19.266170722481402</v>
      </c>
      <c r="D14" s="115">
        <v>3056</v>
      </c>
      <c r="E14" s="114">
        <v>2536</v>
      </c>
      <c r="F14" s="114">
        <v>3355</v>
      </c>
      <c r="G14" s="114">
        <v>2520</v>
      </c>
      <c r="H14" s="140">
        <v>3422</v>
      </c>
      <c r="I14" s="115">
        <v>-366</v>
      </c>
      <c r="J14" s="116">
        <v>-10.695499707773232</v>
      </c>
      <c r="K14" s="110"/>
      <c r="L14" s="110"/>
      <c r="M14" s="110"/>
      <c r="N14" s="110"/>
      <c r="O14" s="110"/>
    </row>
    <row r="15" spans="1:15" s="110" customFormat="1" ht="24.95" customHeight="1" x14ac:dyDescent="0.2">
      <c r="A15" s="193" t="s">
        <v>216</v>
      </c>
      <c r="B15" s="199" t="s">
        <v>217</v>
      </c>
      <c r="C15" s="113">
        <v>2.3767494641281051</v>
      </c>
      <c r="D15" s="115">
        <v>377</v>
      </c>
      <c r="E15" s="114">
        <v>371</v>
      </c>
      <c r="F15" s="114">
        <v>616</v>
      </c>
      <c r="G15" s="114">
        <v>416</v>
      </c>
      <c r="H15" s="140">
        <v>517</v>
      </c>
      <c r="I15" s="115">
        <v>-140</v>
      </c>
      <c r="J15" s="116">
        <v>-27.079303675048354</v>
      </c>
    </row>
    <row r="16" spans="1:15" s="287" customFormat="1" ht="24.95" customHeight="1" x14ac:dyDescent="0.2">
      <c r="A16" s="193" t="s">
        <v>218</v>
      </c>
      <c r="B16" s="199" t="s">
        <v>141</v>
      </c>
      <c r="C16" s="113">
        <v>15.029630563611146</v>
      </c>
      <c r="D16" s="115">
        <v>2384</v>
      </c>
      <c r="E16" s="114">
        <v>1926</v>
      </c>
      <c r="F16" s="114">
        <v>2421</v>
      </c>
      <c r="G16" s="114">
        <v>1879</v>
      </c>
      <c r="H16" s="140">
        <v>2574</v>
      </c>
      <c r="I16" s="115">
        <v>-190</v>
      </c>
      <c r="J16" s="116">
        <v>-7.3815073815073813</v>
      </c>
      <c r="K16" s="110"/>
      <c r="L16" s="110"/>
      <c r="M16" s="110"/>
      <c r="N16" s="110"/>
      <c r="O16" s="110"/>
    </row>
    <row r="17" spans="1:15" s="110" customFormat="1" ht="24.95" customHeight="1" x14ac:dyDescent="0.2">
      <c r="A17" s="193" t="s">
        <v>142</v>
      </c>
      <c r="B17" s="199" t="s">
        <v>220</v>
      </c>
      <c r="C17" s="113">
        <v>1.859790694742151</v>
      </c>
      <c r="D17" s="115">
        <v>295</v>
      </c>
      <c r="E17" s="114">
        <v>239</v>
      </c>
      <c r="F17" s="114">
        <v>318</v>
      </c>
      <c r="G17" s="114">
        <v>225</v>
      </c>
      <c r="H17" s="140">
        <v>331</v>
      </c>
      <c r="I17" s="115">
        <v>-36</v>
      </c>
      <c r="J17" s="116">
        <v>-10.876132930513595</v>
      </c>
    </row>
    <row r="18" spans="1:15" s="287" customFormat="1" ht="24.95" customHeight="1" x14ac:dyDescent="0.2">
      <c r="A18" s="201" t="s">
        <v>144</v>
      </c>
      <c r="B18" s="202" t="s">
        <v>145</v>
      </c>
      <c r="C18" s="113">
        <v>6.0458958517210943</v>
      </c>
      <c r="D18" s="115">
        <v>959</v>
      </c>
      <c r="E18" s="114">
        <v>887</v>
      </c>
      <c r="F18" s="114">
        <v>1026</v>
      </c>
      <c r="G18" s="114">
        <v>792</v>
      </c>
      <c r="H18" s="140">
        <v>937</v>
      </c>
      <c r="I18" s="115">
        <v>22</v>
      </c>
      <c r="J18" s="116">
        <v>2.3479188900747063</v>
      </c>
      <c r="K18" s="110"/>
      <c r="L18" s="110"/>
      <c r="M18" s="110"/>
      <c r="N18" s="110"/>
      <c r="O18" s="110"/>
    </row>
    <row r="19" spans="1:15" s="110" customFormat="1" ht="24.95" customHeight="1" x14ac:dyDescent="0.2">
      <c r="A19" s="193" t="s">
        <v>146</v>
      </c>
      <c r="B19" s="199" t="s">
        <v>147</v>
      </c>
      <c r="C19" s="113">
        <v>14.575715546589333</v>
      </c>
      <c r="D19" s="115">
        <v>2312</v>
      </c>
      <c r="E19" s="114">
        <v>2054</v>
      </c>
      <c r="F19" s="114">
        <v>2912</v>
      </c>
      <c r="G19" s="114">
        <v>1959</v>
      </c>
      <c r="H19" s="140">
        <v>2378</v>
      </c>
      <c r="I19" s="115">
        <v>-66</v>
      </c>
      <c r="J19" s="116">
        <v>-2.7754415475189234</v>
      </c>
    </row>
    <row r="20" spans="1:15" s="287" customFormat="1" ht="24.95" customHeight="1" x14ac:dyDescent="0.2">
      <c r="A20" s="193" t="s">
        <v>148</v>
      </c>
      <c r="B20" s="199" t="s">
        <v>149</v>
      </c>
      <c r="C20" s="113">
        <v>12.11070482915143</v>
      </c>
      <c r="D20" s="115">
        <v>1921</v>
      </c>
      <c r="E20" s="114">
        <v>1226</v>
      </c>
      <c r="F20" s="114">
        <v>2105</v>
      </c>
      <c r="G20" s="114">
        <v>1152</v>
      </c>
      <c r="H20" s="140">
        <v>1502</v>
      </c>
      <c r="I20" s="115">
        <v>419</v>
      </c>
      <c r="J20" s="116">
        <v>27.896138482023968</v>
      </c>
      <c r="K20" s="110"/>
      <c r="L20" s="110"/>
      <c r="M20" s="110"/>
      <c r="N20" s="110"/>
      <c r="O20" s="110"/>
    </row>
    <row r="21" spans="1:15" s="110" customFormat="1" ht="24.95" customHeight="1" x14ac:dyDescent="0.2">
      <c r="A21" s="201" t="s">
        <v>150</v>
      </c>
      <c r="B21" s="202" t="s">
        <v>151</v>
      </c>
      <c r="C21" s="113">
        <v>5.2326314462236789</v>
      </c>
      <c r="D21" s="115">
        <v>830</v>
      </c>
      <c r="E21" s="114">
        <v>809</v>
      </c>
      <c r="F21" s="114">
        <v>795</v>
      </c>
      <c r="G21" s="114">
        <v>634</v>
      </c>
      <c r="H21" s="140">
        <v>804</v>
      </c>
      <c r="I21" s="115">
        <v>26</v>
      </c>
      <c r="J21" s="116">
        <v>3.2338308457711444</v>
      </c>
    </row>
    <row r="22" spans="1:15" s="110" customFormat="1" ht="24.95" customHeight="1" x14ac:dyDescent="0.2">
      <c r="A22" s="201" t="s">
        <v>152</v>
      </c>
      <c r="B22" s="199" t="s">
        <v>153</v>
      </c>
      <c r="C22" s="113">
        <v>2.3578363384188625</v>
      </c>
      <c r="D22" s="115">
        <v>374</v>
      </c>
      <c r="E22" s="114">
        <v>304</v>
      </c>
      <c r="F22" s="114">
        <v>378</v>
      </c>
      <c r="G22" s="114">
        <v>309</v>
      </c>
      <c r="H22" s="140">
        <v>346</v>
      </c>
      <c r="I22" s="115">
        <v>28</v>
      </c>
      <c r="J22" s="116">
        <v>8.0924855491329488</v>
      </c>
    </row>
    <row r="23" spans="1:15" s="110" customFormat="1" ht="24.95" customHeight="1" x14ac:dyDescent="0.2">
      <c r="A23" s="193" t="s">
        <v>154</v>
      </c>
      <c r="B23" s="199" t="s">
        <v>155</v>
      </c>
      <c r="C23" s="113">
        <v>1.3869625520110958</v>
      </c>
      <c r="D23" s="115">
        <v>220</v>
      </c>
      <c r="E23" s="114">
        <v>316</v>
      </c>
      <c r="F23" s="114">
        <v>255</v>
      </c>
      <c r="G23" s="114">
        <v>157</v>
      </c>
      <c r="H23" s="140">
        <v>259</v>
      </c>
      <c r="I23" s="115">
        <v>-39</v>
      </c>
      <c r="J23" s="116">
        <v>-15.057915057915057</v>
      </c>
    </row>
    <row r="24" spans="1:15" s="110" customFormat="1" ht="24.95" customHeight="1" x14ac:dyDescent="0.2">
      <c r="A24" s="193" t="s">
        <v>156</v>
      </c>
      <c r="B24" s="199" t="s">
        <v>221</v>
      </c>
      <c r="C24" s="113">
        <v>10.263522884882109</v>
      </c>
      <c r="D24" s="115">
        <v>1628</v>
      </c>
      <c r="E24" s="114">
        <v>1337</v>
      </c>
      <c r="F24" s="114">
        <v>1442</v>
      </c>
      <c r="G24" s="114">
        <v>973</v>
      </c>
      <c r="H24" s="140">
        <v>1450</v>
      </c>
      <c r="I24" s="115">
        <v>178</v>
      </c>
      <c r="J24" s="116">
        <v>12.275862068965518</v>
      </c>
    </row>
    <row r="25" spans="1:15" s="110" customFormat="1" ht="24.95" customHeight="1" x14ac:dyDescent="0.2">
      <c r="A25" s="193" t="s">
        <v>222</v>
      </c>
      <c r="B25" s="204" t="s">
        <v>159</v>
      </c>
      <c r="C25" s="113">
        <v>4.6589332997099984</v>
      </c>
      <c r="D25" s="115">
        <v>739</v>
      </c>
      <c r="E25" s="114">
        <v>675</v>
      </c>
      <c r="F25" s="114">
        <v>824</v>
      </c>
      <c r="G25" s="114">
        <v>613</v>
      </c>
      <c r="H25" s="140">
        <v>922</v>
      </c>
      <c r="I25" s="115">
        <v>-183</v>
      </c>
      <c r="J25" s="116">
        <v>-19.84815618221258</v>
      </c>
    </row>
    <row r="26" spans="1:15" s="110" customFormat="1" ht="24.95" customHeight="1" x14ac:dyDescent="0.2">
      <c r="A26" s="201">
        <v>782.78300000000002</v>
      </c>
      <c r="B26" s="203" t="s">
        <v>160</v>
      </c>
      <c r="C26" s="113">
        <v>5.5604589585172111</v>
      </c>
      <c r="D26" s="115">
        <v>882</v>
      </c>
      <c r="E26" s="114">
        <v>1215</v>
      </c>
      <c r="F26" s="114">
        <v>1124</v>
      </c>
      <c r="G26" s="114">
        <v>1071</v>
      </c>
      <c r="H26" s="140">
        <v>1210</v>
      </c>
      <c r="I26" s="115">
        <v>-328</v>
      </c>
      <c r="J26" s="116">
        <v>-27.107438016528924</v>
      </c>
    </row>
    <row r="27" spans="1:15" s="110" customFormat="1" ht="24.95" customHeight="1" x14ac:dyDescent="0.2">
      <c r="A27" s="193" t="s">
        <v>161</v>
      </c>
      <c r="B27" s="199" t="s">
        <v>162</v>
      </c>
      <c r="C27" s="113">
        <v>3.2782751229353173</v>
      </c>
      <c r="D27" s="115">
        <v>520</v>
      </c>
      <c r="E27" s="114">
        <v>389</v>
      </c>
      <c r="F27" s="114">
        <v>757</v>
      </c>
      <c r="G27" s="114">
        <v>362</v>
      </c>
      <c r="H27" s="140">
        <v>507</v>
      </c>
      <c r="I27" s="115">
        <v>13</v>
      </c>
      <c r="J27" s="116">
        <v>2.5641025641025643</v>
      </c>
    </row>
    <row r="28" spans="1:15" s="110" customFormat="1" ht="24.95" customHeight="1" x14ac:dyDescent="0.2">
      <c r="A28" s="193" t="s">
        <v>163</v>
      </c>
      <c r="B28" s="199" t="s">
        <v>164</v>
      </c>
      <c r="C28" s="113">
        <v>1.4184844281931661</v>
      </c>
      <c r="D28" s="115">
        <v>225</v>
      </c>
      <c r="E28" s="114">
        <v>256</v>
      </c>
      <c r="F28" s="114">
        <v>631</v>
      </c>
      <c r="G28" s="114">
        <v>226</v>
      </c>
      <c r="H28" s="140">
        <v>278</v>
      </c>
      <c r="I28" s="115">
        <v>-53</v>
      </c>
      <c r="J28" s="116">
        <v>-19.064748201438849</v>
      </c>
    </row>
    <row r="29" spans="1:15" s="110" customFormat="1" ht="24.95" customHeight="1" x14ac:dyDescent="0.2">
      <c r="A29" s="193">
        <v>86</v>
      </c>
      <c r="B29" s="199" t="s">
        <v>165</v>
      </c>
      <c r="C29" s="113">
        <v>5.1128483167318119</v>
      </c>
      <c r="D29" s="115">
        <v>811</v>
      </c>
      <c r="E29" s="114">
        <v>640</v>
      </c>
      <c r="F29" s="114">
        <v>887</v>
      </c>
      <c r="G29" s="114">
        <v>645</v>
      </c>
      <c r="H29" s="140">
        <v>791</v>
      </c>
      <c r="I29" s="115">
        <v>20</v>
      </c>
      <c r="J29" s="116">
        <v>2.5284450063211126</v>
      </c>
    </row>
    <row r="30" spans="1:15" s="110" customFormat="1" ht="24.95" customHeight="1" x14ac:dyDescent="0.2">
      <c r="A30" s="193">
        <v>87.88</v>
      </c>
      <c r="B30" s="204" t="s">
        <v>166</v>
      </c>
      <c r="C30" s="113">
        <v>3.2467532467532467</v>
      </c>
      <c r="D30" s="115">
        <v>515</v>
      </c>
      <c r="E30" s="114">
        <v>449</v>
      </c>
      <c r="F30" s="114">
        <v>753</v>
      </c>
      <c r="G30" s="114">
        <v>452</v>
      </c>
      <c r="H30" s="140">
        <v>489</v>
      </c>
      <c r="I30" s="115">
        <v>26</v>
      </c>
      <c r="J30" s="116">
        <v>5.3169734151329244</v>
      </c>
    </row>
    <row r="31" spans="1:15" s="110" customFormat="1" ht="24.95" customHeight="1" x14ac:dyDescent="0.2">
      <c r="A31" s="193" t="s">
        <v>167</v>
      </c>
      <c r="B31" s="199" t="s">
        <v>168</v>
      </c>
      <c r="C31" s="113">
        <v>3.1017526163157232</v>
      </c>
      <c r="D31" s="115">
        <v>492</v>
      </c>
      <c r="E31" s="114">
        <v>335</v>
      </c>
      <c r="F31" s="114">
        <v>496</v>
      </c>
      <c r="G31" s="114">
        <v>368</v>
      </c>
      <c r="H31" s="140">
        <v>447</v>
      </c>
      <c r="I31" s="115">
        <v>45</v>
      </c>
      <c r="J31" s="116">
        <v>10.067114093959731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1.7273988147774555</v>
      </c>
      <c r="D34" s="115">
        <v>274</v>
      </c>
      <c r="E34" s="114">
        <v>442</v>
      </c>
      <c r="F34" s="114">
        <v>560</v>
      </c>
      <c r="G34" s="114">
        <v>291</v>
      </c>
      <c r="H34" s="140">
        <v>175</v>
      </c>
      <c r="I34" s="115">
        <v>99</v>
      </c>
      <c r="J34" s="116">
        <v>56.571428571428569</v>
      </c>
    </row>
    <row r="35" spans="1:10" s="110" customFormat="1" ht="24.95" customHeight="1" x14ac:dyDescent="0.2">
      <c r="A35" s="292" t="s">
        <v>171</v>
      </c>
      <c r="B35" s="293" t="s">
        <v>172</v>
      </c>
      <c r="C35" s="113">
        <v>25.967721598789559</v>
      </c>
      <c r="D35" s="115">
        <v>4119</v>
      </c>
      <c r="E35" s="114">
        <v>3491</v>
      </c>
      <c r="F35" s="114">
        <v>4451</v>
      </c>
      <c r="G35" s="114">
        <v>3379</v>
      </c>
      <c r="H35" s="140">
        <v>4477</v>
      </c>
      <c r="I35" s="115">
        <v>-358</v>
      </c>
      <c r="J35" s="116">
        <v>-7.9964261782443602</v>
      </c>
    </row>
    <row r="36" spans="1:10" s="110" customFormat="1" ht="24.95" customHeight="1" x14ac:dyDescent="0.2">
      <c r="A36" s="294" t="s">
        <v>173</v>
      </c>
      <c r="B36" s="295" t="s">
        <v>174</v>
      </c>
      <c r="C36" s="125">
        <v>72.304879586432989</v>
      </c>
      <c r="D36" s="143">
        <v>11469</v>
      </c>
      <c r="E36" s="144">
        <v>10005</v>
      </c>
      <c r="F36" s="144">
        <v>13359</v>
      </c>
      <c r="G36" s="144">
        <v>8921</v>
      </c>
      <c r="H36" s="145">
        <v>11383</v>
      </c>
      <c r="I36" s="143">
        <v>86</v>
      </c>
      <c r="J36" s="146">
        <v>0.7555126065184925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15862</v>
      </c>
      <c r="F11" s="264">
        <v>13938</v>
      </c>
      <c r="G11" s="264">
        <v>18370</v>
      </c>
      <c r="H11" s="264">
        <v>12591</v>
      </c>
      <c r="I11" s="265">
        <v>16035</v>
      </c>
      <c r="J11" s="263">
        <v>-173</v>
      </c>
      <c r="K11" s="266">
        <v>-1.0788899282818833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26.194679107300466</v>
      </c>
      <c r="E13" s="115">
        <v>4155</v>
      </c>
      <c r="F13" s="114">
        <v>4513</v>
      </c>
      <c r="G13" s="114">
        <v>5365</v>
      </c>
      <c r="H13" s="114">
        <v>3649</v>
      </c>
      <c r="I13" s="140">
        <v>4557</v>
      </c>
      <c r="J13" s="115">
        <v>-402</v>
      </c>
      <c r="K13" s="116">
        <v>-8.8215931533903884</v>
      </c>
    </row>
    <row r="14" spans="1:17" ht="15.95" customHeight="1" x14ac:dyDescent="0.2">
      <c r="A14" s="306" t="s">
        <v>230</v>
      </c>
      <c r="B14" s="307"/>
      <c r="C14" s="308"/>
      <c r="D14" s="113">
        <v>54.564367671163787</v>
      </c>
      <c r="E14" s="115">
        <v>8655</v>
      </c>
      <c r="F14" s="114">
        <v>7058</v>
      </c>
      <c r="G14" s="114">
        <v>9853</v>
      </c>
      <c r="H14" s="114">
        <v>6452</v>
      </c>
      <c r="I14" s="140">
        <v>8451</v>
      </c>
      <c r="J14" s="115">
        <v>204</v>
      </c>
      <c r="K14" s="116">
        <v>2.4139155129570464</v>
      </c>
    </row>
    <row r="15" spans="1:17" ht="15.95" customHeight="1" x14ac:dyDescent="0.2">
      <c r="A15" s="306" t="s">
        <v>231</v>
      </c>
      <c r="B15" s="307"/>
      <c r="C15" s="308"/>
      <c r="D15" s="113">
        <v>9.6204766107678736</v>
      </c>
      <c r="E15" s="115">
        <v>1526</v>
      </c>
      <c r="F15" s="114">
        <v>1158</v>
      </c>
      <c r="G15" s="114">
        <v>1384</v>
      </c>
      <c r="H15" s="114">
        <v>1265</v>
      </c>
      <c r="I15" s="140">
        <v>1537</v>
      </c>
      <c r="J15" s="115">
        <v>-11</v>
      </c>
      <c r="K15" s="116">
        <v>-0.71567989590110603</v>
      </c>
    </row>
    <row r="16" spans="1:17" ht="15.95" customHeight="1" x14ac:dyDescent="0.2">
      <c r="A16" s="306" t="s">
        <v>232</v>
      </c>
      <c r="B16" s="307"/>
      <c r="C16" s="308"/>
      <c r="D16" s="113">
        <v>9.4691716050939352</v>
      </c>
      <c r="E16" s="115">
        <v>1502</v>
      </c>
      <c r="F16" s="114">
        <v>1187</v>
      </c>
      <c r="G16" s="114">
        <v>1689</v>
      </c>
      <c r="H16" s="114">
        <v>1194</v>
      </c>
      <c r="I16" s="140">
        <v>1470</v>
      </c>
      <c r="J16" s="115">
        <v>32</v>
      </c>
      <c r="K16" s="116">
        <v>2.1768707482993199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1.0339175387719077</v>
      </c>
      <c r="E18" s="115">
        <v>164</v>
      </c>
      <c r="F18" s="114">
        <v>339</v>
      </c>
      <c r="G18" s="114">
        <v>404</v>
      </c>
      <c r="H18" s="114">
        <v>226</v>
      </c>
      <c r="I18" s="140">
        <v>121</v>
      </c>
      <c r="J18" s="115">
        <v>43</v>
      </c>
      <c r="K18" s="116">
        <v>35.537190082644628</v>
      </c>
    </row>
    <row r="19" spans="1:11" ht="14.1" customHeight="1" x14ac:dyDescent="0.2">
      <c r="A19" s="306" t="s">
        <v>235</v>
      </c>
      <c r="B19" s="307" t="s">
        <v>236</v>
      </c>
      <c r="C19" s="308"/>
      <c r="D19" s="113">
        <v>0.82587315597024336</v>
      </c>
      <c r="E19" s="115">
        <v>131</v>
      </c>
      <c r="F19" s="114">
        <v>331</v>
      </c>
      <c r="G19" s="114">
        <v>363</v>
      </c>
      <c r="H19" s="114">
        <v>214</v>
      </c>
      <c r="I19" s="140">
        <v>101</v>
      </c>
      <c r="J19" s="115">
        <v>30</v>
      </c>
      <c r="K19" s="116">
        <v>29.702970297029704</v>
      </c>
    </row>
    <row r="20" spans="1:11" ht="14.1" customHeight="1" x14ac:dyDescent="0.2">
      <c r="A20" s="306">
        <v>12</v>
      </c>
      <c r="B20" s="307" t="s">
        <v>237</v>
      </c>
      <c r="C20" s="308"/>
      <c r="D20" s="113">
        <v>1.1158744168452905</v>
      </c>
      <c r="E20" s="115">
        <v>177</v>
      </c>
      <c r="F20" s="114">
        <v>218</v>
      </c>
      <c r="G20" s="114">
        <v>294</v>
      </c>
      <c r="H20" s="114">
        <v>171</v>
      </c>
      <c r="I20" s="140">
        <v>196</v>
      </c>
      <c r="J20" s="115">
        <v>-19</v>
      </c>
      <c r="K20" s="116">
        <v>-9.6938775510204085</v>
      </c>
    </row>
    <row r="21" spans="1:11" ht="14.1" customHeight="1" x14ac:dyDescent="0.2">
      <c r="A21" s="306">
        <v>21</v>
      </c>
      <c r="B21" s="307" t="s">
        <v>238</v>
      </c>
      <c r="C21" s="308"/>
      <c r="D21" s="113" t="s">
        <v>514</v>
      </c>
      <c r="E21" s="115" t="s">
        <v>514</v>
      </c>
      <c r="F21" s="114">
        <v>22</v>
      </c>
      <c r="G21" s="114">
        <v>18</v>
      </c>
      <c r="H21" s="114">
        <v>27</v>
      </c>
      <c r="I21" s="140">
        <v>26</v>
      </c>
      <c r="J21" s="115" t="s">
        <v>514</v>
      </c>
      <c r="K21" s="116" t="s">
        <v>514</v>
      </c>
    </row>
    <row r="22" spans="1:11" ht="14.1" customHeight="1" x14ac:dyDescent="0.2">
      <c r="A22" s="306">
        <v>22</v>
      </c>
      <c r="B22" s="307" t="s">
        <v>239</v>
      </c>
      <c r="C22" s="308"/>
      <c r="D22" s="113">
        <v>1.582398184339932</v>
      </c>
      <c r="E22" s="115">
        <v>251</v>
      </c>
      <c r="F22" s="114">
        <v>224</v>
      </c>
      <c r="G22" s="114">
        <v>310</v>
      </c>
      <c r="H22" s="114">
        <v>224</v>
      </c>
      <c r="I22" s="140">
        <v>307</v>
      </c>
      <c r="J22" s="115">
        <v>-56</v>
      </c>
      <c r="K22" s="116">
        <v>-18.241042345276874</v>
      </c>
    </row>
    <row r="23" spans="1:11" ht="14.1" customHeight="1" x14ac:dyDescent="0.2">
      <c r="A23" s="306">
        <v>23</v>
      </c>
      <c r="B23" s="307" t="s">
        <v>240</v>
      </c>
      <c r="C23" s="308"/>
      <c r="D23" s="113">
        <v>0.62413314840499301</v>
      </c>
      <c r="E23" s="115">
        <v>99</v>
      </c>
      <c r="F23" s="114">
        <v>81</v>
      </c>
      <c r="G23" s="114">
        <v>152</v>
      </c>
      <c r="H23" s="114">
        <v>77</v>
      </c>
      <c r="I23" s="140">
        <v>159</v>
      </c>
      <c r="J23" s="115">
        <v>-60</v>
      </c>
      <c r="K23" s="116">
        <v>-37.735849056603776</v>
      </c>
    </row>
    <row r="24" spans="1:11" ht="14.1" customHeight="1" x14ac:dyDescent="0.2">
      <c r="A24" s="306">
        <v>24</v>
      </c>
      <c r="B24" s="307" t="s">
        <v>241</v>
      </c>
      <c r="C24" s="308"/>
      <c r="D24" s="113">
        <v>4.5958895473458581</v>
      </c>
      <c r="E24" s="115">
        <v>729</v>
      </c>
      <c r="F24" s="114">
        <v>655</v>
      </c>
      <c r="G24" s="114">
        <v>791</v>
      </c>
      <c r="H24" s="114">
        <v>581</v>
      </c>
      <c r="I24" s="140">
        <v>774</v>
      </c>
      <c r="J24" s="115">
        <v>-45</v>
      </c>
      <c r="K24" s="116">
        <v>-5.8139534883720927</v>
      </c>
    </row>
    <row r="25" spans="1:11" ht="14.1" customHeight="1" x14ac:dyDescent="0.2">
      <c r="A25" s="306">
        <v>25</v>
      </c>
      <c r="B25" s="307" t="s">
        <v>242</v>
      </c>
      <c r="C25" s="308"/>
      <c r="D25" s="113">
        <v>6.102635228848821</v>
      </c>
      <c r="E25" s="115">
        <v>968</v>
      </c>
      <c r="F25" s="114">
        <v>735</v>
      </c>
      <c r="G25" s="114">
        <v>914</v>
      </c>
      <c r="H25" s="114">
        <v>792</v>
      </c>
      <c r="I25" s="140">
        <v>1104</v>
      </c>
      <c r="J25" s="115">
        <v>-136</v>
      </c>
      <c r="K25" s="116">
        <v>-12.318840579710145</v>
      </c>
    </row>
    <row r="26" spans="1:11" ht="14.1" customHeight="1" x14ac:dyDescent="0.2">
      <c r="A26" s="306">
        <v>26</v>
      </c>
      <c r="B26" s="307" t="s">
        <v>243</v>
      </c>
      <c r="C26" s="308"/>
      <c r="D26" s="113">
        <v>2.3326188374732064</v>
      </c>
      <c r="E26" s="115">
        <v>370</v>
      </c>
      <c r="F26" s="114">
        <v>293</v>
      </c>
      <c r="G26" s="114">
        <v>350</v>
      </c>
      <c r="H26" s="114">
        <v>269</v>
      </c>
      <c r="I26" s="140">
        <v>409</v>
      </c>
      <c r="J26" s="115">
        <v>-39</v>
      </c>
      <c r="K26" s="116">
        <v>-9.5354523227383865</v>
      </c>
    </row>
    <row r="27" spans="1:11" ht="14.1" customHeight="1" x14ac:dyDescent="0.2">
      <c r="A27" s="306">
        <v>27</v>
      </c>
      <c r="B27" s="307" t="s">
        <v>244</v>
      </c>
      <c r="C27" s="308"/>
      <c r="D27" s="113">
        <v>2.8495776068591603</v>
      </c>
      <c r="E27" s="115">
        <v>452</v>
      </c>
      <c r="F27" s="114">
        <v>398</v>
      </c>
      <c r="G27" s="114">
        <v>446</v>
      </c>
      <c r="H27" s="114">
        <v>444</v>
      </c>
      <c r="I27" s="140">
        <v>469</v>
      </c>
      <c r="J27" s="115">
        <v>-17</v>
      </c>
      <c r="K27" s="116">
        <v>-3.624733475479744</v>
      </c>
    </row>
    <row r="28" spans="1:11" ht="14.1" customHeight="1" x14ac:dyDescent="0.2">
      <c r="A28" s="306">
        <v>28</v>
      </c>
      <c r="B28" s="307" t="s">
        <v>245</v>
      </c>
      <c r="C28" s="308"/>
      <c r="D28" s="113">
        <v>0.30891438658428949</v>
      </c>
      <c r="E28" s="115">
        <v>49</v>
      </c>
      <c r="F28" s="114">
        <v>61</v>
      </c>
      <c r="G28" s="114">
        <v>54</v>
      </c>
      <c r="H28" s="114">
        <v>36</v>
      </c>
      <c r="I28" s="140">
        <v>55</v>
      </c>
      <c r="J28" s="115">
        <v>-6</v>
      </c>
      <c r="K28" s="116">
        <v>-10.909090909090908</v>
      </c>
    </row>
    <row r="29" spans="1:11" ht="14.1" customHeight="1" x14ac:dyDescent="0.2">
      <c r="A29" s="306">
        <v>29</v>
      </c>
      <c r="B29" s="307" t="s">
        <v>246</v>
      </c>
      <c r="C29" s="308"/>
      <c r="D29" s="113">
        <v>2.8495776068591603</v>
      </c>
      <c r="E29" s="115">
        <v>452</v>
      </c>
      <c r="F29" s="114">
        <v>397</v>
      </c>
      <c r="G29" s="114">
        <v>462</v>
      </c>
      <c r="H29" s="114">
        <v>390</v>
      </c>
      <c r="I29" s="140">
        <v>480</v>
      </c>
      <c r="J29" s="115">
        <v>-28</v>
      </c>
      <c r="K29" s="116">
        <v>-5.833333333333333</v>
      </c>
    </row>
    <row r="30" spans="1:11" ht="14.1" customHeight="1" x14ac:dyDescent="0.2">
      <c r="A30" s="306" t="s">
        <v>247</v>
      </c>
      <c r="B30" s="307" t="s">
        <v>248</v>
      </c>
      <c r="C30" s="308"/>
      <c r="D30" s="113">
        <v>0.59891564745933679</v>
      </c>
      <c r="E30" s="115">
        <v>95</v>
      </c>
      <c r="F30" s="114">
        <v>98</v>
      </c>
      <c r="G30" s="114">
        <v>154</v>
      </c>
      <c r="H30" s="114">
        <v>117</v>
      </c>
      <c r="I30" s="140">
        <v>155</v>
      </c>
      <c r="J30" s="115">
        <v>-60</v>
      </c>
      <c r="K30" s="116">
        <v>-38.70967741935484</v>
      </c>
    </row>
    <row r="31" spans="1:11" ht="14.1" customHeight="1" x14ac:dyDescent="0.2">
      <c r="A31" s="306" t="s">
        <v>249</v>
      </c>
      <c r="B31" s="307" t="s">
        <v>250</v>
      </c>
      <c r="C31" s="308"/>
      <c r="D31" s="113">
        <v>2.2002269575085109</v>
      </c>
      <c r="E31" s="115">
        <v>349</v>
      </c>
      <c r="F31" s="114">
        <v>286</v>
      </c>
      <c r="G31" s="114">
        <v>300</v>
      </c>
      <c r="H31" s="114">
        <v>253</v>
      </c>
      <c r="I31" s="140">
        <v>314</v>
      </c>
      <c r="J31" s="115">
        <v>35</v>
      </c>
      <c r="K31" s="116">
        <v>11.146496815286625</v>
      </c>
    </row>
    <row r="32" spans="1:11" ht="14.1" customHeight="1" x14ac:dyDescent="0.2">
      <c r="A32" s="306">
        <v>31</v>
      </c>
      <c r="B32" s="307" t="s">
        <v>251</v>
      </c>
      <c r="C32" s="308"/>
      <c r="D32" s="113">
        <v>0.5043500189131257</v>
      </c>
      <c r="E32" s="115">
        <v>80</v>
      </c>
      <c r="F32" s="114">
        <v>62</v>
      </c>
      <c r="G32" s="114">
        <v>65</v>
      </c>
      <c r="H32" s="114">
        <v>63</v>
      </c>
      <c r="I32" s="140">
        <v>77</v>
      </c>
      <c r="J32" s="115">
        <v>3</v>
      </c>
      <c r="K32" s="116">
        <v>3.8961038961038961</v>
      </c>
    </row>
    <row r="33" spans="1:11" ht="14.1" customHeight="1" x14ac:dyDescent="0.2">
      <c r="A33" s="306">
        <v>32</v>
      </c>
      <c r="B33" s="307" t="s">
        <v>252</v>
      </c>
      <c r="C33" s="308"/>
      <c r="D33" s="113">
        <v>2.2002269575085109</v>
      </c>
      <c r="E33" s="115">
        <v>349</v>
      </c>
      <c r="F33" s="114">
        <v>379</v>
      </c>
      <c r="G33" s="114">
        <v>385</v>
      </c>
      <c r="H33" s="114">
        <v>323</v>
      </c>
      <c r="I33" s="140">
        <v>302</v>
      </c>
      <c r="J33" s="115">
        <v>47</v>
      </c>
      <c r="K33" s="116">
        <v>15.562913907284768</v>
      </c>
    </row>
    <row r="34" spans="1:11" ht="14.1" customHeight="1" x14ac:dyDescent="0.2">
      <c r="A34" s="306">
        <v>33</v>
      </c>
      <c r="B34" s="307" t="s">
        <v>253</v>
      </c>
      <c r="C34" s="308"/>
      <c r="D34" s="113">
        <v>1.4752238053208926</v>
      </c>
      <c r="E34" s="115">
        <v>234</v>
      </c>
      <c r="F34" s="114">
        <v>260</v>
      </c>
      <c r="G34" s="114">
        <v>327</v>
      </c>
      <c r="H34" s="114">
        <v>196</v>
      </c>
      <c r="I34" s="140">
        <v>295</v>
      </c>
      <c r="J34" s="115">
        <v>-61</v>
      </c>
      <c r="K34" s="116">
        <v>-20.677966101694917</v>
      </c>
    </row>
    <row r="35" spans="1:11" ht="14.1" customHeight="1" x14ac:dyDescent="0.2">
      <c r="A35" s="306">
        <v>34</v>
      </c>
      <c r="B35" s="307" t="s">
        <v>254</v>
      </c>
      <c r="C35" s="308"/>
      <c r="D35" s="113">
        <v>1.6895725633589711</v>
      </c>
      <c r="E35" s="115">
        <v>268</v>
      </c>
      <c r="F35" s="114">
        <v>182</v>
      </c>
      <c r="G35" s="114">
        <v>243</v>
      </c>
      <c r="H35" s="114">
        <v>193</v>
      </c>
      <c r="I35" s="140">
        <v>230</v>
      </c>
      <c r="J35" s="115">
        <v>38</v>
      </c>
      <c r="K35" s="116">
        <v>16.521739130434781</v>
      </c>
    </row>
    <row r="36" spans="1:11" ht="14.1" customHeight="1" x14ac:dyDescent="0.2">
      <c r="A36" s="306">
        <v>41</v>
      </c>
      <c r="B36" s="307" t="s">
        <v>255</v>
      </c>
      <c r="C36" s="308"/>
      <c r="D36" s="113">
        <v>0.3782625141848443</v>
      </c>
      <c r="E36" s="115">
        <v>60</v>
      </c>
      <c r="F36" s="114">
        <v>45</v>
      </c>
      <c r="G36" s="114">
        <v>85</v>
      </c>
      <c r="H36" s="114">
        <v>69</v>
      </c>
      <c r="I36" s="140">
        <v>68</v>
      </c>
      <c r="J36" s="115">
        <v>-8</v>
      </c>
      <c r="K36" s="116">
        <v>-11.764705882352942</v>
      </c>
    </row>
    <row r="37" spans="1:11" ht="14.1" customHeight="1" x14ac:dyDescent="0.2">
      <c r="A37" s="306">
        <v>42</v>
      </c>
      <c r="B37" s="307" t="s">
        <v>256</v>
      </c>
      <c r="C37" s="308"/>
      <c r="D37" s="113">
        <v>0.11347875425545328</v>
      </c>
      <c r="E37" s="115">
        <v>18</v>
      </c>
      <c r="F37" s="114" t="s">
        <v>514</v>
      </c>
      <c r="G37" s="114">
        <v>9</v>
      </c>
      <c r="H37" s="114" t="s">
        <v>514</v>
      </c>
      <c r="I37" s="140" t="s">
        <v>514</v>
      </c>
      <c r="J37" s="115" t="s">
        <v>514</v>
      </c>
      <c r="K37" s="116" t="s">
        <v>514</v>
      </c>
    </row>
    <row r="38" spans="1:11" ht="14.1" customHeight="1" x14ac:dyDescent="0.2">
      <c r="A38" s="306">
        <v>43</v>
      </c>
      <c r="B38" s="307" t="s">
        <v>257</v>
      </c>
      <c r="C38" s="308"/>
      <c r="D38" s="113">
        <v>2.3452275879460345</v>
      </c>
      <c r="E38" s="115">
        <v>372</v>
      </c>
      <c r="F38" s="114">
        <v>288</v>
      </c>
      <c r="G38" s="114">
        <v>451</v>
      </c>
      <c r="H38" s="114">
        <v>299</v>
      </c>
      <c r="I38" s="140">
        <v>346</v>
      </c>
      <c r="J38" s="115">
        <v>26</v>
      </c>
      <c r="K38" s="116">
        <v>7.5144508670520231</v>
      </c>
    </row>
    <row r="39" spans="1:11" ht="14.1" customHeight="1" x14ac:dyDescent="0.2">
      <c r="A39" s="306">
        <v>51</v>
      </c>
      <c r="B39" s="307" t="s">
        <v>258</v>
      </c>
      <c r="C39" s="308"/>
      <c r="D39" s="113">
        <v>13.428319253561972</v>
      </c>
      <c r="E39" s="115">
        <v>2130</v>
      </c>
      <c r="F39" s="114">
        <v>1902</v>
      </c>
      <c r="G39" s="114">
        <v>2333</v>
      </c>
      <c r="H39" s="114">
        <v>1309</v>
      </c>
      <c r="I39" s="140">
        <v>1952</v>
      </c>
      <c r="J39" s="115">
        <v>178</v>
      </c>
      <c r="K39" s="116">
        <v>9.1188524590163933</v>
      </c>
    </row>
    <row r="40" spans="1:11" ht="14.1" customHeight="1" x14ac:dyDescent="0.2">
      <c r="A40" s="306" t="s">
        <v>259</v>
      </c>
      <c r="B40" s="307" t="s">
        <v>260</v>
      </c>
      <c r="C40" s="308"/>
      <c r="D40" s="113">
        <v>10.881351658050686</v>
      </c>
      <c r="E40" s="115">
        <v>1726</v>
      </c>
      <c r="F40" s="114">
        <v>1785</v>
      </c>
      <c r="G40" s="114">
        <v>2139</v>
      </c>
      <c r="H40" s="114">
        <v>1198</v>
      </c>
      <c r="I40" s="140">
        <v>1790</v>
      </c>
      <c r="J40" s="115">
        <v>-64</v>
      </c>
      <c r="K40" s="116">
        <v>-3.5754189944134076</v>
      </c>
    </row>
    <row r="41" spans="1:11" ht="14.1" customHeight="1" x14ac:dyDescent="0.2">
      <c r="A41" s="306"/>
      <c r="B41" s="307" t="s">
        <v>261</v>
      </c>
      <c r="C41" s="308"/>
      <c r="D41" s="113">
        <v>8.983734711890051</v>
      </c>
      <c r="E41" s="115">
        <v>1425</v>
      </c>
      <c r="F41" s="114">
        <v>1483</v>
      </c>
      <c r="G41" s="114">
        <v>1637</v>
      </c>
      <c r="H41" s="114">
        <v>927</v>
      </c>
      <c r="I41" s="140">
        <v>1458</v>
      </c>
      <c r="J41" s="115">
        <v>-33</v>
      </c>
      <c r="K41" s="116">
        <v>-2.263374485596708</v>
      </c>
    </row>
    <row r="42" spans="1:11" ht="14.1" customHeight="1" x14ac:dyDescent="0.2">
      <c r="A42" s="306">
        <v>52</v>
      </c>
      <c r="B42" s="307" t="s">
        <v>262</v>
      </c>
      <c r="C42" s="308"/>
      <c r="D42" s="113">
        <v>5.3713277014247884</v>
      </c>
      <c r="E42" s="115">
        <v>852</v>
      </c>
      <c r="F42" s="114">
        <v>800</v>
      </c>
      <c r="G42" s="114">
        <v>1000</v>
      </c>
      <c r="H42" s="114">
        <v>723</v>
      </c>
      <c r="I42" s="140">
        <v>870</v>
      </c>
      <c r="J42" s="115">
        <v>-18</v>
      </c>
      <c r="K42" s="116">
        <v>-2.0689655172413794</v>
      </c>
    </row>
    <row r="43" spans="1:11" ht="14.1" customHeight="1" x14ac:dyDescent="0.2">
      <c r="A43" s="306" t="s">
        <v>263</v>
      </c>
      <c r="B43" s="307" t="s">
        <v>264</v>
      </c>
      <c r="C43" s="308"/>
      <c r="D43" s="113">
        <v>4.6274114235279287</v>
      </c>
      <c r="E43" s="115">
        <v>734</v>
      </c>
      <c r="F43" s="114">
        <v>651</v>
      </c>
      <c r="G43" s="114">
        <v>855</v>
      </c>
      <c r="H43" s="114">
        <v>607</v>
      </c>
      <c r="I43" s="140">
        <v>707</v>
      </c>
      <c r="J43" s="115">
        <v>27</v>
      </c>
      <c r="K43" s="116">
        <v>3.8189533239038189</v>
      </c>
    </row>
    <row r="44" spans="1:11" ht="14.1" customHeight="1" x14ac:dyDescent="0.2">
      <c r="A44" s="306">
        <v>53</v>
      </c>
      <c r="B44" s="307" t="s">
        <v>265</v>
      </c>
      <c r="C44" s="308"/>
      <c r="D44" s="113">
        <v>0.73130752742403227</v>
      </c>
      <c r="E44" s="115">
        <v>116</v>
      </c>
      <c r="F44" s="114">
        <v>89</v>
      </c>
      <c r="G44" s="114">
        <v>88</v>
      </c>
      <c r="H44" s="114">
        <v>90</v>
      </c>
      <c r="I44" s="140">
        <v>93</v>
      </c>
      <c r="J44" s="115">
        <v>23</v>
      </c>
      <c r="K44" s="116">
        <v>24.731182795698924</v>
      </c>
    </row>
    <row r="45" spans="1:11" ht="14.1" customHeight="1" x14ac:dyDescent="0.2">
      <c r="A45" s="306" t="s">
        <v>266</v>
      </c>
      <c r="B45" s="307" t="s">
        <v>267</v>
      </c>
      <c r="C45" s="308"/>
      <c r="D45" s="113">
        <v>0.69348127600554788</v>
      </c>
      <c r="E45" s="115">
        <v>110</v>
      </c>
      <c r="F45" s="114">
        <v>75</v>
      </c>
      <c r="G45" s="114">
        <v>80</v>
      </c>
      <c r="H45" s="114">
        <v>83</v>
      </c>
      <c r="I45" s="140">
        <v>82</v>
      </c>
      <c r="J45" s="115">
        <v>28</v>
      </c>
      <c r="K45" s="116">
        <v>34.146341463414636</v>
      </c>
    </row>
    <row r="46" spans="1:11" ht="14.1" customHeight="1" x14ac:dyDescent="0.2">
      <c r="A46" s="306">
        <v>54</v>
      </c>
      <c r="B46" s="307" t="s">
        <v>268</v>
      </c>
      <c r="C46" s="308"/>
      <c r="D46" s="113">
        <v>2.906316983986887</v>
      </c>
      <c r="E46" s="115">
        <v>461</v>
      </c>
      <c r="F46" s="114">
        <v>441</v>
      </c>
      <c r="G46" s="114">
        <v>439</v>
      </c>
      <c r="H46" s="114">
        <v>376</v>
      </c>
      <c r="I46" s="140">
        <v>441</v>
      </c>
      <c r="J46" s="115">
        <v>20</v>
      </c>
      <c r="K46" s="116">
        <v>4.5351473922902494</v>
      </c>
    </row>
    <row r="47" spans="1:11" ht="14.1" customHeight="1" x14ac:dyDescent="0.2">
      <c r="A47" s="306">
        <v>61</v>
      </c>
      <c r="B47" s="307" t="s">
        <v>269</v>
      </c>
      <c r="C47" s="308"/>
      <c r="D47" s="113">
        <v>2.9315344849325431</v>
      </c>
      <c r="E47" s="115">
        <v>465</v>
      </c>
      <c r="F47" s="114">
        <v>361</v>
      </c>
      <c r="G47" s="114">
        <v>487</v>
      </c>
      <c r="H47" s="114">
        <v>409</v>
      </c>
      <c r="I47" s="140">
        <v>580</v>
      </c>
      <c r="J47" s="115">
        <v>-115</v>
      </c>
      <c r="K47" s="116">
        <v>-19.827586206896552</v>
      </c>
    </row>
    <row r="48" spans="1:11" ht="14.1" customHeight="1" x14ac:dyDescent="0.2">
      <c r="A48" s="306">
        <v>62</v>
      </c>
      <c r="B48" s="307" t="s">
        <v>270</v>
      </c>
      <c r="C48" s="308"/>
      <c r="D48" s="113">
        <v>7.3382927751859794</v>
      </c>
      <c r="E48" s="115">
        <v>1164</v>
      </c>
      <c r="F48" s="114">
        <v>1159</v>
      </c>
      <c r="G48" s="114">
        <v>1641</v>
      </c>
      <c r="H48" s="114">
        <v>1023</v>
      </c>
      <c r="I48" s="140">
        <v>1203</v>
      </c>
      <c r="J48" s="115">
        <v>-39</v>
      </c>
      <c r="K48" s="116">
        <v>-3.2418952618453867</v>
      </c>
    </row>
    <row r="49" spans="1:11" ht="14.1" customHeight="1" x14ac:dyDescent="0.2">
      <c r="A49" s="306">
        <v>63</v>
      </c>
      <c r="B49" s="307" t="s">
        <v>271</v>
      </c>
      <c r="C49" s="308"/>
      <c r="D49" s="113">
        <v>3.2908838734081454</v>
      </c>
      <c r="E49" s="115">
        <v>522</v>
      </c>
      <c r="F49" s="114">
        <v>482</v>
      </c>
      <c r="G49" s="114">
        <v>545</v>
      </c>
      <c r="H49" s="114">
        <v>406</v>
      </c>
      <c r="I49" s="140">
        <v>538</v>
      </c>
      <c r="J49" s="115">
        <v>-16</v>
      </c>
      <c r="K49" s="116">
        <v>-2.9739776951672861</v>
      </c>
    </row>
    <row r="50" spans="1:11" ht="14.1" customHeight="1" x14ac:dyDescent="0.2">
      <c r="A50" s="306" t="s">
        <v>272</v>
      </c>
      <c r="B50" s="307" t="s">
        <v>273</v>
      </c>
      <c r="C50" s="308"/>
      <c r="D50" s="113">
        <v>0.49804564367671161</v>
      </c>
      <c r="E50" s="115">
        <v>79</v>
      </c>
      <c r="F50" s="114">
        <v>71</v>
      </c>
      <c r="G50" s="114">
        <v>98</v>
      </c>
      <c r="H50" s="114">
        <v>70</v>
      </c>
      <c r="I50" s="140">
        <v>82</v>
      </c>
      <c r="J50" s="115">
        <v>-3</v>
      </c>
      <c r="K50" s="116">
        <v>-3.6585365853658538</v>
      </c>
    </row>
    <row r="51" spans="1:11" ht="14.1" customHeight="1" x14ac:dyDescent="0.2">
      <c r="A51" s="306" t="s">
        <v>274</v>
      </c>
      <c r="B51" s="307" t="s">
        <v>275</v>
      </c>
      <c r="C51" s="308"/>
      <c r="D51" s="113">
        <v>2.483923843147144</v>
      </c>
      <c r="E51" s="115">
        <v>394</v>
      </c>
      <c r="F51" s="114">
        <v>378</v>
      </c>
      <c r="G51" s="114">
        <v>401</v>
      </c>
      <c r="H51" s="114">
        <v>303</v>
      </c>
      <c r="I51" s="140">
        <v>423</v>
      </c>
      <c r="J51" s="115">
        <v>-29</v>
      </c>
      <c r="K51" s="116">
        <v>-6.8557919621749406</v>
      </c>
    </row>
    <row r="52" spans="1:11" ht="14.1" customHeight="1" x14ac:dyDescent="0.2">
      <c r="A52" s="306">
        <v>71</v>
      </c>
      <c r="B52" s="307" t="s">
        <v>276</v>
      </c>
      <c r="C52" s="308"/>
      <c r="D52" s="113">
        <v>14.22897490858656</v>
      </c>
      <c r="E52" s="115">
        <v>2257</v>
      </c>
      <c r="F52" s="114">
        <v>1643</v>
      </c>
      <c r="G52" s="114">
        <v>2272</v>
      </c>
      <c r="H52" s="114">
        <v>1558</v>
      </c>
      <c r="I52" s="140">
        <v>2111</v>
      </c>
      <c r="J52" s="115">
        <v>146</v>
      </c>
      <c r="K52" s="116">
        <v>6.9161534817621977</v>
      </c>
    </row>
    <row r="53" spans="1:11" ht="14.1" customHeight="1" x14ac:dyDescent="0.2">
      <c r="A53" s="306" t="s">
        <v>277</v>
      </c>
      <c r="B53" s="307" t="s">
        <v>278</v>
      </c>
      <c r="C53" s="308"/>
      <c r="D53" s="113">
        <v>6.7078552515445722</v>
      </c>
      <c r="E53" s="115">
        <v>1064</v>
      </c>
      <c r="F53" s="114">
        <v>804</v>
      </c>
      <c r="G53" s="114">
        <v>1109</v>
      </c>
      <c r="H53" s="114">
        <v>648</v>
      </c>
      <c r="I53" s="140">
        <v>955</v>
      </c>
      <c r="J53" s="115">
        <v>109</v>
      </c>
      <c r="K53" s="116">
        <v>11.413612565445026</v>
      </c>
    </row>
    <row r="54" spans="1:11" ht="14.1" customHeight="1" x14ac:dyDescent="0.2">
      <c r="A54" s="306" t="s">
        <v>279</v>
      </c>
      <c r="B54" s="307" t="s">
        <v>280</v>
      </c>
      <c r="C54" s="308"/>
      <c r="D54" s="113">
        <v>6.4935064935064934</v>
      </c>
      <c r="E54" s="115">
        <v>1030</v>
      </c>
      <c r="F54" s="114">
        <v>714</v>
      </c>
      <c r="G54" s="114">
        <v>1037</v>
      </c>
      <c r="H54" s="114">
        <v>797</v>
      </c>
      <c r="I54" s="140">
        <v>1003</v>
      </c>
      <c r="J54" s="115">
        <v>27</v>
      </c>
      <c r="K54" s="116">
        <v>2.6919242273180459</v>
      </c>
    </row>
    <row r="55" spans="1:11" ht="14.1" customHeight="1" x14ac:dyDescent="0.2">
      <c r="A55" s="306">
        <v>72</v>
      </c>
      <c r="B55" s="307" t="s">
        <v>281</v>
      </c>
      <c r="C55" s="308"/>
      <c r="D55" s="113">
        <v>2.0047913251796747</v>
      </c>
      <c r="E55" s="115">
        <v>318</v>
      </c>
      <c r="F55" s="114">
        <v>349</v>
      </c>
      <c r="G55" s="114">
        <v>361</v>
      </c>
      <c r="H55" s="114">
        <v>275</v>
      </c>
      <c r="I55" s="140">
        <v>362</v>
      </c>
      <c r="J55" s="115">
        <v>-44</v>
      </c>
      <c r="K55" s="116">
        <v>-12.154696132596685</v>
      </c>
    </row>
    <row r="56" spans="1:11" ht="14.1" customHeight="1" x14ac:dyDescent="0.2">
      <c r="A56" s="306" t="s">
        <v>282</v>
      </c>
      <c r="B56" s="307" t="s">
        <v>283</v>
      </c>
      <c r="C56" s="308"/>
      <c r="D56" s="113">
        <v>0.88261253309796994</v>
      </c>
      <c r="E56" s="115">
        <v>140</v>
      </c>
      <c r="F56" s="114">
        <v>211</v>
      </c>
      <c r="G56" s="114">
        <v>173</v>
      </c>
      <c r="H56" s="114">
        <v>101</v>
      </c>
      <c r="I56" s="140">
        <v>160</v>
      </c>
      <c r="J56" s="115">
        <v>-20</v>
      </c>
      <c r="K56" s="116">
        <v>-12.5</v>
      </c>
    </row>
    <row r="57" spans="1:11" ht="14.1" customHeight="1" x14ac:dyDescent="0.2">
      <c r="A57" s="306" t="s">
        <v>284</v>
      </c>
      <c r="B57" s="307" t="s">
        <v>285</v>
      </c>
      <c r="C57" s="308"/>
      <c r="D57" s="113">
        <v>0.86369940738872775</v>
      </c>
      <c r="E57" s="115">
        <v>137</v>
      </c>
      <c r="F57" s="114">
        <v>115</v>
      </c>
      <c r="G57" s="114">
        <v>131</v>
      </c>
      <c r="H57" s="114">
        <v>136</v>
      </c>
      <c r="I57" s="140">
        <v>152</v>
      </c>
      <c r="J57" s="115">
        <v>-15</v>
      </c>
      <c r="K57" s="116">
        <v>-9.8684210526315788</v>
      </c>
    </row>
    <row r="58" spans="1:11" ht="14.1" customHeight="1" x14ac:dyDescent="0.2">
      <c r="A58" s="306">
        <v>73</v>
      </c>
      <c r="B58" s="307" t="s">
        <v>286</v>
      </c>
      <c r="C58" s="308"/>
      <c r="D58" s="113">
        <v>1.6139200605220023</v>
      </c>
      <c r="E58" s="115">
        <v>256</v>
      </c>
      <c r="F58" s="114">
        <v>158</v>
      </c>
      <c r="G58" s="114">
        <v>260</v>
      </c>
      <c r="H58" s="114">
        <v>180</v>
      </c>
      <c r="I58" s="140">
        <v>260</v>
      </c>
      <c r="J58" s="115">
        <v>-4</v>
      </c>
      <c r="K58" s="116">
        <v>-1.5384615384615385</v>
      </c>
    </row>
    <row r="59" spans="1:11" ht="14.1" customHeight="1" x14ac:dyDescent="0.2">
      <c r="A59" s="306" t="s">
        <v>287</v>
      </c>
      <c r="B59" s="307" t="s">
        <v>288</v>
      </c>
      <c r="C59" s="308"/>
      <c r="D59" s="113">
        <v>1.2545706720464003</v>
      </c>
      <c r="E59" s="115">
        <v>199</v>
      </c>
      <c r="F59" s="114">
        <v>106</v>
      </c>
      <c r="G59" s="114">
        <v>190</v>
      </c>
      <c r="H59" s="114">
        <v>135</v>
      </c>
      <c r="I59" s="140">
        <v>213</v>
      </c>
      <c r="J59" s="115">
        <v>-14</v>
      </c>
      <c r="K59" s="116">
        <v>-6.572769953051643</v>
      </c>
    </row>
    <row r="60" spans="1:11" ht="14.1" customHeight="1" x14ac:dyDescent="0.2">
      <c r="A60" s="306">
        <v>81</v>
      </c>
      <c r="B60" s="307" t="s">
        <v>289</v>
      </c>
      <c r="C60" s="308"/>
      <c r="D60" s="113">
        <v>5.6550245870634219</v>
      </c>
      <c r="E60" s="115">
        <v>897</v>
      </c>
      <c r="F60" s="114">
        <v>772</v>
      </c>
      <c r="G60" s="114">
        <v>958</v>
      </c>
      <c r="H60" s="114">
        <v>716</v>
      </c>
      <c r="I60" s="140">
        <v>865</v>
      </c>
      <c r="J60" s="115">
        <v>32</v>
      </c>
      <c r="K60" s="116">
        <v>3.699421965317919</v>
      </c>
    </row>
    <row r="61" spans="1:11" ht="14.1" customHeight="1" x14ac:dyDescent="0.2">
      <c r="A61" s="306" t="s">
        <v>290</v>
      </c>
      <c r="B61" s="307" t="s">
        <v>291</v>
      </c>
      <c r="C61" s="308"/>
      <c r="D61" s="113">
        <v>1.9732694489976044</v>
      </c>
      <c r="E61" s="115">
        <v>313</v>
      </c>
      <c r="F61" s="114">
        <v>223</v>
      </c>
      <c r="G61" s="114">
        <v>375</v>
      </c>
      <c r="H61" s="114">
        <v>227</v>
      </c>
      <c r="I61" s="140">
        <v>298</v>
      </c>
      <c r="J61" s="115">
        <v>15</v>
      </c>
      <c r="K61" s="116">
        <v>5.0335570469798654</v>
      </c>
    </row>
    <row r="62" spans="1:11" ht="14.1" customHeight="1" x14ac:dyDescent="0.2">
      <c r="A62" s="306" t="s">
        <v>292</v>
      </c>
      <c r="B62" s="307" t="s">
        <v>293</v>
      </c>
      <c r="C62" s="308"/>
      <c r="D62" s="113">
        <v>1.7841381919051822</v>
      </c>
      <c r="E62" s="115">
        <v>283</v>
      </c>
      <c r="F62" s="114">
        <v>301</v>
      </c>
      <c r="G62" s="114">
        <v>372</v>
      </c>
      <c r="H62" s="114">
        <v>275</v>
      </c>
      <c r="I62" s="140">
        <v>285</v>
      </c>
      <c r="J62" s="115">
        <v>-2</v>
      </c>
      <c r="K62" s="116">
        <v>-0.70175438596491224</v>
      </c>
    </row>
    <row r="63" spans="1:11" ht="14.1" customHeight="1" x14ac:dyDescent="0.2">
      <c r="A63" s="306"/>
      <c r="B63" s="307" t="s">
        <v>294</v>
      </c>
      <c r="C63" s="308"/>
      <c r="D63" s="113">
        <v>1.2608750472828143</v>
      </c>
      <c r="E63" s="115">
        <v>200</v>
      </c>
      <c r="F63" s="114">
        <v>216</v>
      </c>
      <c r="G63" s="114">
        <v>288</v>
      </c>
      <c r="H63" s="114">
        <v>230</v>
      </c>
      <c r="I63" s="140">
        <v>240</v>
      </c>
      <c r="J63" s="115">
        <v>-40</v>
      </c>
      <c r="K63" s="116">
        <v>-16.666666666666668</v>
      </c>
    </row>
    <row r="64" spans="1:11" ht="14.1" customHeight="1" x14ac:dyDescent="0.2">
      <c r="A64" s="306" t="s">
        <v>295</v>
      </c>
      <c r="B64" s="307" t="s">
        <v>296</v>
      </c>
      <c r="C64" s="308"/>
      <c r="D64" s="113">
        <v>0.61152439793216495</v>
      </c>
      <c r="E64" s="115">
        <v>97</v>
      </c>
      <c r="F64" s="114">
        <v>67</v>
      </c>
      <c r="G64" s="114">
        <v>84</v>
      </c>
      <c r="H64" s="114">
        <v>65</v>
      </c>
      <c r="I64" s="140">
        <v>98</v>
      </c>
      <c r="J64" s="115">
        <v>-1</v>
      </c>
      <c r="K64" s="116">
        <v>-1.0204081632653061</v>
      </c>
    </row>
    <row r="65" spans="1:11" ht="14.1" customHeight="1" x14ac:dyDescent="0.2">
      <c r="A65" s="306" t="s">
        <v>297</v>
      </c>
      <c r="B65" s="307" t="s">
        <v>298</v>
      </c>
      <c r="C65" s="308"/>
      <c r="D65" s="113">
        <v>0.63043752364140715</v>
      </c>
      <c r="E65" s="115">
        <v>100</v>
      </c>
      <c r="F65" s="114">
        <v>63</v>
      </c>
      <c r="G65" s="114">
        <v>63</v>
      </c>
      <c r="H65" s="114">
        <v>65</v>
      </c>
      <c r="I65" s="140">
        <v>83</v>
      </c>
      <c r="J65" s="115">
        <v>17</v>
      </c>
      <c r="K65" s="116">
        <v>20.481927710843372</v>
      </c>
    </row>
    <row r="66" spans="1:11" ht="14.1" customHeight="1" x14ac:dyDescent="0.2">
      <c r="A66" s="306">
        <v>82</v>
      </c>
      <c r="B66" s="307" t="s">
        <v>299</v>
      </c>
      <c r="C66" s="308"/>
      <c r="D66" s="113">
        <v>2.2884882108183078</v>
      </c>
      <c r="E66" s="115">
        <v>363</v>
      </c>
      <c r="F66" s="114">
        <v>393</v>
      </c>
      <c r="G66" s="114">
        <v>443</v>
      </c>
      <c r="H66" s="114">
        <v>332</v>
      </c>
      <c r="I66" s="140">
        <v>372</v>
      </c>
      <c r="J66" s="115">
        <v>-9</v>
      </c>
      <c r="K66" s="116">
        <v>-2.4193548387096775</v>
      </c>
    </row>
    <row r="67" spans="1:11" ht="14.1" customHeight="1" x14ac:dyDescent="0.2">
      <c r="A67" s="306" t="s">
        <v>300</v>
      </c>
      <c r="B67" s="307" t="s">
        <v>301</v>
      </c>
      <c r="C67" s="308"/>
      <c r="D67" s="113">
        <v>1.2104400453915016</v>
      </c>
      <c r="E67" s="115">
        <v>192</v>
      </c>
      <c r="F67" s="114">
        <v>252</v>
      </c>
      <c r="G67" s="114">
        <v>251</v>
      </c>
      <c r="H67" s="114">
        <v>214</v>
      </c>
      <c r="I67" s="140">
        <v>210</v>
      </c>
      <c r="J67" s="115">
        <v>-18</v>
      </c>
      <c r="K67" s="116">
        <v>-8.5714285714285712</v>
      </c>
    </row>
    <row r="68" spans="1:11" ht="14.1" customHeight="1" x14ac:dyDescent="0.2">
      <c r="A68" s="306" t="s">
        <v>302</v>
      </c>
      <c r="B68" s="307" t="s">
        <v>303</v>
      </c>
      <c r="C68" s="308"/>
      <c r="D68" s="113">
        <v>0.65565502458706337</v>
      </c>
      <c r="E68" s="115">
        <v>104</v>
      </c>
      <c r="F68" s="114">
        <v>87</v>
      </c>
      <c r="G68" s="114">
        <v>109</v>
      </c>
      <c r="H68" s="114">
        <v>82</v>
      </c>
      <c r="I68" s="140">
        <v>100</v>
      </c>
      <c r="J68" s="115">
        <v>4</v>
      </c>
      <c r="K68" s="116">
        <v>4</v>
      </c>
    </row>
    <row r="69" spans="1:11" ht="14.1" customHeight="1" x14ac:dyDescent="0.2">
      <c r="A69" s="306">
        <v>83</v>
      </c>
      <c r="B69" s="307" t="s">
        <v>304</v>
      </c>
      <c r="C69" s="308"/>
      <c r="D69" s="113">
        <v>3.5430588828647083</v>
      </c>
      <c r="E69" s="115">
        <v>562</v>
      </c>
      <c r="F69" s="114">
        <v>445</v>
      </c>
      <c r="G69" s="114">
        <v>1059</v>
      </c>
      <c r="H69" s="114">
        <v>407</v>
      </c>
      <c r="I69" s="140">
        <v>523</v>
      </c>
      <c r="J69" s="115">
        <v>39</v>
      </c>
      <c r="K69" s="116">
        <v>7.4569789674952203</v>
      </c>
    </row>
    <row r="70" spans="1:11" ht="14.1" customHeight="1" x14ac:dyDescent="0.2">
      <c r="A70" s="306" t="s">
        <v>305</v>
      </c>
      <c r="B70" s="307" t="s">
        <v>306</v>
      </c>
      <c r="C70" s="308"/>
      <c r="D70" s="113">
        <v>3.1143613667885512</v>
      </c>
      <c r="E70" s="115">
        <v>494</v>
      </c>
      <c r="F70" s="114">
        <v>377</v>
      </c>
      <c r="G70" s="114">
        <v>932</v>
      </c>
      <c r="H70" s="114">
        <v>344</v>
      </c>
      <c r="I70" s="140">
        <v>446</v>
      </c>
      <c r="J70" s="115">
        <v>48</v>
      </c>
      <c r="K70" s="116">
        <v>10.762331838565023</v>
      </c>
    </row>
    <row r="71" spans="1:11" ht="14.1" customHeight="1" x14ac:dyDescent="0.2">
      <c r="A71" s="306"/>
      <c r="B71" s="307" t="s">
        <v>307</v>
      </c>
      <c r="C71" s="308"/>
      <c r="D71" s="113">
        <v>2.1182700794351281</v>
      </c>
      <c r="E71" s="115">
        <v>336</v>
      </c>
      <c r="F71" s="114">
        <v>281</v>
      </c>
      <c r="G71" s="114">
        <v>719</v>
      </c>
      <c r="H71" s="114">
        <v>236</v>
      </c>
      <c r="I71" s="140">
        <v>314</v>
      </c>
      <c r="J71" s="115">
        <v>22</v>
      </c>
      <c r="K71" s="116">
        <v>7.0063694267515926</v>
      </c>
    </row>
    <row r="72" spans="1:11" ht="14.1" customHeight="1" x14ac:dyDescent="0.2">
      <c r="A72" s="306">
        <v>84</v>
      </c>
      <c r="B72" s="307" t="s">
        <v>308</v>
      </c>
      <c r="C72" s="308"/>
      <c r="D72" s="113">
        <v>0.7565250283696886</v>
      </c>
      <c r="E72" s="115">
        <v>120</v>
      </c>
      <c r="F72" s="114">
        <v>108</v>
      </c>
      <c r="G72" s="114">
        <v>341</v>
      </c>
      <c r="H72" s="114">
        <v>84</v>
      </c>
      <c r="I72" s="140">
        <v>140</v>
      </c>
      <c r="J72" s="115">
        <v>-20</v>
      </c>
      <c r="K72" s="116">
        <v>-14.285714285714286</v>
      </c>
    </row>
    <row r="73" spans="1:11" ht="14.1" customHeight="1" x14ac:dyDescent="0.2">
      <c r="A73" s="306" t="s">
        <v>309</v>
      </c>
      <c r="B73" s="307" t="s">
        <v>310</v>
      </c>
      <c r="C73" s="308"/>
      <c r="D73" s="113">
        <v>8.1956878073382922E-2</v>
      </c>
      <c r="E73" s="115">
        <v>13</v>
      </c>
      <c r="F73" s="114">
        <v>10</v>
      </c>
      <c r="G73" s="114">
        <v>126</v>
      </c>
      <c r="H73" s="114">
        <v>3</v>
      </c>
      <c r="I73" s="140">
        <v>23</v>
      </c>
      <c r="J73" s="115">
        <v>-10</v>
      </c>
      <c r="K73" s="116">
        <v>-43.478260869565219</v>
      </c>
    </row>
    <row r="74" spans="1:11" ht="14.1" customHeight="1" x14ac:dyDescent="0.2">
      <c r="A74" s="306" t="s">
        <v>311</v>
      </c>
      <c r="B74" s="307" t="s">
        <v>312</v>
      </c>
      <c r="C74" s="308"/>
      <c r="D74" s="113">
        <v>5.6739377127726642E-2</v>
      </c>
      <c r="E74" s="115">
        <v>9</v>
      </c>
      <c r="F74" s="114">
        <v>11</v>
      </c>
      <c r="G74" s="114">
        <v>61</v>
      </c>
      <c r="H74" s="114">
        <v>5</v>
      </c>
      <c r="I74" s="140">
        <v>7</v>
      </c>
      <c r="J74" s="115">
        <v>2</v>
      </c>
      <c r="K74" s="116">
        <v>28.571428571428573</v>
      </c>
    </row>
    <row r="75" spans="1:11" ht="14.1" customHeight="1" x14ac:dyDescent="0.2">
      <c r="A75" s="306" t="s">
        <v>313</v>
      </c>
      <c r="B75" s="307" t="s">
        <v>314</v>
      </c>
      <c r="C75" s="308"/>
      <c r="D75" s="113">
        <v>7.5652502836968852E-2</v>
      </c>
      <c r="E75" s="115">
        <v>12</v>
      </c>
      <c r="F75" s="114">
        <v>9</v>
      </c>
      <c r="G75" s="114">
        <v>11</v>
      </c>
      <c r="H75" s="114">
        <v>7</v>
      </c>
      <c r="I75" s="140">
        <v>10</v>
      </c>
      <c r="J75" s="115">
        <v>2</v>
      </c>
      <c r="K75" s="116">
        <v>20</v>
      </c>
    </row>
    <row r="76" spans="1:11" ht="14.1" customHeight="1" x14ac:dyDescent="0.2">
      <c r="A76" s="306">
        <v>91</v>
      </c>
      <c r="B76" s="307" t="s">
        <v>315</v>
      </c>
      <c r="C76" s="308"/>
      <c r="D76" s="113">
        <v>0.15760938091035179</v>
      </c>
      <c r="E76" s="115">
        <v>25</v>
      </c>
      <c r="F76" s="114">
        <v>25</v>
      </c>
      <c r="G76" s="114">
        <v>33</v>
      </c>
      <c r="H76" s="114">
        <v>15</v>
      </c>
      <c r="I76" s="140">
        <v>26</v>
      </c>
      <c r="J76" s="115">
        <v>-1</v>
      </c>
      <c r="K76" s="116">
        <v>-3.8461538461538463</v>
      </c>
    </row>
    <row r="77" spans="1:11" ht="14.1" customHeight="1" x14ac:dyDescent="0.2">
      <c r="A77" s="306">
        <v>92</v>
      </c>
      <c r="B77" s="307" t="s">
        <v>316</v>
      </c>
      <c r="C77" s="308"/>
      <c r="D77" s="113">
        <v>0.85109065691589958</v>
      </c>
      <c r="E77" s="115">
        <v>135</v>
      </c>
      <c r="F77" s="114">
        <v>107</v>
      </c>
      <c r="G77" s="114">
        <v>144</v>
      </c>
      <c r="H77" s="114">
        <v>134</v>
      </c>
      <c r="I77" s="140">
        <v>171</v>
      </c>
      <c r="J77" s="115">
        <v>-36</v>
      </c>
      <c r="K77" s="116">
        <v>-21.05263157894737</v>
      </c>
    </row>
    <row r="78" spans="1:11" ht="14.1" customHeight="1" x14ac:dyDescent="0.2">
      <c r="A78" s="306">
        <v>93</v>
      </c>
      <c r="B78" s="307" t="s">
        <v>317</v>
      </c>
      <c r="C78" s="308"/>
      <c r="D78" s="113">
        <v>0.22065313327449249</v>
      </c>
      <c r="E78" s="115">
        <v>35</v>
      </c>
      <c r="F78" s="114" t="s">
        <v>514</v>
      </c>
      <c r="G78" s="114">
        <v>45</v>
      </c>
      <c r="H78" s="114">
        <v>27</v>
      </c>
      <c r="I78" s="140">
        <v>38</v>
      </c>
      <c r="J78" s="115">
        <v>-3</v>
      </c>
      <c r="K78" s="116">
        <v>-7.8947368421052628</v>
      </c>
    </row>
    <row r="79" spans="1:11" ht="14.1" customHeight="1" x14ac:dyDescent="0.2">
      <c r="A79" s="306">
        <v>94</v>
      </c>
      <c r="B79" s="307" t="s">
        <v>318</v>
      </c>
      <c r="C79" s="308"/>
      <c r="D79" s="113">
        <v>0.30891438658428949</v>
      </c>
      <c r="E79" s="115">
        <v>49</v>
      </c>
      <c r="F79" s="114">
        <v>27</v>
      </c>
      <c r="G79" s="114">
        <v>82</v>
      </c>
      <c r="H79" s="114">
        <v>108</v>
      </c>
      <c r="I79" s="140">
        <v>44</v>
      </c>
      <c r="J79" s="115">
        <v>5</v>
      </c>
      <c r="K79" s="116">
        <v>11.363636363636363</v>
      </c>
    </row>
    <row r="80" spans="1:11" ht="14.1" customHeight="1" x14ac:dyDescent="0.2">
      <c r="A80" s="306" t="s">
        <v>319</v>
      </c>
      <c r="B80" s="307" t="s">
        <v>320</v>
      </c>
      <c r="C80" s="308"/>
      <c r="D80" s="113" t="s">
        <v>514</v>
      </c>
      <c r="E80" s="115" t="s">
        <v>514</v>
      </c>
      <c r="F80" s="114">
        <v>0</v>
      </c>
      <c r="G80" s="114">
        <v>0</v>
      </c>
      <c r="H80" s="114" t="s">
        <v>514</v>
      </c>
      <c r="I80" s="140" t="s">
        <v>514</v>
      </c>
      <c r="J80" s="115" t="s">
        <v>514</v>
      </c>
      <c r="K80" s="116" t="s">
        <v>514</v>
      </c>
    </row>
    <row r="81" spans="1:11" ht="14.1" customHeight="1" x14ac:dyDescent="0.2">
      <c r="A81" s="310" t="s">
        <v>321</v>
      </c>
      <c r="B81" s="311" t="s">
        <v>334</v>
      </c>
      <c r="C81" s="312"/>
      <c r="D81" s="125">
        <v>0.1513050056739377</v>
      </c>
      <c r="E81" s="143">
        <v>24</v>
      </c>
      <c r="F81" s="144">
        <v>22</v>
      </c>
      <c r="G81" s="144">
        <v>79</v>
      </c>
      <c r="H81" s="144">
        <v>31</v>
      </c>
      <c r="I81" s="145">
        <v>20</v>
      </c>
      <c r="J81" s="143">
        <v>4</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165172</v>
      </c>
      <c r="C10" s="114">
        <v>93573</v>
      </c>
      <c r="D10" s="114">
        <v>71599</v>
      </c>
      <c r="E10" s="114">
        <v>132072</v>
      </c>
      <c r="F10" s="114">
        <v>32091</v>
      </c>
      <c r="G10" s="114">
        <v>19280</v>
      </c>
      <c r="H10" s="114">
        <v>41217</v>
      </c>
      <c r="I10" s="115">
        <v>46251</v>
      </c>
      <c r="J10" s="114">
        <v>29479</v>
      </c>
      <c r="K10" s="114">
        <v>16772</v>
      </c>
      <c r="L10" s="423">
        <v>10924</v>
      </c>
      <c r="M10" s="424">
        <v>12125</v>
      </c>
    </row>
    <row r="11" spans="1:13" ht="11.1" customHeight="1" x14ac:dyDescent="0.2">
      <c r="A11" s="422" t="s">
        <v>388</v>
      </c>
      <c r="B11" s="115">
        <v>165896</v>
      </c>
      <c r="C11" s="114">
        <v>94292</v>
      </c>
      <c r="D11" s="114">
        <v>71604</v>
      </c>
      <c r="E11" s="114">
        <v>132551</v>
      </c>
      <c r="F11" s="114">
        <v>32347</v>
      </c>
      <c r="G11" s="114">
        <v>18959</v>
      </c>
      <c r="H11" s="114">
        <v>41967</v>
      </c>
      <c r="I11" s="115">
        <v>47217</v>
      </c>
      <c r="J11" s="114">
        <v>29995</v>
      </c>
      <c r="K11" s="114">
        <v>17222</v>
      </c>
      <c r="L11" s="423">
        <v>9999</v>
      </c>
      <c r="M11" s="424">
        <v>9390</v>
      </c>
    </row>
    <row r="12" spans="1:13" ht="11.1" customHeight="1" x14ac:dyDescent="0.2">
      <c r="A12" s="422" t="s">
        <v>389</v>
      </c>
      <c r="B12" s="115">
        <v>168157</v>
      </c>
      <c r="C12" s="114">
        <v>95554</v>
      </c>
      <c r="D12" s="114">
        <v>72603</v>
      </c>
      <c r="E12" s="114">
        <v>134732</v>
      </c>
      <c r="F12" s="114">
        <v>32365</v>
      </c>
      <c r="G12" s="114">
        <v>20443</v>
      </c>
      <c r="H12" s="114">
        <v>42492</v>
      </c>
      <c r="I12" s="115">
        <v>47266</v>
      </c>
      <c r="J12" s="114">
        <v>29444</v>
      </c>
      <c r="K12" s="114">
        <v>17822</v>
      </c>
      <c r="L12" s="423">
        <v>16422</v>
      </c>
      <c r="M12" s="424">
        <v>14498</v>
      </c>
    </row>
    <row r="13" spans="1:13" s="110" customFormat="1" ht="11.1" customHeight="1" x14ac:dyDescent="0.2">
      <c r="A13" s="422" t="s">
        <v>390</v>
      </c>
      <c r="B13" s="115">
        <v>168349</v>
      </c>
      <c r="C13" s="114">
        <v>95333</v>
      </c>
      <c r="D13" s="114">
        <v>73016</v>
      </c>
      <c r="E13" s="114">
        <v>134135</v>
      </c>
      <c r="F13" s="114">
        <v>33155</v>
      </c>
      <c r="G13" s="114">
        <v>19942</v>
      </c>
      <c r="H13" s="114">
        <v>43147</v>
      </c>
      <c r="I13" s="115">
        <v>47444</v>
      </c>
      <c r="J13" s="114">
        <v>29366</v>
      </c>
      <c r="K13" s="114">
        <v>18078</v>
      </c>
      <c r="L13" s="423">
        <v>10966</v>
      </c>
      <c r="M13" s="424">
        <v>11449</v>
      </c>
    </row>
    <row r="14" spans="1:13" ht="15" customHeight="1" x14ac:dyDescent="0.2">
      <c r="A14" s="422" t="s">
        <v>391</v>
      </c>
      <c r="B14" s="115">
        <v>168983</v>
      </c>
      <c r="C14" s="114">
        <v>95706</v>
      </c>
      <c r="D14" s="114">
        <v>73277</v>
      </c>
      <c r="E14" s="114">
        <v>131120</v>
      </c>
      <c r="F14" s="114">
        <v>36950</v>
      </c>
      <c r="G14" s="114">
        <v>19346</v>
      </c>
      <c r="H14" s="114">
        <v>43817</v>
      </c>
      <c r="I14" s="115">
        <v>47216</v>
      </c>
      <c r="J14" s="114">
        <v>29176</v>
      </c>
      <c r="K14" s="114">
        <v>18040</v>
      </c>
      <c r="L14" s="423">
        <v>13623</v>
      </c>
      <c r="M14" s="424">
        <v>13219</v>
      </c>
    </row>
    <row r="15" spans="1:13" ht="11.1" customHeight="1" x14ac:dyDescent="0.2">
      <c r="A15" s="422" t="s">
        <v>388</v>
      </c>
      <c r="B15" s="115">
        <v>170913</v>
      </c>
      <c r="C15" s="114">
        <v>97032</v>
      </c>
      <c r="D15" s="114">
        <v>73881</v>
      </c>
      <c r="E15" s="114">
        <v>132116</v>
      </c>
      <c r="F15" s="114">
        <v>37936</v>
      </c>
      <c r="G15" s="114">
        <v>19186</v>
      </c>
      <c r="H15" s="114">
        <v>44741</v>
      </c>
      <c r="I15" s="115">
        <v>47666</v>
      </c>
      <c r="J15" s="114">
        <v>29344</v>
      </c>
      <c r="K15" s="114">
        <v>18322</v>
      </c>
      <c r="L15" s="423">
        <v>12318</v>
      </c>
      <c r="M15" s="424">
        <v>10715</v>
      </c>
    </row>
    <row r="16" spans="1:13" ht="11.1" customHeight="1" x14ac:dyDescent="0.2">
      <c r="A16" s="422" t="s">
        <v>389</v>
      </c>
      <c r="B16" s="115">
        <v>174175</v>
      </c>
      <c r="C16" s="114">
        <v>98965</v>
      </c>
      <c r="D16" s="114">
        <v>75210</v>
      </c>
      <c r="E16" s="114">
        <v>135411</v>
      </c>
      <c r="F16" s="114">
        <v>38207</v>
      </c>
      <c r="G16" s="114">
        <v>20703</v>
      </c>
      <c r="H16" s="114">
        <v>45424</v>
      </c>
      <c r="I16" s="115">
        <v>47406</v>
      </c>
      <c r="J16" s="114">
        <v>28609</v>
      </c>
      <c r="K16" s="114">
        <v>18797</v>
      </c>
      <c r="L16" s="423">
        <v>18077</v>
      </c>
      <c r="M16" s="424">
        <v>15304</v>
      </c>
    </row>
    <row r="17" spans="1:13" s="110" customFormat="1" ht="11.1" customHeight="1" x14ac:dyDescent="0.2">
      <c r="A17" s="422" t="s">
        <v>390</v>
      </c>
      <c r="B17" s="115">
        <v>174684</v>
      </c>
      <c r="C17" s="114">
        <v>98938</v>
      </c>
      <c r="D17" s="114">
        <v>75746</v>
      </c>
      <c r="E17" s="114">
        <v>136002</v>
      </c>
      <c r="F17" s="114">
        <v>38555</v>
      </c>
      <c r="G17" s="114">
        <v>20364</v>
      </c>
      <c r="H17" s="114">
        <v>46075</v>
      </c>
      <c r="I17" s="115">
        <v>47648</v>
      </c>
      <c r="J17" s="114">
        <v>28749</v>
      </c>
      <c r="K17" s="114">
        <v>18899</v>
      </c>
      <c r="L17" s="423">
        <v>11402</v>
      </c>
      <c r="M17" s="424">
        <v>11639</v>
      </c>
    </row>
    <row r="18" spans="1:13" ht="15" customHeight="1" x14ac:dyDescent="0.2">
      <c r="A18" s="422" t="s">
        <v>392</v>
      </c>
      <c r="B18" s="115">
        <v>176274</v>
      </c>
      <c r="C18" s="114">
        <v>99796</v>
      </c>
      <c r="D18" s="114">
        <v>76478</v>
      </c>
      <c r="E18" s="114">
        <v>136440</v>
      </c>
      <c r="F18" s="114">
        <v>39668</v>
      </c>
      <c r="G18" s="114">
        <v>20216</v>
      </c>
      <c r="H18" s="114">
        <v>46880</v>
      </c>
      <c r="I18" s="115">
        <v>46947</v>
      </c>
      <c r="J18" s="114">
        <v>28380</v>
      </c>
      <c r="K18" s="114">
        <v>18567</v>
      </c>
      <c r="L18" s="423">
        <v>14459</v>
      </c>
      <c r="M18" s="424">
        <v>13073</v>
      </c>
    </row>
    <row r="19" spans="1:13" ht="11.1" customHeight="1" x14ac:dyDescent="0.2">
      <c r="A19" s="422" t="s">
        <v>388</v>
      </c>
      <c r="B19" s="115">
        <v>177005</v>
      </c>
      <c r="C19" s="114">
        <v>100236</v>
      </c>
      <c r="D19" s="114">
        <v>76769</v>
      </c>
      <c r="E19" s="114">
        <v>136681</v>
      </c>
      <c r="F19" s="114">
        <v>40168</v>
      </c>
      <c r="G19" s="114">
        <v>19841</v>
      </c>
      <c r="H19" s="114">
        <v>47554</v>
      </c>
      <c r="I19" s="115">
        <v>47825</v>
      </c>
      <c r="J19" s="114">
        <v>28898</v>
      </c>
      <c r="K19" s="114">
        <v>18927</v>
      </c>
      <c r="L19" s="423">
        <v>11299</v>
      </c>
      <c r="M19" s="424">
        <v>10418</v>
      </c>
    </row>
    <row r="20" spans="1:13" ht="11.1" customHeight="1" x14ac:dyDescent="0.2">
      <c r="A20" s="422" t="s">
        <v>389</v>
      </c>
      <c r="B20" s="115">
        <v>179581</v>
      </c>
      <c r="C20" s="114">
        <v>101542</v>
      </c>
      <c r="D20" s="114">
        <v>78039</v>
      </c>
      <c r="E20" s="114">
        <v>139110</v>
      </c>
      <c r="F20" s="114">
        <v>40200</v>
      </c>
      <c r="G20" s="114">
        <v>21354</v>
      </c>
      <c r="H20" s="114">
        <v>48353</v>
      </c>
      <c r="I20" s="115">
        <v>47530</v>
      </c>
      <c r="J20" s="114">
        <v>28352</v>
      </c>
      <c r="K20" s="114">
        <v>19178</v>
      </c>
      <c r="L20" s="423">
        <v>17740</v>
      </c>
      <c r="M20" s="424">
        <v>15745</v>
      </c>
    </row>
    <row r="21" spans="1:13" s="110" customFormat="1" ht="11.1" customHeight="1" x14ac:dyDescent="0.2">
      <c r="A21" s="422" t="s">
        <v>390</v>
      </c>
      <c r="B21" s="115">
        <v>179452</v>
      </c>
      <c r="C21" s="114">
        <v>101071</v>
      </c>
      <c r="D21" s="114">
        <v>78381</v>
      </c>
      <c r="E21" s="114">
        <v>138792</v>
      </c>
      <c r="F21" s="114">
        <v>40595</v>
      </c>
      <c r="G21" s="114">
        <v>21052</v>
      </c>
      <c r="H21" s="114">
        <v>48805</v>
      </c>
      <c r="I21" s="115">
        <v>48163</v>
      </c>
      <c r="J21" s="114">
        <v>28663</v>
      </c>
      <c r="K21" s="114">
        <v>19500</v>
      </c>
      <c r="L21" s="423">
        <v>10373</v>
      </c>
      <c r="M21" s="424">
        <v>10840</v>
      </c>
    </row>
    <row r="22" spans="1:13" ht="15" customHeight="1" x14ac:dyDescent="0.2">
      <c r="A22" s="422" t="s">
        <v>393</v>
      </c>
      <c r="B22" s="115">
        <v>179496</v>
      </c>
      <c r="C22" s="114">
        <v>101191</v>
      </c>
      <c r="D22" s="114">
        <v>78305</v>
      </c>
      <c r="E22" s="114">
        <v>138672</v>
      </c>
      <c r="F22" s="114">
        <v>40535</v>
      </c>
      <c r="G22" s="114">
        <v>20183</v>
      </c>
      <c r="H22" s="114">
        <v>49311</v>
      </c>
      <c r="I22" s="115">
        <v>47817</v>
      </c>
      <c r="J22" s="114">
        <v>28478</v>
      </c>
      <c r="K22" s="114">
        <v>19339</v>
      </c>
      <c r="L22" s="423">
        <v>12013</v>
      </c>
      <c r="M22" s="424">
        <v>12429</v>
      </c>
    </row>
    <row r="23" spans="1:13" ht="11.1" customHeight="1" x14ac:dyDescent="0.2">
      <c r="A23" s="422" t="s">
        <v>388</v>
      </c>
      <c r="B23" s="115">
        <v>180973</v>
      </c>
      <c r="C23" s="114">
        <v>102313</v>
      </c>
      <c r="D23" s="114">
        <v>78660</v>
      </c>
      <c r="E23" s="114">
        <v>139595</v>
      </c>
      <c r="F23" s="114">
        <v>41073</v>
      </c>
      <c r="G23" s="114">
        <v>19694</v>
      </c>
      <c r="H23" s="114">
        <v>50422</v>
      </c>
      <c r="I23" s="115">
        <v>48246</v>
      </c>
      <c r="J23" s="114">
        <v>28841</v>
      </c>
      <c r="K23" s="114">
        <v>19405</v>
      </c>
      <c r="L23" s="423">
        <v>10711</v>
      </c>
      <c r="M23" s="424">
        <v>9819</v>
      </c>
    </row>
    <row r="24" spans="1:13" ht="11.1" customHeight="1" x14ac:dyDescent="0.2">
      <c r="A24" s="422" t="s">
        <v>389</v>
      </c>
      <c r="B24" s="115">
        <v>185695</v>
      </c>
      <c r="C24" s="114">
        <v>104943</v>
      </c>
      <c r="D24" s="114">
        <v>80752</v>
      </c>
      <c r="E24" s="114">
        <v>142892</v>
      </c>
      <c r="F24" s="114">
        <v>41706</v>
      </c>
      <c r="G24" s="114">
        <v>21197</v>
      </c>
      <c r="H24" s="114">
        <v>51675</v>
      </c>
      <c r="I24" s="115">
        <v>48508</v>
      </c>
      <c r="J24" s="114">
        <v>28579</v>
      </c>
      <c r="K24" s="114">
        <v>19929</v>
      </c>
      <c r="L24" s="423">
        <v>18442</v>
      </c>
      <c r="M24" s="424">
        <v>16041</v>
      </c>
    </row>
    <row r="25" spans="1:13" s="110" customFormat="1" ht="11.1" customHeight="1" x14ac:dyDescent="0.2">
      <c r="A25" s="422" t="s">
        <v>390</v>
      </c>
      <c r="B25" s="115">
        <v>181519</v>
      </c>
      <c r="C25" s="114">
        <v>101811</v>
      </c>
      <c r="D25" s="114">
        <v>79708</v>
      </c>
      <c r="E25" s="114">
        <v>138463</v>
      </c>
      <c r="F25" s="114">
        <v>41959</v>
      </c>
      <c r="G25" s="114">
        <v>20438</v>
      </c>
      <c r="H25" s="114">
        <v>51408</v>
      </c>
      <c r="I25" s="115">
        <v>48617</v>
      </c>
      <c r="J25" s="114">
        <v>28820</v>
      </c>
      <c r="K25" s="114">
        <v>19797</v>
      </c>
      <c r="L25" s="423">
        <v>10886</v>
      </c>
      <c r="M25" s="424">
        <v>11475</v>
      </c>
    </row>
    <row r="26" spans="1:13" ht="15" customHeight="1" x14ac:dyDescent="0.2">
      <c r="A26" s="422" t="s">
        <v>394</v>
      </c>
      <c r="B26" s="115">
        <v>184739</v>
      </c>
      <c r="C26" s="114">
        <v>104124</v>
      </c>
      <c r="D26" s="114">
        <v>80615</v>
      </c>
      <c r="E26" s="114">
        <v>141183</v>
      </c>
      <c r="F26" s="114">
        <v>42451</v>
      </c>
      <c r="G26" s="114">
        <v>19875</v>
      </c>
      <c r="H26" s="114">
        <v>52713</v>
      </c>
      <c r="I26" s="115">
        <v>48106</v>
      </c>
      <c r="J26" s="114">
        <v>28677</v>
      </c>
      <c r="K26" s="114">
        <v>19429</v>
      </c>
      <c r="L26" s="423">
        <v>12376</v>
      </c>
      <c r="M26" s="424">
        <v>12221</v>
      </c>
    </row>
    <row r="27" spans="1:13" ht="11.1" customHeight="1" x14ac:dyDescent="0.2">
      <c r="A27" s="422" t="s">
        <v>388</v>
      </c>
      <c r="B27" s="115">
        <v>186201</v>
      </c>
      <c r="C27" s="114">
        <v>105093</v>
      </c>
      <c r="D27" s="114">
        <v>81108</v>
      </c>
      <c r="E27" s="114">
        <v>142015</v>
      </c>
      <c r="F27" s="114">
        <v>43107</v>
      </c>
      <c r="G27" s="114">
        <v>19581</v>
      </c>
      <c r="H27" s="114">
        <v>53717</v>
      </c>
      <c r="I27" s="115">
        <v>49105</v>
      </c>
      <c r="J27" s="114">
        <v>29348</v>
      </c>
      <c r="K27" s="114">
        <v>19757</v>
      </c>
      <c r="L27" s="423">
        <v>11413</v>
      </c>
      <c r="M27" s="424">
        <v>10710</v>
      </c>
    </row>
    <row r="28" spans="1:13" ht="11.1" customHeight="1" x14ac:dyDescent="0.2">
      <c r="A28" s="422" t="s">
        <v>389</v>
      </c>
      <c r="B28" s="115">
        <v>189778</v>
      </c>
      <c r="C28" s="114">
        <v>107341</v>
      </c>
      <c r="D28" s="114">
        <v>82437</v>
      </c>
      <c r="E28" s="114">
        <v>145883</v>
      </c>
      <c r="F28" s="114">
        <v>43768</v>
      </c>
      <c r="G28" s="114">
        <v>21022</v>
      </c>
      <c r="H28" s="114">
        <v>54942</v>
      </c>
      <c r="I28" s="115">
        <v>48838</v>
      </c>
      <c r="J28" s="114">
        <v>28693</v>
      </c>
      <c r="K28" s="114">
        <v>20145</v>
      </c>
      <c r="L28" s="423">
        <v>18205</v>
      </c>
      <c r="M28" s="424">
        <v>15663</v>
      </c>
    </row>
    <row r="29" spans="1:13" s="110" customFormat="1" ht="11.1" customHeight="1" x14ac:dyDescent="0.2">
      <c r="A29" s="422" t="s">
        <v>390</v>
      </c>
      <c r="B29" s="115">
        <v>188807</v>
      </c>
      <c r="C29" s="114">
        <v>106486</v>
      </c>
      <c r="D29" s="114">
        <v>82321</v>
      </c>
      <c r="E29" s="114">
        <v>144722</v>
      </c>
      <c r="F29" s="114">
        <v>44046</v>
      </c>
      <c r="G29" s="114">
        <v>20547</v>
      </c>
      <c r="H29" s="114">
        <v>55238</v>
      </c>
      <c r="I29" s="115">
        <v>48393</v>
      </c>
      <c r="J29" s="114">
        <v>28621</v>
      </c>
      <c r="K29" s="114">
        <v>19772</v>
      </c>
      <c r="L29" s="423">
        <v>11169</v>
      </c>
      <c r="M29" s="424">
        <v>12099</v>
      </c>
    </row>
    <row r="30" spans="1:13" ht="15" customHeight="1" x14ac:dyDescent="0.2">
      <c r="A30" s="422" t="s">
        <v>395</v>
      </c>
      <c r="B30" s="115">
        <v>189401</v>
      </c>
      <c r="C30" s="114">
        <v>106792</v>
      </c>
      <c r="D30" s="114">
        <v>82609</v>
      </c>
      <c r="E30" s="114">
        <v>144899</v>
      </c>
      <c r="F30" s="114">
        <v>44478</v>
      </c>
      <c r="G30" s="114">
        <v>19837</v>
      </c>
      <c r="H30" s="114">
        <v>55939</v>
      </c>
      <c r="I30" s="115">
        <v>47251</v>
      </c>
      <c r="J30" s="114">
        <v>27781</v>
      </c>
      <c r="K30" s="114">
        <v>19470</v>
      </c>
      <c r="L30" s="423">
        <v>14217</v>
      </c>
      <c r="M30" s="424">
        <v>13875</v>
      </c>
    </row>
    <row r="31" spans="1:13" ht="11.1" customHeight="1" x14ac:dyDescent="0.2">
      <c r="A31" s="422" t="s">
        <v>388</v>
      </c>
      <c r="B31" s="115">
        <v>190480</v>
      </c>
      <c r="C31" s="114">
        <v>107459</v>
      </c>
      <c r="D31" s="114">
        <v>83021</v>
      </c>
      <c r="E31" s="114">
        <v>145378</v>
      </c>
      <c r="F31" s="114">
        <v>45082</v>
      </c>
      <c r="G31" s="114">
        <v>19445</v>
      </c>
      <c r="H31" s="114">
        <v>56785</v>
      </c>
      <c r="I31" s="115">
        <v>47759</v>
      </c>
      <c r="J31" s="114">
        <v>28055</v>
      </c>
      <c r="K31" s="114">
        <v>19704</v>
      </c>
      <c r="L31" s="423">
        <v>12693</v>
      </c>
      <c r="M31" s="424">
        <v>11754</v>
      </c>
    </row>
    <row r="32" spans="1:13" ht="11.1" customHeight="1" x14ac:dyDescent="0.2">
      <c r="A32" s="422" t="s">
        <v>389</v>
      </c>
      <c r="B32" s="115">
        <v>193501</v>
      </c>
      <c r="C32" s="114">
        <v>109115</v>
      </c>
      <c r="D32" s="114">
        <v>84386</v>
      </c>
      <c r="E32" s="114">
        <v>147589</v>
      </c>
      <c r="F32" s="114">
        <v>45899</v>
      </c>
      <c r="G32" s="114">
        <v>20864</v>
      </c>
      <c r="H32" s="114">
        <v>57509</v>
      </c>
      <c r="I32" s="115">
        <v>47651</v>
      </c>
      <c r="J32" s="114">
        <v>27418</v>
      </c>
      <c r="K32" s="114">
        <v>20233</v>
      </c>
      <c r="L32" s="423">
        <v>18151</v>
      </c>
      <c r="M32" s="424">
        <v>15628</v>
      </c>
    </row>
    <row r="33" spans="1:13" s="110" customFormat="1" ht="11.1" customHeight="1" x14ac:dyDescent="0.2">
      <c r="A33" s="422" t="s">
        <v>390</v>
      </c>
      <c r="B33" s="115">
        <v>192831</v>
      </c>
      <c r="C33" s="114">
        <v>108552</v>
      </c>
      <c r="D33" s="114">
        <v>84279</v>
      </c>
      <c r="E33" s="114">
        <v>146604</v>
      </c>
      <c r="F33" s="114">
        <v>46214</v>
      </c>
      <c r="G33" s="114">
        <v>20444</v>
      </c>
      <c r="H33" s="114">
        <v>57703</v>
      </c>
      <c r="I33" s="115">
        <v>47809</v>
      </c>
      <c r="J33" s="114">
        <v>27664</v>
      </c>
      <c r="K33" s="114">
        <v>20145</v>
      </c>
      <c r="L33" s="423">
        <v>11836</v>
      </c>
      <c r="M33" s="424">
        <v>12981</v>
      </c>
    </row>
    <row r="34" spans="1:13" ht="15" customHeight="1" x14ac:dyDescent="0.2">
      <c r="A34" s="422" t="s">
        <v>396</v>
      </c>
      <c r="B34" s="115">
        <v>192617</v>
      </c>
      <c r="C34" s="114">
        <v>108383</v>
      </c>
      <c r="D34" s="114">
        <v>84234</v>
      </c>
      <c r="E34" s="114">
        <v>146278</v>
      </c>
      <c r="F34" s="114">
        <v>46330</v>
      </c>
      <c r="G34" s="114">
        <v>19605</v>
      </c>
      <c r="H34" s="114">
        <v>58419</v>
      </c>
      <c r="I34" s="115">
        <v>47218</v>
      </c>
      <c r="J34" s="114">
        <v>27257</v>
      </c>
      <c r="K34" s="114">
        <v>19961</v>
      </c>
      <c r="L34" s="423">
        <v>13879</v>
      </c>
      <c r="M34" s="424">
        <v>13911</v>
      </c>
    </row>
    <row r="35" spans="1:13" ht="11.1" customHeight="1" x14ac:dyDescent="0.2">
      <c r="A35" s="422" t="s">
        <v>388</v>
      </c>
      <c r="B35" s="115">
        <v>193725</v>
      </c>
      <c r="C35" s="114">
        <v>109259</v>
      </c>
      <c r="D35" s="114">
        <v>84466</v>
      </c>
      <c r="E35" s="114">
        <v>146632</v>
      </c>
      <c r="F35" s="114">
        <v>47088</v>
      </c>
      <c r="G35" s="114">
        <v>19260</v>
      </c>
      <c r="H35" s="114">
        <v>59227</v>
      </c>
      <c r="I35" s="115">
        <v>48206</v>
      </c>
      <c r="J35" s="114">
        <v>27768</v>
      </c>
      <c r="K35" s="114">
        <v>20438</v>
      </c>
      <c r="L35" s="423">
        <v>11802</v>
      </c>
      <c r="M35" s="424">
        <v>10830</v>
      </c>
    </row>
    <row r="36" spans="1:13" ht="11.1" customHeight="1" x14ac:dyDescent="0.2">
      <c r="A36" s="422" t="s">
        <v>389</v>
      </c>
      <c r="B36" s="115">
        <v>197028</v>
      </c>
      <c r="C36" s="114">
        <v>111182</v>
      </c>
      <c r="D36" s="114">
        <v>85846</v>
      </c>
      <c r="E36" s="114">
        <v>149505</v>
      </c>
      <c r="F36" s="114">
        <v>47520</v>
      </c>
      <c r="G36" s="114">
        <v>20659</v>
      </c>
      <c r="H36" s="114">
        <v>60199</v>
      </c>
      <c r="I36" s="115">
        <v>47907</v>
      </c>
      <c r="J36" s="114">
        <v>27092</v>
      </c>
      <c r="K36" s="114">
        <v>20815</v>
      </c>
      <c r="L36" s="423">
        <v>18906</v>
      </c>
      <c r="M36" s="424">
        <v>16933</v>
      </c>
    </row>
    <row r="37" spans="1:13" s="110" customFormat="1" ht="11.1" customHeight="1" x14ac:dyDescent="0.2">
      <c r="A37" s="422" t="s">
        <v>390</v>
      </c>
      <c r="B37" s="115">
        <v>196332</v>
      </c>
      <c r="C37" s="114">
        <v>110777</v>
      </c>
      <c r="D37" s="114">
        <v>85555</v>
      </c>
      <c r="E37" s="114">
        <v>148798</v>
      </c>
      <c r="F37" s="114">
        <v>47533</v>
      </c>
      <c r="G37" s="114">
        <v>20334</v>
      </c>
      <c r="H37" s="114">
        <v>60364</v>
      </c>
      <c r="I37" s="115">
        <v>47551</v>
      </c>
      <c r="J37" s="114">
        <v>27148</v>
      </c>
      <c r="K37" s="114">
        <v>20403</v>
      </c>
      <c r="L37" s="423">
        <v>12131</v>
      </c>
      <c r="M37" s="424">
        <v>12612</v>
      </c>
    </row>
    <row r="38" spans="1:13" ht="15" customHeight="1" x14ac:dyDescent="0.2">
      <c r="A38" s="425" t="s">
        <v>397</v>
      </c>
      <c r="B38" s="115">
        <v>196242</v>
      </c>
      <c r="C38" s="114">
        <v>110796</v>
      </c>
      <c r="D38" s="114">
        <v>85446</v>
      </c>
      <c r="E38" s="114">
        <v>148603</v>
      </c>
      <c r="F38" s="114">
        <v>47639</v>
      </c>
      <c r="G38" s="114">
        <v>19742</v>
      </c>
      <c r="H38" s="114">
        <v>60803</v>
      </c>
      <c r="I38" s="115">
        <v>46873</v>
      </c>
      <c r="J38" s="114">
        <v>26748</v>
      </c>
      <c r="K38" s="114">
        <v>20125</v>
      </c>
      <c r="L38" s="423">
        <v>14125</v>
      </c>
      <c r="M38" s="424">
        <v>14346</v>
      </c>
    </row>
    <row r="39" spans="1:13" ht="11.1" customHeight="1" x14ac:dyDescent="0.2">
      <c r="A39" s="422" t="s">
        <v>388</v>
      </c>
      <c r="B39" s="115">
        <v>197828</v>
      </c>
      <c r="C39" s="114">
        <v>111949</v>
      </c>
      <c r="D39" s="114">
        <v>85879</v>
      </c>
      <c r="E39" s="114">
        <v>149391</v>
      </c>
      <c r="F39" s="114">
        <v>48437</v>
      </c>
      <c r="G39" s="114">
        <v>19564</v>
      </c>
      <c r="H39" s="114">
        <v>61796</v>
      </c>
      <c r="I39" s="115">
        <v>47703</v>
      </c>
      <c r="J39" s="114">
        <v>27164</v>
      </c>
      <c r="K39" s="114">
        <v>20539</v>
      </c>
      <c r="L39" s="423">
        <v>13101</v>
      </c>
      <c r="M39" s="424">
        <v>11651</v>
      </c>
    </row>
    <row r="40" spans="1:13" ht="11.1" customHeight="1" x14ac:dyDescent="0.2">
      <c r="A40" s="425" t="s">
        <v>389</v>
      </c>
      <c r="B40" s="115">
        <v>201231</v>
      </c>
      <c r="C40" s="114">
        <v>114351</v>
      </c>
      <c r="D40" s="114">
        <v>86880</v>
      </c>
      <c r="E40" s="114">
        <v>152337</v>
      </c>
      <c r="F40" s="114">
        <v>48894</v>
      </c>
      <c r="G40" s="114">
        <v>20940</v>
      </c>
      <c r="H40" s="114">
        <v>62817</v>
      </c>
      <c r="I40" s="115">
        <v>47486</v>
      </c>
      <c r="J40" s="114">
        <v>26573</v>
      </c>
      <c r="K40" s="114">
        <v>20913</v>
      </c>
      <c r="L40" s="423">
        <v>20995</v>
      </c>
      <c r="M40" s="424">
        <v>18851</v>
      </c>
    </row>
    <row r="41" spans="1:13" s="110" customFormat="1" ht="11.1" customHeight="1" x14ac:dyDescent="0.2">
      <c r="A41" s="422" t="s">
        <v>390</v>
      </c>
      <c r="B41" s="115">
        <v>201038</v>
      </c>
      <c r="C41" s="114">
        <v>114143</v>
      </c>
      <c r="D41" s="114">
        <v>86895</v>
      </c>
      <c r="E41" s="114">
        <v>151542</v>
      </c>
      <c r="F41" s="114">
        <v>49496</v>
      </c>
      <c r="G41" s="114">
        <v>20882</v>
      </c>
      <c r="H41" s="114">
        <v>63307</v>
      </c>
      <c r="I41" s="115">
        <v>47521</v>
      </c>
      <c r="J41" s="114">
        <v>26603</v>
      </c>
      <c r="K41" s="114">
        <v>20918</v>
      </c>
      <c r="L41" s="423">
        <v>13586</v>
      </c>
      <c r="M41" s="424">
        <v>14210</v>
      </c>
    </row>
    <row r="42" spans="1:13" ht="15" customHeight="1" x14ac:dyDescent="0.2">
      <c r="A42" s="422" t="s">
        <v>398</v>
      </c>
      <c r="B42" s="115">
        <v>201418</v>
      </c>
      <c r="C42" s="114">
        <v>114348</v>
      </c>
      <c r="D42" s="114">
        <v>87070</v>
      </c>
      <c r="E42" s="114">
        <v>151908</v>
      </c>
      <c r="F42" s="114">
        <v>49510</v>
      </c>
      <c r="G42" s="114">
        <v>20226</v>
      </c>
      <c r="H42" s="114">
        <v>63860</v>
      </c>
      <c r="I42" s="115">
        <v>47591</v>
      </c>
      <c r="J42" s="114">
        <v>26415</v>
      </c>
      <c r="K42" s="114">
        <v>21176</v>
      </c>
      <c r="L42" s="423">
        <v>16028</v>
      </c>
      <c r="M42" s="424">
        <v>15977</v>
      </c>
    </row>
    <row r="43" spans="1:13" ht="11.1" customHeight="1" x14ac:dyDescent="0.2">
      <c r="A43" s="422" t="s">
        <v>388</v>
      </c>
      <c r="B43" s="115">
        <v>203048</v>
      </c>
      <c r="C43" s="114">
        <v>115586</v>
      </c>
      <c r="D43" s="114">
        <v>87462</v>
      </c>
      <c r="E43" s="114">
        <v>153384</v>
      </c>
      <c r="F43" s="114">
        <v>49664</v>
      </c>
      <c r="G43" s="114">
        <v>19889</v>
      </c>
      <c r="H43" s="114">
        <v>64655</v>
      </c>
      <c r="I43" s="115">
        <v>48632</v>
      </c>
      <c r="J43" s="114">
        <v>27025</v>
      </c>
      <c r="K43" s="114">
        <v>21607</v>
      </c>
      <c r="L43" s="423">
        <v>13822</v>
      </c>
      <c r="M43" s="424">
        <v>12661</v>
      </c>
    </row>
    <row r="44" spans="1:13" ht="11.1" customHeight="1" x14ac:dyDescent="0.2">
      <c r="A44" s="422" t="s">
        <v>389</v>
      </c>
      <c r="B44" s="115">
        <v>206686</v>
      </c>
      <c r="C44" s="114">
        <v>117942</v>
      </c>
      <c r="D44" s="114">
        <v>88744</v>
      </c>
      <c r="E44" s="114">
        <v>156479</v>
      </c>
      <c r="F44" s="114">
        <v>50207</v>
      </c>
      <c r="G44" s="114">
        <v>21454</v>
      </c>
      <c r="H44" s="114">
        <v>65614</v>
      </c>
      <c r="I44" s="115">
        <v>48275</v>
      </c>
      <c r="J44" s="114">
        <v>26100</v>
      </c>
      <c r="K44" s="114">
        <v>22175</v>
      </c>
      <c r="L44" s="423">
        <v>20714</v>
      </c>
      <c r="M44" s="424">
        <v>18693</v>
      </c>
    </row>
    <row r="45" spans="1:13" s="110" customFormat="1" ht="11.1" customHeight="1" x14ac:dyDescent="0.2">
      <c r="A45" s="422" t="s">
        <v>390</v>
      </c>
      <c r="B45" s="115">
        <v>206837</v>
      </c>
      <c r="C45" s="114">
        <v>117770</v>
      </c>
      <c r="D45" s="114">
        <v>89067</v>
      </c>
      <c r="E45" s="114">
        <v>156020</v>
      </c>
      <c r="F45" s="114">
        <v>50817</v>
      </c>
      <c r="G45" s="114">
        <v>21200</v>
      </c>
      <c r="H45" s="114">
        <v>66029</v>
      </c>
      <c r="I45" s="115">
        <v>48375</v>
      </c>
      <c r="J45" s="114">
        <v>26167</v>
      </c>
      <c r="K45" s="114">
        <v>22208</v>
      </c>
      <c r="L45" s="423">
        <v>13475</v>
      </c>
      <c r="M45" s="424">
        <v>13574</v>
      </c>
    </row>
    <row r="46" spans="1:13" ht="15" customHeight="1" x14ac:dyDescent="0.2">
      <c r="A46" s="422" t="s">
        <v>399</v>
      </c>
      <c r="B46" s="115">
        <v>206808</v>
      </c>
      <c r="C46" s="114">
        <v>117863</v>
      </c>
      <c r="D46" s="114">
        <v>88945</v>
      </c>
      <c r="E46" s="114">
        <v>156123</v>
      </c>
      <c r="F46" s="114">
        <v>50685</v>
      </c>
      <c r="G46" s="114">
        <v>20506</v>
      </c>
      <c r="H46" s="114">
        <v>66475</v>
      </c>
      <c r="I46" s="115">
        <v>48194</v>
      </c>
      <c r="J46" s="114">
        <v>25935</v>
      </c>
      <c r="K46" s="114">
        <v>22259</v>
      </c>
      <c r="L46" s="423">
        <v>15935</v>
      </c>
      <c r="M46" s="424">
        <v>16035</v>
      </c>
    </row>
    <row r="47" spans="1:13" ht="11.1" customHeight="1" x14ac:dyDescent="0.2">
      <c r="A47" s="422" t="s">
        <v>388</v>
      </c>
      <c r="B47" s="115">
        <v>207813</v>
      </c>
      <c r="C47" s="114">
        <v>118588</v>
      </c>
      <c r="D47" s="114">
        <v>89225</v>
      </c>
      <c r="E47" s="114">
        <v>156779</v>
      </c>
      <c r="F47" s="114">
        <v>51034</v>
      </c>
      <c r="G47" s="114">
        <v>20108</v>
      </c>
      <c r="H47" s="114">
        <v>67237</v>
      </c>
      <c r="I47" s="115">
        <v>49200</v>
      </c>
      <c r="J47" s="114">
        <v>26449</v>
      </c>
      <c r="K47" s="114">
        <v>22751</v>
      </c>
      <c r="L47" s="423">
        <v>13183</v>
      </c>
      <c r="M47" s="424">
        <v>12591</v>
      </c>
    </row>
    <row r="48" spans="1:13" ht="11.1" customHeight="1" x14ac:dyDescent="0.2">
      <c r="A48" s="422" t="s">
        <v>389</v>
      </c>
      <c r="B48" s="115">
        <v>210749</v>
      </c>
      <c r="C48" s="114">
        <v>120287</v>
      </c>
      <c r="D48" s="114">
        <v>90462</v>
      </c>
      <c r="E48" s="114">
        <v>158893</v>
      </c>
      <c r="F48" s="114">
        <v>51856</v>
      </c>
      <c r="G48" s="114">
        <v>21615</v>
      </c>
      <c r="H48" s="114">
        <v>68011</v>
      </c>
      <c r="I48" s="115">
        <v>48726</v>
      </c>
      <c r="J48" s="114">
        <v>25471</v>
      </c>
      <c r="K48" s="114">
        <v>23255</v>
      </c>
      <c r="L48" s="423">
        <v>20344</v>
      </c>
      <c r="M48" s="424">
        <v>18370</v>
      </c>
    </row>
    <row r="49" spans="1:17" s="110" customFormat="1" ht="11.1" customHeight="1" x14ac:dyDescent="0.2">
      <c r="A49" s="422" t="s">
        <v>390</v>
      </c>
      <c r="B49" s="115">
        <v>209710</v>
      </c>
      <c r="C49" s="114">
        <v>119297</v>
      </c>
      <c r="D49" s="114">
        <v>90413</v>
      </c>
      <c r="E49" s="114">
        <v>157421</v>
      </c>
      <c r="F49" s="114">
        <v>52289</v>
      </c>
      <c r="G49" s="114">
        <v>21110</v>
      </c>
      <c r="H49" s="114">
        <v>68120</v>
      </c>
      <c r="I49" s="115">
        <v>48890</v>
      </c>
      <c r="J49" s="114">
        <v>25567</v>
      </c>
      <c r="K49" s="114">
        <v>23323</v>
      </c>
      <c r="L49" s="423">
        <v>12533</v>
      </c>
      <c r="M49" s="424">
        <v>13938</v>
      </c>
    </row>
    <row r="50" spans="1:17" ht="15" customHeight="1" x14ac:dyDescent="0.2">
      <c r="A50" s="422" t="s">
        <v>400</v>
      </c>
      <c r="B50" s="143">
        <v>209291</v>
      </c>
      <c r="C50" s="144">
        <v>119070</v>
      </c>
      <c r="D50" s="144">
        <v>90221</v>
      </c>
      <c r="E50" s="144">
        <v>156892</v>
      </c>
      <c r="F50" s="144">
        <v>52399</v>
      </c>
      <c r="G50" s="144">
        <v>20380</v>
      </c>
      <c r="H50" s="144">
        <v>68605</v>
      </c>
      <c r="I50" s="143">
        <v>47458</v>
      </c>
      <c r="J50" s="144">
        <v>24890</v>
      </c>
      <c r="K50" s="144">
        <v>22568</v>
      </c>
      <c r="L50" s="426">
        <v>15119</v>
      </c>
      <c r="M50" s="427">
        <v>15862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1.2006305365363041</v>
      </c>
      <c r="C6" s="480">
        <f>'Tabelle 3.3'!J11</f>
        <v>-1.5271610573930365</v>
      </c>
      <c r="D6" s="481">
        <f t="shared" ref="D6:E9" si="0">IF(OR(AND(B6&gt;=-50,B6&lt;=50),ISNUMBER(B6)=FALSE),B6,"")</f>
        <v>1.2006305365363041</v>
      </c>
      <c r="E6" s="481">
        <f t="shared" si="0"/>
        <v>-1.5271610573930365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1.2006305365363041</v>
      </c>
      <c r="C14" s="480">
        <f>'Tabelle 3.3'!J11</f>
        <v>-1.5271610573930365</v>
      </c>
      <c r="D14" s="481">
        <f>IF(OR(AND(B14&gt;=-50,B14&lt;=50),ISNUMBER(B14)=FALSE),B14,"")</f>
        <v>1.2006305365363041</v>
      </c>
      <c r="E14" s="481">
        <f>IF(OR(AND(C14&gt;=-50,C14&lt;=50),ISNUMBER(C14)=FALSE),C14,"")</f>
        <v>-1.5271610573930365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-3.1609195402298851</v>
      </c>
      <c r="C15" s="480">
        <f>'Tabelle 3.3'!J12</f>
        <v>-1.2213740458015268</v>
      </c>
      <c r="D15" s="481">
        <f t="shared" ref="D15:E45" si="3">IF(OR(AND(B15&gt;=-50,B15&lt;=50),ISNUMBER(B15)=FALSE),B15,"")</f>
        <v>-3.1609195402298851</v>
      </c>
      <c r="E15" s="481">
        <f t="shared" si="3"/>
        <v>-1.2213740458015268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5.5254070054267395</v>
      </c>
      <c r="C16" s="480">
        <f>'Tabelle 3.3'!J13</f>
        <v>6.7415730337078648</v>
      </c>
      <c r="D16" s="481">
        <f t="shared" si="3"/>
        <v>5.5254070054267395</v>
      </c>
      <c r="E16" s="481">
        <f t="shared" si="3"/>
        <v>6.7415730337078648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-0.89542429967961878</v>
      </c>
      <c r="C17" s="480">
        <f>'Tabelle 3.3'!J14</f>
        <v>-5.9812070834839179</v>
      </c>
      <c r="D17" s="481">
        <f t="shared" si="3"/>
        <v>-0.89542429967961878</v>
      </c>
      <c r="E17" s="481">
        <f t="shared" si="3"/>
        <v>-5.9812070834839179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-0.29284833538840938</v>
      </c>
      <c r="C18" s="480">
        <f>'Tabelle 3.3'!J15</f>
        <v>-1.8231540565177757</v>
      </c>
      <c r="D18" s="481">
        <f t="shared" si="3"/>
        <v>-0.29284833538840938</v>
      </c>
      <c r="E18" s="481">
        <f t="shared" si="3"/>
        <v>-1.8231540565177757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-1.1334514011876238</v>
      </c>
      <c r="C19" s="480">
        <f>'Tabelle 3.3'!J16</f>
        <v>-9.5151294203426904</v>
      </c>
      <c r="D19" s="481">
        <f t="shared" si="3"/>
        <v>-1.1334514011876238</v>
      </c>
      <c r="E19" s="481">
        <f t="shared" si="3"/>
        <v>-9.5151294203426904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0.2820432466311501</v>
      </c>
      <c r="C20" s="480">
        <f>'Tabelle 3.3'!J17</f>
        <v>-5.025125628140704</v>
      </c>
      <c r="D20" s="481">
        <f t="shared" si="3"/>
        <v>0.2820432466311501</v>
      </c>
      <c r="E20" s="481">
        <f t="shared" si="3"/>
        <v>-5.025125628140704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4.3682734919055806</v>
      </c>
      <c r="C21" s="480">
        <f>'Tabelle 3.3'!J18</f>
        <v>3.3497536945812807</v>
      </c>
      <c r="D21" s="481">
        <f t="shared" si="3"/>
        <v>4.3682734919055806</v>
      </c>
      <c r="E21" s="481">
        <f t="shared" si="3"/>
        <v>3.3497536945812807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0.80326446679304697</v>
      </c>
      <c r="C22" s="480">
        <f>'Tabelle 3.3'!J19</f>
        <v>2.0771159126178822</v>
      </c>
      <c r="D22" s="481">
        <f t="shared" si="3"/>
        <v>0.80326446679304697</v>
      </c>
      <c r="E22" s="481">
        <f t="shared" si="3"/>
        <v>2.0771159126178822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3.9027557351031597</v>
      </c>
      <c r="C23" s="480">
        <f>'Tabelle 3.3'!J20</f>
        <v>-3.7073816617014232</v>
      </c>
      <c r="D23" s="481">
        <f t="shared" si="3"/>
        <v>3.9027557351031597</v>
      </c>
      <c r="E23" s="481">
        <f t="shared" si="3"/>
        <v>-3.7073816617014232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1.1098265895953756</v>
      </c>
      <c r="C24" s="480">
        <f>'Tabelle 3.3'!J21</f>
        <v>-8.6401673640167367</v>
      </c>
      <c r="D24" s="481">
        <f t="shared" si="3"/>
        <v>1.1098265895953756</v>
      </c>
      <c r="E24" s="481">
        <f t="shared" si="3"/>
        <v>-8.6401673640167367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5.7088651259054846</v>
      </c>
      <c r="C25" s="480">
        <f>'Tabelle 3.3'!J22</f>
        <v>2.264808362369338</v>
      </c>
      <c r="D25" s="481">
        <f t="shared" si="3"/>
        <v>5.7088651259054846</v>
      </c>
      <c r="E25" s="481">
        <f t="shared" si="3"/>
        <v>2.264808362369338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0.47307132459970885</v>
      </c>
      <c r="C26" s="480">
        <f>'Tabelle 3.3'!J23</f>
        <v>-0.23148148148148148</v>
      </c>
      <c r="D26" s="481">
        <f t="shared" si="3"/>
        <v>0.47307132459970885</v>
      </c>
      <c r="E26" s="481">
        <f t="shared" si="3"/>
        <v>-0.23148148148148148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1.6964024568587306</v>
      </c>
      <c r="C27" s="480">
        <f>'Tabelle 3.3'!J24</f>
        <v>-1.6897746967071057</v>
      </c>
      <c r="D27" s="481">
        <f t="shared" si="3"/>
        <v>1.6964024568587306</v>
      </c>
      <c r="E27" s="481">
        <f t="shared" si="3"/>
        <v>-1.6897746967071057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6.1329355212995189</v>
      </c>
      <c r="C28" s="480">
        <f>'Tabelle 3.3'!J25</f>
        <v>6.684491978609626E-2</v>
      </c>
      <c r="D28" s="481">
        <f t="shared" si="3"/>
        <v>6.1329355212995189</v>
      </c>
      <c r="E28" s="481">
        <f t="shared" si="3"/>
        <v>6.684491978609626E-2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-20.50551797792809</v>
      </c>
      <c r="C29" s="480">
        <f>'Tabelle 3.3'!J26</f>
        <v>-12.857142857142858</v>
      </c>
      <c r="D29" s="481">
        <f t="shared" si="3"/>
        <v>-20.50551797792809</v>
      </c>
      <c r="E29" s="481">
        <f t="shared" si="3"/>
        <v>-12.857142857142858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4.3237688720259264</v>
      </c>
      <c r="C30" s="480">
        <f>'Tabelle 3.3'!J27</f>
        <v>1.0534846029173419</v>
      </c>
      <c r="D30" s="481">
        <f t="shared" si="3"/>
        <v>4.3237688720259264</v>
      </c>
      <c r="E30" s="481">
        <f t="shared" si="3"/>
        <v>1.0534846029173419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3.639714351531905</v>
      </c>
      <c r="C31" s="480">
        <f>'Tabelle 3.3'!J28</f>
        <v>1.1482254697286012</v>
      </c>
      <c r="D31" s="481">
        <f t="shared" si="3"/>
        <v>3.639714351531905</v>
      </c>
      <c r="E31" s="481">
        <f t="shared" si="3"/>
        <v>1.1482254697286012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2.6780383795309168</v>
      </c>
      <c r="C32" s="480">
        <f>'Tabelle 3.3'!J29</f>
        <v>2.1530180699730872</v>
      </c>
      <c r="D32" s="481">
        <f t="shared" si="3"/>
        <v>2.6780383795309168</v>
      </c>
      <c r="E32" s="481">
        <f t="shared" si="3"/>
        <v>2.1530180699730872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1.552717255196594</v>
      </c>
      <c r="C33" s="480">
        <f>'Tabelle 3.3'!J30</f>
        <v>6.3317274604267038</v>
      </c>
      <c r="D33" s="481">
        <f t="shared" si="3"/>
        <v>1.552717255196594</v>
      </c>
      <c r="E33" s="481">
        <f t="shared" si="3"/>
        <v>6.3317274604267038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-8.3263946711074108E-2</v>
      </c>
      <c r="C34" s="480">
        <f>'Tabelle 3.3'!J31</f>
        <v>-3.7610221342450965</v>
      </c>
      <c r="D34" s="481">
        <f t="shared" si="3"/>
        <v>-8.3263946711074108E-2</v>
      </c>
      <c r="E34" s="481">
        <f t="shared" si="3"/>
        <v>-3.7610221342450965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-3.1609195402298851</v>
      </c>
      <c r="C37" s="480">
        <f>'Tabelle 3.3'!J34</f>
        <v>-1.2213740458015268</v>
      </c>
      <c r="D37" s="481">
        <f t="shared" si="3"/>
        <v>-3.1609195402298851</v>
      </c>
      <c r="E37" s="481">
        <f t="shared" si="3"/>
        <v>-1.2213740458015268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6.76141665201693E-2</v>
      </c>
      <c r="C38" s="480">
        <f>'Tabelle 3.3'!J35</f>
        <v>-3.242056316197365</v>
      </c>
      <c r="D38" s="481">
        <f t="shared" si="3"/>
        <v>6.76141665201693E-2</v>
      </c>
      <c r="E38" s="481">
        <f t="shared" si="3"/>
        <v>-3.242056316197365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1.8841230118584893</v>
      </c>
      <c r="C39" s="480">
        <f>'Tabelle 3.3'!J36</f>
        <v>-1.1985828077493279</v>
      </c>
      <c r="D39" s="481">
        <f t="shared" si="3"/>
        <v>1.8841230118584893</v>
      </c>
      <c r="E39" s="481">
        <f t="shared" si="3"/>
        <v>-1.1985828077493279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1.8841230118584893</v>
      </c>
      <c r="C45" s="480">
        <f>'Tabelle 3.3'!J36</f>
        <v>-1.1985828077493279</v>
      </c>
      <c r="D45" s="481">
        <f t="shared" si="3"/>
        <v>1.8841230118584893</v>
      </c>
      <c r="E45" s="481">
        <f t="shared" si="3"/>
        <v>-1.1985828077493279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184739</v>
      </c>
      <c r="C51" s="487">
        <v>28677</v>
      </c>
      <c r="D51" s="487">
        <v>19429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186201</v>
      </c>
      <c r="C52" s="487">
        <v>29348</v>
      </c>
      <c r="D52" s="487">
        <v>19757</v>
      </c>
      <c r="E52" s="488">
        <f t="shared" ref="E52:G70" si="11">IF($A$51=37802,IF(COUNTBLANK(B$51:B$70)&gt;0,#N/A,B52/B$51*100),IF(COUNTBLANK(B$51:B$75)&gt;0,#N/A,B52/B$51*100))</f>
        <v>100.79138676727707</v>
      </c>
      <c r="F52" s="488">
        <f t="shared" si="11"/>
        <v>102.33985423858843</v>
      </c>
      <c r="G52" s="488">
        <f t="shared" si="11"/>
        <v>101.68819805445469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189778</v>
      </c>
      <c r="C53" s="487">
        <v>28693</v>
      </c>
      <c r="D53" s="487">
        <v>20145</v>
      </c>
      <c r="E53" s="488">
        <f t="shared" si="11"/>
        <v>102.72763195643584</v>
      </c>
      <c r="F53" s="488">
        <f t="shared" si="11"/>
        <v>100.05579384175472</v>
      </c>
      <c r="G53" s="488">
        <f t="shared" si="11"/>
        <v>103.68521282618765</v>
      </c>
      <c r="H53" s="489">
        <f>IF(ISERROR(L53)=TRUE,IF(MONTH(A53)=MONTH(MAX(A$51:A$75)),A53,""),"")</f>
        <v>41883</v>
      </c>
      <c r="I53" s="488">
        <f t="shared" si="12"/>
        <v>102.72763195643584</v>
      </c>
      <c r="J53" s="488">
        <f t="shared" si="10"/>
        <v>100.05579384175472</v>
      </c>
      <c r="K53" s="488">
        <f t="shared" si="10"/>
        <v>103.68521282618765</v>
      </c>
      <c r="L53" s="488" t="e">
        <f t="shared" si="13"/>
        <v>#N/A</v>
      </c>
    </row>
    <row r="54" spans="1:14" ht="15" customHeight="1" x14ac:dyDescent="0.2">
      <c r="A54" s="490" t="s">
        <v>463</v>
      </c>
      <c r="B54" s="487">
        <v>188807</v>
      </c>
      <c r="C54" s="487">
        <v>28621</v>
      </c>
      <c r="D54" s="487">
        <v>19772</v>
      </c>
      <c r="E54" s="488">
        <f t="shared" si="11"/>
        <v>102.2020255603852</v>
      </c>
      <c r="F54" s="488">
        <f t="shared" si="11"/>
        <v>99.804721553858485</v>
      </c>
      <c r="G54" s="488">
        <f t="shared" si="11"/>
        <v>101.76540223377427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189401</v>
      </c>
      <c r="C55" s="487">
        <v>27781</v>
      </c>
      <c r="D55" s="487">
        <v>19470</v>
      </c>
      <c r="E55" s="488">
        <f t="shared" si="11"/>
        <v>102.52356026610516</v>
      </c>
      <c r="F55" s="488">
        <f t="shared" si="11"/>
        <v>96.875544861735889</v>
      </c>
      <c r="G55" s="488">
        <f t="shared" si="11"/>
        <v>100.21102475680684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190480</v>
      </c>
      <c r="C56" s="487">
        <v>28055</v>
      </c>
      <c r="D56" s="487">
        <v>19704</v>
      </c>
      <c r="E56" s="488">
        <f t="shared" si="11"/>
        <v>103.10762751774125</v>
      </c>
      <c r="F56" s="488">
        <f t="shared" si="11"/>
        <v>97.831014401785396</v>
      </c>
      <c r="G56" s="488">
        <f t="shared" si="11"/>
        <v>101.41540995419219</v>
      </c>
      <c r="H56" s="489" t="str">
        <f t="shared" si="14"/>
        <v/>
      </c>
      <c r="I56" s="488" t="str">
        <f t="shared" si="12"/>
        <v/>
      </c>
      <c r="J56" s="488" t="str">
        <f t="shared" si="10"/>
        <v/>
      </c>
      <c r="K56" s="488" t="str">
        <f t="shared" si="10"/>
        <v/>
      </c>
      <c r="L56" s="488" t="e">
        <f t="shared" si="13"/>
        <v>#N/A</v>
      </c>
    </row>
    <row r="57" spans="1:14" ht="15" customHeight="1" x14ac:dyDescent="0.2">
      <c r="A57" s="490">
        <v>42248</v>
      </c>
      <c r="B57" s="487">
        <v>193501</v>
      </c>
      <c r="C57" s="487">
        <v>27418</v>
      </c>
      <c r="D57" s="487">
        <v>20233</v>
      </c>
      <c r="E57" s="488">
        <f t="shared" si="11"/>
        <v>104.74290756147863</v>
      </c>
      <c r="F57" s="488">
        <f t="shared" si="11"/>
        <v>95.609722076925763</v>
      </c>
      <c r="G57" s="488">
        <f t="shared" si="11"/>
        <v>104.13814401152916</v>
      </c>
      <c r="H57" s="489">
        <f t="shared" si="14"/>
        <v>42248</v>
      </c>
      <c r="I57" s="488">
        <f t="shared" si="12"/>
        <v>104.74290756147863</v>
      </c>
      <c r="J57" s="488">
        <f t="shared" si="10"/>
        <v>95.609722076925763</v>
      </c>
      <c r="K57" s="488">
        <f t="shared" si="10"/>
        <v>104.13814401152916</v>
      </c>
      <c r="L57" s="488" t="e">
        <f t="shared" si="13"/>
        <v>#N/A</v>
      </c>
    </row>
    <row r="58" spans="1:14" ht="15" customHeight="1" x14ac:dyDescent="0.2">
      <c r="A58" s="490" t="s">
        <v>466</v>
      </c>
      <c r="B58" s="487">
        <v>192831</v>
      </c>
      <c r="C58" s="487">
        <v>27664</v>
      </c>
      <c r="D58" s="487">
        <v>20145</v>
      </c>
      <c r="E58" s="488">
        <f t="shared" si="11"/>
        <v>104.3802337351615</v>
      </c>
      <c r="F58" s="488">
        <f t="shared" si="11"/>
        <v>96.467552393904526</v>
      </c>
      <c r="G58" s="488">
        <f t="shared" si="11"/>
        <v>103.68521282618765</v>
      </c>
      <c r="H58" s="489" t="str">
        <f t="shared" si="14"/>
        <v/>
      </c>
      <c r="I58" s="488" t="str">
        <f t="shared" si="12"/>
        <v/>
      </c>
      <c r="J58" s="488" t="str">
        <f t="shared" si="10"/>
        <v/>
      </c>
      <c r="K58" s="488" t="str">
        <f t="shared" si="10"/>
        <v/>
      </c>
      <c r="L58" s="488" t="e">
        <f t="shared" si="13"/>
        <v>#N/A</v>
      </c>
    </row>
    <row r="59" spans="1:14" ht="15" customHeight="1" x14ac:dyDescent="0.2">
      <c r="A59" s="490" t="s">
        <v>467</v>
      </c>
      <c r="B59" s="487">
        <v>192617</v>
      </c>
      <c r="C59" s="487">
        <v>27257</v>
      </c>
      <c r="D59" s="487">
        <v>19961</v>
      </c>
      <c r="E59" s="488">
        <f t="shared" si="11"/>
        <v>104.26439463242735</v>
      </c>
      <c r="F59" s="488">
        <f t="shared" si="11"/>
        <v>95.048296544268922</v>
      </c>
      <c r="G59" s="488">
        <f t="shared" si="11"/>
        <v>102.73817489320089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193725</v>
      </c>
      <c r="C60" s="487">
        <v>27768</v>
      </c>
      <c r="D60" s="487">
        <v>20438</v>
      </c>
      <c r="E60" s="488">
        <f t="shared" si="11"/>
        <v>104.86415970639659</v>
      </c>
      <c r="F60" s="488">
        <f t="shared" si="11"/>
        <v>96.830212365310175</v>
      </c>
      <c r="G60" s="488">
        <f t="shared" si="11"/>
        <v>105.19326779556333</v>
      </c>
      <c r="H60" s="489" t="str">
        <f t="shared" si="14"/>
        <v/>
      </c>
      <c r="I60" s="488" t="str">
        <f t="shared" si="12"/>
        <v/>
      </c>
      <c r="J60" s="488" t="str">
        <f t="shared" si="10"/>
        <v/>
      </c>
      <c r="K60" s="488" t="str">
        <f t="shared" si="10"/>
        <v/>
      </c>
      <c r="L60" s="488" t="e">
        <f t="shared" si="13"/>
        <v>#N/A</v>
      </c>
    </row>
    <row r="61" spans="1:14" ht="15" customHeight="1" x14ac:dyDescent="0.2">
      <c r="A61" s="490">
        <v>42614</v>
      </c>
      <c r="B61" s="487">
        <v>197028</v>
      </c>
      <c r="C61" s="487">
        <v>27092</v>
      </c>
      <c r="D61" s="487">
        <v>20815</v>
      </c>
      <c r="E61" s="488">
        <f t="shared" si="11"/>
        <v>106.6520875397182</v>
      </c>
      <c r="F61" s="488">
        <f t="shared" si="11"/>
        <v>94.472922551173411</v>
      </c>
      <c r="G61" s="488">
        <f t="shared" si="11"/>
        <v>107.13366616912863</v>
      </c>
      <c r="H61" s="489">
        <f t="shared" si="14"/>
        <v>42614</v>
      </c>
      <c r="I61" s="488">
        <f t="shared" si="12"/>
        <v>106.6520875397182</v>
      </c>
      <c r="J61" s="488">
        <f t="shared" si="10"/>
        <v>94.472922551173411</v>
      </c>
      <c r="K61" s="488">
        <f t="shared" si="10"/>
        <v>107.13366616912863</v>
      </c>
      <c r="L61" s="488" t="e">
        <f t="shared" si="13"/>
        <v>#N/A</v>
      </c>
    </row>
    <row r="62" spans="1:14" ht="15" customHeight="1" x14ac:dyDescent="0.2">
      <c r="A62" s="490" t="s">
        <v>469</v>
      </c>
      <c r="B62" s="487">
        <v>196332</v>
      </c>
      <c r="C62" s="487">
        <v>27148</v>
      </c>
      <c r="D62" s="487">
        <v>20403</v>
      </c>
      <c r="E62" s="488">
        <f t="shared" si="11"/>
        <v>106.2753398037231</v>
      </c>
      <c r="F62" s="488">
        <f t="shared" si="11"/>
        <v>94.668200997314926</v>
      </c>
      <c r="G62" s="488">
        <f t="shared" si="11"/>
        <v>105.01312471048432</v>
      </c>
      <c r="H62" s="489" t="str">
        <f t="shared" si="14"/>
        <v/>
      </c>
      <c r="I62" s="488" t="str">
        <f t="shared" si="12"/>
        <v/>
      </c>
      <c r="J62" s="488" t="str">
        <f t="shared" si="10"/>
        <v/>
      </c>
      <c r="K62" s="488" t="str">
        <f t="shared" si="10"/>
        <v/>
      </c>
      <c r="L62" s="488" t="e">
        <f t="shared" si="13"/>
        <v>#N/A</v>
      </c>
    </row>
    <row r="63" spans="1:14" ht="15" customHeight="1" x14ac:dyDescent="0.2">
      <c r="A63" s="490" t="s">
        <v>470</v>
      </c>
      <c r="B63" s="487">
        <v>196242</v>
      </c>
      <c r="C63" s="487">
        <v>26748</v>
      </c>
      <c r="D63" s="487">
        <v>20125</v>
      </c>
      <c r="E63" s="488">
        <f t="shared" si="11"/>
        <v>106.22662242406855</v>
      </c>
      <c r="F63" s="488">
        <f t="shared" si="11"/>
        <v>93.273354953447011</v>
      </c>
      <c r="G63" s="488">
        <f t="shared" si="11"/>
        <v>103.58227392042822</v>
      </c>
      <c r="H63" s="489" t="str">
        <f t="shared" si="14"/>
        <v/>
      </c>
      <c r="I63" s="488" t="str">
        <f t="shared" si="12"/>
        <v/>
      </c>
      <c r="J63" s="488" t="str">
        <f t="shared" si="10"/>
        <v/>
      </c>
      <c r="K63" s="488" t="str">
        <f t="shared" si="10"/>
        <v/>
      </c>
      <c r="L63" s="488" t="e">
        <f t="shared" si="13"/>
        <v>#N/A</v>
      </c>
    </row>
    <row r="64" spans="1:14" ht="15" customHeight="1" x14ac:dyDescent="0.2">
      <c r="A64" s="490" t="s">
        <v>471</v>
      </c>
      <c r="B64" s="487">
        <v>197828</v>
      </c>
      <c r="C64" s="487">
        <v>27164</v>
      </c>
      <c r="D64" s="487">
        <v>20539</v>
      </c>
      <c r="E64" s="488">
        <f t="shared" si="11"/>
        <v>107.08513091442522</v>
      </c>
      <c r="F64" s="488">
        <f t="shared" si="11"/>
        <v>94.723994839069633</v>
      </c>
      <c r="G64" s="488">
        <f t="shared" si="11"/>
        <v>105.71310926964846</v>
      </c>
      <c r="H64" s="489" t="str">
        <f t="shared" si="14"/>
        <v/>
      </c>
      <c r="I64" s="488" t="str">
        <f t="shared" si="12"/>
        <v/>
      </c>
      <c r="J64" s="488" t="str">
        <f t="shared" si="10"/>
        <v/>
      </c>
      <c r="K64" s="488" t="str">
        <f t="shared" si="10"/>
        <v/>
      </c>
      <c r="L64" s="488" t="e">
        <f t="shared" si="13"/>
        <v>#N/A</v>
      </c>
    </row>
    <row r="65" spans="1:12" ht="15" customHeight="1" x14ac:dyDescent="0.2">
      <c r="A65" s="490">
        <v>42979</v>
      </c>
      <c r="B65" s="487">
        <v>201231</v>
      </c>
      <c r="C65" s="487">
        <v>26573</v>
      </c>
      <c r="D65" s="487">
        <v>20913</v>
      </c>
      <c r="E65" s="488">
        <f t="shared" si="11"/>
        <v>108.92718916958519</v>
      </c>
      <c r="F65" s="488">
        <f t="shared" si="11"/>
        <v>92.663109809254806</v>
      </c>
      <c r="G65" s="488">
        <f t="shared" si="11"/>
        <v>107.63806680734984</v>
      </c>
      <c r="H65" s="489">
        <f t="shared" si="14"/>
        <v>42979</v>
      </c>
      <c r="I65" s="488">
        <f t="shared" si="12"/>
        <v>108.92718916958519</v>
      </c>
      <c r="J65" s="488">
        <f t="shared" si="10"/>
        <v>92.663109809254806</v>
      </c>
      <c r="K65" s="488">
        <f t="shared" si="10"/>
        <v>107.63806680734984</v>
      </c>
      <c r="L65" s="488" t="e">
        <f t="shared" si="13"/>
        <v>#N/A</v>
      </c>
    </row>
    <row r="66" spans="1:12" ht="15" customHeight="1" x14ac:dyDescent="0.2">
      <c r="A66" s="490" t="s">
        <v>472</v>
      </c>
      <c r="B66" s="487">
        <v>201038</v>
      </c>
      <c r="C66" s="487">
        <v>26603</v>
      </c>
      <c r="D66" s="487">
        <v>20918</v>
      </c>
      <c r="E66" s="488">
        <f t="shared" si="11"/>
        <v>108.82271745543713</v>
      </c>
      <c r="F66" s="488">
        <f t="shared" si="11"/>
        <v>92.767723262544905</v>
      </c>
      <c r="G66" s="488">
        <f t="shared" si="11"/>
        <v>107.66380153378969</v>
      </c>
      <c r="H66" s="489" t="str">
        <f t="shared" si="14"/>
        <v/>
      </c>
      <c r="I66" s="488" t="str">
        <f t="shared" si="12"/>
        <v/>
      </c>
      <c r="J66" s="488" t="str">
        <f t="shared" si="10"/>
        <v/>
      </c>
      <c r="K66" s="488" t="str">
        <f t="shared" si="10"/>
        <v/>
      </c>
      <c r="L66" s="488" t="e">
        <f t="shared" si="13"/>
        <v>#N/A</v>
      </c>
    </row>
    <row r="67" spans="1:12" ht="15" customHeight="1" x14ac:dyDescent="0.2">
      <c r="A67" s="490" t="s">
        <v>473</v>
      </c>
      <c r="B67" s="487">
        <v>201418</v>
      </c>
      <c r="C67" s="487">
        <v>26415</v>
      </c>
      <c r="D67" s="487">
        <v>21176</v>
      </c>
      <c r="E67" s="488">
        <f t="shared" si="11"/>
        <v>109.02841305842297</v>
      </c>
      <c r="F67" s="488">
        <f t="shared" si="11"/>
        <v>92.11214562192697</v>
      </c>
      <c r="G67" s="488">
        <f t="shared" si="11"/>
        <v>108.99171341808636</v>
      </c>
      <c r="H67" s="489" t="str">
        <f t="shared" si="14"/>
        <v/>
      </c>
      <c r="I67" s="488" t="str">
        <f t="shared" si="12"/>
        <v/>
      </c>
      <c r="J67" s="488" t="str">
        <f t="shared" si="12"/>
        <v/>
      </c>
      <c r="K67" s="488" t="str">
        <f t="shared" si="12"/>
        <v/>
      </c>
      <c r="L67" s="488" t="e">
        <f t="shared" si="13"/>
        <v>#N/A</v>
      </c>
    </row>
    <row r="68" spans="1:12" ht="15" customHeight="1" x14ac:dyDescent="0.2">
      <c r="A68" s="490" t="s">
        <v>474</v>
      </c>
      <c r="B68" s="487">
        <v>203048</v>
      </c>
      <c r="C68" s="487">
        <v>27025</v>
      </c>
      <c r="D68" s="487">
        <v>21607</v>
      </c>
      <c r="E68" s="488">
        <f t="shared" si="11"/>
        <v>109.91073893438852</v>
      </c>
      <c r="F68" s="488">
        <f t="shared" si="11"/>
        <v>94.239285838825538</v>
      </c>
      <c r="G68" s="488">
        <f t="shared" si="11"/>
        <v>111.21004683720213</v>
      </c>
      <c r="H68" s="489" t="str">
        <f t="shared" si="14"/>
        <v/>
      </c>
      <c r="I68" s="488" t="str">
        <f t="shared" si="12"/>
        <v/>
      </c>
      <c r="J68" s="488" t="str">
        <f t="shared" si="12"/>
        <v/>
      </c>
      <c r="K68" s="488" t="str">
        <f t="shared" si="12"/>
        <v/>
      </c>
      <c r="L68" s="488" t="e">
        <f t="shared" si="13"/>
        <v>#N/A</v>
      </c>
    </row>
    <row r="69" spans="1:12" ht="15" customHeight="1" x14ac:dyDescent="0.2">
      <c r="A69" s="490">
        <v>43344</v>
      </c>
      <c r="B69" s="487">
        <v>206686</v>
      </c>
      <c r="C69" s="487">
        <v>26100</v>
      </c>
      <c r="D69" s="487">
        <v>22175</v>
      </c>
      <c r="E69" s="488">
        <f t="shared" si="11"/>
        <v>111.88000368086868</v>
      </c>
      <c r="F69" s="488">
        <f t="shared" si="11"/>
        <v>91.013704362380992</v>
      </c>
      <c r="G69" s="488">
        <f t="shared" si="11"/>
        <v>114.13351176076998</v>
      </c>
      <c r="H69" s="489">
        <f t="shared" si="14"/>
        <v>43344</v>
      </c>
      <c r="I69" s="488">
        <f t="shared" si="12"/>
        <v>111.88000368086868</v>
      </c>
      <c r="J69" s="488">
        <f t="shared" si="12"/>
        <v>91.013704362380992</v>
      </c>
      <c r="K69" s="488">
        <f t="shared" si="12"/>
        <v>114.13351176076998</v>
      </c>
      <c r="L69" s="488" t="e">
        <f t="shared" si="13"/>
        <v>#N/A</v>
      </c>
    </row>
    <row r="70" spans="1:12" ht="15" customHeight="1" x14ac:dyDescent="0.2">
      <c r="A70" s="490" t="s">
        <v>475</v>
      </c>
      <c r="B70" s="487">
        <v>206837</v>
      </c>
      <c r="C70" s="487">
        <v>26167</v>
      </c>
      <c r="D70" s="487">
        <v>22208</v>
      </c>
      <c r="E70" s="488">
        <f t="shared" si="11"/>
        <v>111.96174061784463</v>
      </c>
      <c r="F70" s="488">
        <f t="shared" si="11"/>
        <v>91.247341074728865</v>
      </c>
      <c r="G70" s="488">
        <f t="shared" si="11"/>
        <v>114.30336095527305</v>
      </c>
      <c r="H70" s="489" t="str">
        <f t="shared" si="14"/>
        <v/>
      </c>
      <c r="I70" s="488" t="str">
        <f t="shared" si="12"/>
        <v/>
      </c>
      <c r="J70" s="488" t="str">
        <f t="shared" si="12"/>
        <v/>
      </c>
      <c r="K70" s="488" t="str">
        <f t="shared" si="12"/>
        <v/>
      </c>
      <c r="L70" s="488" t="e">
        <f t="shared" si="13"/>
        <v>#N/A</v>
      </c>
    </row>
    <row r="71" spans="1:12" ht="15" customHeight="1" x14ac:dyDescent="0.2">
      <c r="A71" s="490" t="s">
        <v>476</v>
      </c>
      <c r="B71" s="487">
        <v>206808</v>
      </c>
      <c r="C71" s="487">
        <v>25935</v>
      </c>
      <c r="D71" s="487">
        <v>22259</v>
      </c>
      <c r="E71" s="491">
        <f t="shared" ref="E71:G75" si="15">IF($A$51=37802,IF(COUNTBLANK(B$51:B$70)&gt;0,#N/A,IF(ISBLANK(B71)=FALSE,B71/B$51*100,#N/A)),IF(COUNTBLANK(B$51:B$75)&gt;0,#N/A,B71/B$51*100))</f>
        <v>111.9460427955115</v>
      </c>
      <c r="F71" s="491">
        <f t="shared" si="15"/>
        <v>90.438330369285495</v>
      </c>
      <c r="G71" s="491">
        <f t="shared" si="15"/>
        <v>114.5658551649596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207813</v>
      </c>
      <c r="C72" s="487">
        <v>26449</v>
      </c>
      <c r="D72" s="487">
        <v>22751</v>
      </c>
      <c r="E72" s="491">
        <f t="shared" si="15"/>
        <v>112.4900535349872</v>
      </c>
      <c r="F72" s="491">
        <f t="shared" si="15"/>
        <v>92.230707535655753</v>
      </c>
      <c r="G72" s="491">
        <f t="shared" si="15"/>
        <v>117.09815224664162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210749</v>
      </c>
      <c r="C73" s="487">
        <v>25471</v>
      </c>
      <c r="D73" s="487">
        <v>23255</v>
      </c>
      <c r="E73" s="491">
        <f t="shared" si="15"/>
        <v>114.07932272016197</v>
      </c>
      <c r="F73" s="491">
        <f t="shared" si="15"/>
        <v>88.820308958398726</v>
      </c>
      <c r="G73" s="491">
        <f t="shared" si="15"/>
        <v>119.6922126717793</v>
      </c>
      <c r="H73" s="492">
        <f>IF(A$51=37802,IF(ISERROR(L73)=TRUE,IF(ISBLANK(A73)=FALSE,IF(MONTH(A73)=MONTH(MAX(A$51:A$75)),A73,""),""),""),IF(ISERROR(L73)=TRUE,IF(MONTH(A73)=MONTH(MAX(A$51:A$75)),A73,""),""))</f>
        <v>43709</v>
      </c>
      <c r="I73" s="488">
        <f t="shared" si="12"/>
        <v>114.07932272016197</v>
      </c>
      <c r="J73" s="488">
        <f t="shared" si="12"/>
        <v>88.820308958398726</v>
      </c>
      <c r="K73" s="488">
        <f t="shared" si="12"/>
        <v>119.6922126717793</v>
      </c>
      <c r="L73" s="488" t="e">
        <f t="shared" si="13"/>
        <v>#N/A</v>
      </c>
    </row>
    <row r="74" spans="1:12" ht="15" customHeight="1" x14ac:dyDescent="0.2">
      <c r="A74" s="490" t="s">
        <v>478</v>
      </c>
      <c r="B74" s="487">
        <v>209710</v>
      </c>
      <c r="C74" s="487">
        <v>25567</v>
      </c>
      <c r="D74" s="487">
        <v>23323</v>
      </c>
      <c r="E74" s="491">
        <f t="shared" si="15"/>
        <v>113.51690763726121</v>
      </c>
      <c r="F74" s="491">
        <f t="shared" si="15"/>
        <v>89.155072008927021</v>
      </c>
      <c r="G74" s="491">
        <f t="shared" si="15"/>
        <v>120.04220495136137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209291</v>
      </c>
      <c r="C75" s="493">
        <v>24890</v>
      </c>
      <c r="D75" s="493">
        <v>22568</v>
      </c>
      <c r="E75" s="491">
        <f t="shared" si="15"/>
        <v>113.29010116975842</v>
      </c>
      <c r="F75" s="491">
        <f t="shared" si="15"/>
        <v>86.79429507968058</v>
      </c>
      <c r="G75" s="491">
        <f t="shared" si="15"/>
        <v>116.15626125894283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114.07932272016197</v>
      </c>
      <c r="J77" s="488">
        <f>IF(J75&lt;&gt;"",J75,IF(J74&lt;&gt;"",J74,IF(J73&lt;&gt;"",J73,IF(J72&lt;&gt;"",J72,IF(J71&lt;&gt;"",J71,IF(J70&lt;&gt;"",J70,""))))))</f>
        <v>88.820308958398726</v>
      </c>
      <c r="K77" s="488">
        <f>IF(K75&lt;&gt;"",K75,IF(K74&lt;&gt;"",K74,IF(K73&lt;&gt;"",K73,IF(K72&lt;&gt;"",K72,IF(K71&lt;&gt;"",K71,IF(K70&lt;&gt;"",K70,""))))))</f>
        <v>119.6922126717793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+14,1%</v>
      </c>
      <c r="J79" s="488" t="str">
        <f>"GeB - ausschließlich: "&amp;IF(J77&gt;100,"+","")&amp;TEXT(J77-100,"0,0")&amp;"%"</f>
        <v>GeB - ausschließlich: -11,2%</v>
      </c>
      <c r="K79" s="488" t="str">
        <f>"GeB - im Nebenjob: "&amp;IF(K77&gt;100,"+","")&amp;TEXT(K77-100,"0,0")&amp;"%"</f>
        <v>GeB - im Nebenjob: +19,7%</v>
      </c>
    </row>
    <row r="81" spans="9:9" ht="15" customHeight="1" x14ac:dyDescent="0.2">
      <c r="I81" s="488" t="str">
        <f>IF(ISERROR(HLOOKUP(1,I$78:K$79,2,FALSE)),"",HLOOKUP(1,I$78:K$79,2,FALSE))</f>
        <v>GeB - im Nebenjob: +19,7%</v>
      </c>
    </row>
    <row r="82" spans="9:9" ht="15" customHeight="1" x14ac:dyDescent="0.2">
      <c r="I82" s="488" t="str">
        <f>IF(ISERROR(HLOOKUP(2,I$78:K$79,2,FALSE)),"",HLOOKUP(2,I$78:K$79,2,FALSE))</f>
        <v>SvB: +14,1%</v>
      </c>
    </row>
    <row r="83" spans="9:9" ht="15" customHeight="1" x14ac:dyDescent="0.2">
      <c r="I83" s="488" t="str">
        <f>IF(ISERROR(HLOOKUP(3,I$78:K$79,2,FALSE)),"",HLOOKUP(3,I$78:K$79,2,FALSE))</f>
        <v>GeB - ausschließlich: -11,2%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209291</v>
      </c>
      <c r="E12" s="114">
        <v>209710</v>
      </c>
      <c r="F12" s="114">
        <v>210749</v>
      </c>
      <c r="G12" s="114">
        <v>207813</v>
      </c>
      <c r="H12" s="114">
        <v>206808</v>
      </c>
      <c r="I12" s="115">
        <v>2483</v>
      </c>
      <c r="J12" s="116">
        <v>1.2006305365363041</v>
      </c>
      <c r="N12" s="117"/>
    </row>
    <row r="13" spans="1:15" s="110" customFormat="1" ht="13.5" customHeight="1" x14ac:dyDescent="0.2">
      <c r="A13" s="118" t="s">
        <v>105</v>
      </c>
      <c r="B13" s="119" t="s">
        <v>106</v>
      </c>
      <c r="C13" s="113">
        <v>56.892078493580705</v>
      </c>
      <c r="D13" s="114">
        <v>119070</v>
      </c>
      <c r="E13" s="114">
        <v>119297</v>
      </c>
      <c r="F13" s="114">
        <v>120287</v>
      </c>
      <c r="G13" s="114">
        <v>118588</v>
      </c>
      <c r="H13" s="114">
        <v>117863</v>
      </c>
      <c r="I13" s="115">
        <v>1207</v>
      </c>
      <c r="J13" s="116">
        <v>1.0240703189296048</v>
      </c>
    </row>
    <row r="14" spans="1:15" s="110" customFormat="1" ht="13.5" customHeight="1" x14ac:dyDescent="0.2">
      <c r="A14" s="120"/>
      <c r="B14" s="119" t="s">
        <v>107</v>
      </c>
      <c r="C14" s="113">
        <v>43.107921506419295</v>
      </c>
      <c r="D14" s="114">
        <v>90221</v>
      </c>
      <c r="E14" s="114">
        <v>90413</v>
      </c>
      <c r="F14" s="114">
        <v>90462</v>
      </c>
      <c r="G14" s="114">
        <v>89225</v>
      </c>
      <c r="H14" s="114">
        <v>88945</v>
      </c>
      <c r="I14" s="115">
        <v>1276</v>
      </c>
      <c r="J14" s="116">
        <v>1.43459441227725</v>
      </c>
    </row>
    <row r="15" spans="1:15" s="110" customFormat="1" ht="13.5" customHeight="1" x14ac:dyDescent="0.2">
      <c r="A15" s="118" t="s">
        <v>105</v>
      </c>
      <c r="B15" s="121" t="s">
        <v>108</v>
      </c>
      <c r="C15" s="113">
        <v>9.7376380255242694</v>
      </c>
      <c r="D15" s="114">
        <v>20380</v>
      </c>
      <c r="E15" s="114">
        <v>21110</v>
      </c>
      <c r="F15" s="114">
        <v>21615</v>
      </c>
      <c r="G15" s="114">
        <v>20108</v>
      </c>
      <c r="H15" s="114">
        <v>20506</v>
      </c>
      <c r="I15" s="115">
        <v>-126</v>
      </c>
      <c r="J15" s="116">
        <v>-0.61445430605676388</v>
      </c>
    </row>
    <row r="16" spans="1:15" s="110" customFormat="1" ht="13.5" customHeight="1" x14ac:dyDescent="0.2">
      <c r="A16" s="118"/>
      <c r="B16" s="121" t="s">
        <v>109</v>
      </c>
      <c r="C16" s="113">
        <v>69.775575633925968</v>
      </c>
      <c r="D16" s="114">
        <v>146034</v>
      </c>
      <c r="E16" s="114">
        <v>146315</v>
      </c>
      <c r="F16" s="114">
        <v>147189</v>
      </c>
      <c r="G16" s="114">
        <v>146610</v>
      </c>
      <c r="H16" s="114">
        <v>145947</v>
      </c>
      <c r="I16" s="115">
        <v>87</v>
      </c>
      <c r="J16" s="116">
        <v>5.9610680589529078E-2</v>
      </c>
    </row>
    <row r="17" spans="1:10" s="110" customFormat="1" ht="13.5" customHeight="1" x14ac:dyDescent="0.2">
      <c r="A17" s="118"/>
      <c r="B17" s="121" t="s">
        <v>110</v>
      </c>
      <c r="C17" s="113">
        <v>19.328590335943733</v>
      </c>
      <c r="D17" s="114">
        <v>40453</v>
      </c>
      <c r="E17" s="114">
        <v>39845</v>
      </c>
      <c r="F17" s="114">
        <v>39524</v>
      </c>
      <c r="G17" s="114">
        <v>38785</v>
      </c>
      <c r="H17" s="114">
        <v>38114</v>
      </c>
      <c r="I17" s="115">
        <v>2339</v>
      </c>
      <c r="J17" s="116">
        <v>6.1368526000944534</v>
      </c>
    </row>
    <row r="18" spans="1:10" s="110" customFormat="1" ht="13.5" customHeight="1" x14ac:dyDescent="0.2">
      <c r="A18" s="120"/>
      <c r="B18" s="121" t="s">
        <v>111</v>
      </c>
      <c r="C18" s="113">
        <v>1.1581960046060271</v>
      </c>
      <c r="D18" s="114">
        <v>2424</v>
      </c>
      <c r="E18" s="114">
        <v>2440</v>
      </c>
      <c r="F18" s="114">
        <v>2421</v>
      </c>
      <c r="G18" s="114">
        <v>2310</v>
      </c>
      <c r="H18" s="114">
        <v>2241</v>
      </c>
      <c r="I18" s="115">
        <v>183</v>
      </c>
      <c r="J18" s="116">
        <v>8.1659973226238289</v>
      </c>
    </row>
    <row r="19" spans="1:10" s="110" customFormat="1" ht="13.5" customHeight="1" x14ac:dyDescent="0.2">
      <c r="A19" s="120"/>
      <c r="B19" s="121" t="s">
        <v>112</v>
      </c>
      <c r="C19" s="113">
        <v>0.35023006244893473</v>
      </c>
      <c r="D19" s="114">
        <v>733</v>
      </c>
      <c r="E19" s="114">
        <v>737</v>
      </c>
      <c r="F19" s="114">
        <v>758</v>
      </c>
      <c r="G19" s="114">
        <v>638</v>
      </c>
      <c r="H19" s="114">
        <v>604</v>
      </c>
      <c r="I19" s="115">
        <v>129</v>
      </c>
      <c r="J19" s="116">
        <v>21.357615894039736</v>
      </c>
    </row>
    <row r="20" spans="1:10" s="110" customFormat="1" ht="13.5" customHeight="1" x14ac:dyDescent="0.2">
      <c r="A20" s="118" t="s">
        <v>113</v>
      </c>
      <c r="B20" s="122" t="s">
        <v>114</v>
      </c>
      <c r="C20" s="113">
        <v>74.96356747303993</v>
      </c>
      <c r="D20" s="114">
        <v>156892</v>
      </c>
      <c r="E20" s="114">
        <v>157421</v>
      </c>
      <c r="F20" s="114">
        <v>158893</v>
      </c>
      <c r="G20" s="114">
        <v>156779</v>
      </c>
      <c r="H20" s="114">
        <v>156123</v>
      </c>
      <c r="I20" s="115">
        <v>769</v>
      </c>
      <c r="J20" s="116">
        <v>0.4925603530549631</v>
      </c>
    </row>
    <row r="21" spans="1:10" s="110" customFormat="1" ht="13.5" customHeight="1" x14ac:dyDescent="0.2">
      <c r="A21" s="120"/>
      <c r="B21" s="122" t="s">
        <v>115</v>
      </c>
      <c r="C21" s="113">
        <v>25.03643252696007</v>
      </c>
      <c r="D21" s="114">
        <v>52399</v>
      </c>
      <c r="E21" s="114">
        <v>52289</v>
      </c>
      <c r="F21" s="114">
        <v>51856</v>
      </c>
      <c r="G21" s="114">
        <v>51034</v>
      </c>
      <c r="H21" s="114">
        <v>50685</v>
      </c>
      <c r="I21" s="115">
        <v>1714</v>
      </c>
      <c r="J21" s="116">
        <v>3.3816711058498568</v>
      </c>
    </row>
    <row r="22" spans="1:10" s="110" customFormat="1" ht="13.5" customHeight="1" x14ac:dyDescent="0.2">
      <c r="A22" s="118" t="s">
        <v>113</v>
      </c>
      <c r="B22" s="122" t="s">
        <v>116</v>
      </c>
      <c r="C22" s="113">
        <v>78.98285162763807</v>
      </c>
      <c r="D22" s="114">
        <v>165304</v>
      </c>
      <c r="E22" s="114">
        <v>166187</v>
      </c>
      <c r="F22" s="114">
        <v>166511</v>
      </c>
      <c r="G22" s="114">
        <v>164539</v>
      </c>
      <c r="H22" s="114">
        <v>164364</v>
      </c>
      <c r="I22" s="115">
        <v>940</v>
      </c>
      <c r="J22" s="116">
        <v>0.57190138959869563</v>
      </c>
    </row>
    <row r="23" spans="1:10" s="110" customFormat="1" ht="13.5" customHeight="1" x14ac:dyDescent="0.2">
      <c r="A23" s="123"/>
      <c r="B23" s="124" t="s">
        <v>117</v>
      </c>
      <c r="C23" s="125">
        <v>20.974146045458237</v>
      </c>
      <c r="D23" s="114">
        <v>43897</v>
      </c>
      <c r="E23" s="114">
        <v>43428</v>
      </c>
      <c r="F23" s="114">
        <v>44144</v>
      </c>
      <c r="G23" s="114">
        <v>43161</v>
      </c>
      <c r="H23" s="114">
        <v>42336</v>
      </c>
      <c r="I23" s="115">
        <v>1561</v>
      </c>
      <c r="J23" s="116">
        <v>3.6871693121693121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47458</v>
      </c>
      <c r="E26" s="114">
        <v>48890</v>
      </c>
      <c r="F26" s="114">
        <v>48726</v>
      </c>
      <c r="G26" s="114">
        <v>49200</v>
      </c>
      <c r="H26" s="140">
        <v>48194</v>
      </c>
      <c r="I26" s="115">
        <v>-736</v>
      </c>
      <c r="J26" s="116">
        <v>-1.5271610573930365</v>
      </c>
    </row>
    <row r="27" spans="1:10" s="110" customFormat="1" ht="13.5" customHeight="1" x14ac:dyDescent="0.2">
      <c r="A27" s="118" t="s">
        <v>105</v>
      </c>
      <c r="B27" s="119" t="s">
        <v>106</v>
      </c>
      <c r="C27" s="113">
        <v>40.694930254119434</v>
      </c>
      <c r="D27" s="115">
        <v>19313</v>
      </c>
      <c r="E27" s="114">
        <v>19859</v>
      </c>
      <c r="F27" s="114">
        <v>19862</v>
      </c>
      <c r="G27" s="114">
        <v>19907</v>
      </c>
      <c r="H27" s="140">
        <v>19438</v>
      </c>
      <c r="I27" s="115">
        <v>-125</v>
      </c>
      <c r="J27" s="116">
        <v>-0.64307027471962142</v>
      </c>
    </row>
    <row r="28" spans="1:10" s="110" customFormat="1" ht="13.5" customHeight="1" x14ac:dyDescent="0.2">
      <c r="A28" s="120"/>
      <c r="B28" s="119" t="s">
        <v>107</v>
      </c>
      <c r="C28" s="113">
        <v>59.305069745880566</v>
      </c>
      <c r="D28" s="115">
        <v>28145</v>
      </c>
      <c r="E28" s="114">
        <v>29031</v>
      </c>
      <c r="F28" s="114">
        <v>28864</v>
      </c>
      <c r="G28" s="114">
        <v>29293</v>
      </c>
      <c r="H28" s="140">
        <v>28756</v>
      </c>
      <c r="I28" s="115">
        <v>-611</v>
      </c>
      <c r="J28" s="116">
        <v>-2.1247739602169982</v>
      </c>
    </row>
    <row r="29" spans="1:10" s="110" customFormat="1" ht="13.5" customHeight="1" x14ac:dyDescent="0.2">
      <c r="A29" s="118" t="s">
        <v>105</v>
      </c>
      <c r="B29" s="121" t="s">
        <v>108</v>
      </c>
      <c r="C29" s="113">
        <v>15.854018289856294</v>
      </c>
      <c r="D29" s="115">
        <v>7524</v>
      </c>
      <c r="E29" s="114">
        <v>7929</v>
      </c>
      <c r="F29" s="114">
        <v>7991</v>
      </c>
      <c r="G29" s="114">
        <v>8269</v>
      </c>
      <c r="H29" s="140">
        <v>7734</v>
      </c>
      <c r="I29" s="115">
        <v>-210</v>
      </c>
      <c r="J29" s="116">
        <v>-2.7152831652443754</v>
      </c>
    </row>
    <row r="30" spans="1:10" s="110" customFormat="1" ht="13.5" customHeight="1" x14ac:dyDescent="0.2">
      <c r="A30" s="118"/>
      <c r="B30" s="121" t="s">
        <v>109</v>
      </c>
      <c r="C30" s="113">
        <v>52.92469130599688</v>
      </c>
      <c r="D30" s="115">
        <v>25117</v>
      </c>
      <c r="E30" s="114">
        <v>25994</v>
      </c>
      <c r="F30" s="114">
        <v>25869</v>
      </c>
      <c r="G30" s="114">
        <v>26097</v>
      </c>
      <c r="H30" s="140">
        <v>25878</v>
      </c>
      <c r="I30" s="115">
        <v>-761</v>
      </c>
      <c r="J30" s="116">
        <v>-2.9407218486745497</v>
      </c>
    </row>
    <row r="31" spans="1:10" s="110" customFormat="1" ht="13.5" customHeight="1" x14ac:dyDescent="0.2">
      <c r="A31" s="118"/>
      <c r="B31" s="121" t="s">
        <v>110</v>
      </c>
      <c r="C31" s="113">
        <v>17.177293606978804</v>
      </c>
      <c r="D31" s="115">
        <v>8152</v>
      </c>
      <c r="E31" s="114">
        <v>8214</v>
      </c>
      <c r="F31" s="114">
        <v>8167</v>
      </c>
      <c r="G31" s="114">
        <v>8128</v>
      </c>
      <c r="H31" s="140">
        <v>8001</v>
      </c>
      <c r="I31" s="115">
        <v>151</v>
      </c>
      <c r="J31" s="116">
        <v>1.8872640919885015</v>
      </c>
    </row>
    <row r="32" spans="1:10" s="110" customFormat="1" ht="13.5" customHeight="1" x14ac:dyDescent="0.2">
      <c r="A32" s="120"/>
      <c r="B32" s="121" t="s">
        <v>111</v>
      </c>
      <c r="C32" s="113">
        <v>14.043996797168022</v>
      </c>
      <c r="D32" s="115">
        <v>6665</v>
      </c>
      <c r="E32" s="114">
        <v>6753</v>
      </c>
      <c r="F32" s="114">
        <v>6699</v>
      </c>
      <c r="G32" s="114">
        <v>6706</v>
      </c>
      <c r="H32" s="140">
        <v>6581</v>
      </c>
      <c r="I32" s="115">
        <v>84</v>
      </c>
      <c r="J32" s="116">
        <v>1.2764017626500532</v>
      </c>
    </row>
    <row r="33" spans="1:10" s="110" customFormat="1" ht="13.5" customHeight="1" x14ac:dyDescent="0.2">
      <c r="A33" s="120"/>
      <c r="B33" s="121" t="s">
        <v>112</v>
      </c>
      <c r="C33" s="113">
        <v>1.2200261283661342</v>
      </c>
      <c r="D33" s="115">
        <v>579</v>
      </c>
      <c r="E33" s="114">
        <v>563</v>
      </c>
      <c r="F33" s="114">
        <v>579</v>
      </c>
      <c r="G33" s="114">
        <v>513</v>
      </c>
      <c r="H33" s="140">
        <v>539</v>
      </c>
      <c r="I33" s="115">
        <v>40</v>
      </c>
      <c r="J33" s="116">
        <v>7.4211502782931351</v>
      </c>
    </row>
    <row r="34" spans="1:10" s="110" customFormat="1" ht="13.5" customHeight="1" x14ac:dyDescent="0.2">
      <c r="A34" s="118" t="s">
        <v>113</v>
      </c>
      <c r="B34" s="122" t="s">
        <v>116</v>
      </c>
      <c r="C34" s="113">
        <v>76.379114164103001</v>
      </c>
      <c r="D34" s="115">
        <v>36248</v>
      </c>
      <c r="E34" s="114">
        <v>37390</v>
      </c>
      <c r="F34" s="114">
        <v>37353</v>
      </c>
      <c r="G34" s="114">
        <v>37645</v>
      </c>
      <c r="H34" s="140">
        <v>37002</v>
      </c>
      <c r="I34" s="115">
        <v>-754</v>
      </c>
      <c r="J34" s="116">
        <v>-2.0377276903951138</v>
      </c>
    </row>
    <row r="35" spans="1:10" s="110" customFormat="1" ht="13.5" customHeight="1" x14ac:dyDescent="0.2">
      <c r="A35" s="118"/>
      <c r="B35" s="119" t="s">
        <v>117</v>
      </c>
      <c r="C35" s="113">
        <v>23.311138269627882</v>
      </c>
      <c r="D35" s="115">
        <v>11063</v>
      </c>
      <c r="E35" s="114">
        <v>11359</v>
      </c>
      <c r="F35" s="114">
        <v>11247</v>
      </c>
      <c r="G35" s="114">
        <v>11417</v>
      </c>
      <c r="H35" s="140">
        <v>11055</v>
      </c>
      <c r="I35" s="115">
        <v>8</v>
      </c>
      <c r="J35" s="116">
        <v>7.2365445499773862E-2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24890</v>
      </c>
      <c r="E37" s="114">
        <v>25567</v>
      </c>
      <c r="F37" s="114">
        <v>25471</v>
      </c>
      <c r="G37" s="114">
        <v>26449</v>
      </c>
      <c r="H37" s="140">
        <v>25935</v>
      </c>
      <c r="I37" s="115">
        <v>-1045</v>
      </c>
      <c r="J37" s="116">
        <v>-4.0293040293040292</v>
      </c>
    </row>
    <row r="38" spans="1:10" s="110" customFormat="1" ht="13.5" customHeight="1" x14ac:dyDescent="0.2">
      <c r="A38" s="118" t="s">
        <v>105</v>
      </c>
      <c r="B38" s="119" t="s">
        <v>106</v>
      </c>
      <c r="C38" s="113">
        <v>35.271193250301323</v>
      </c>
      <c r="D38" s="115">
        <v>8779</v>
      </c>
      <c r="E38" s="114">
        <v>8910</v>
      </c>
      <c r="F38" s="114">
        <v>8913</v>
      </c>
      <c r="G38" s="114">
        <v>9287</v>
      </c>
      <c r="H38" s="140">
        <v>9061</v>
      </c>
      <c r="I38" s="115">
        <v>-282</v>
      </c>
      <c r="J38" s="116">
        <v>-3.112239267189052</v>
      </c>
    </row>
    <row r="39" spans="1:10" s="110" customFormat="1" ht="13.5" customHeight="1" x14ac:dyDescent="0.2">
      <c r="A39" s="120"/>
      <c r="B39" s="119" t="s">
        <v>107</v>
      </c>
      <c r="C39" s="113">
        <v>64.728806749698677</v>
      </c>
      <c r="D39" s="115">
        <v>16111</v>
      </c>
      <c r="E39" s="114">
        <v>16657</v>
      </c>
      <c r="F39" s="114">
        <v>16558</v>
      </c>
      <c r="G39" s="114">
        <v>17162</v>
      </c>
      <c r="H39" s="140">
        <v>16874</v>
      </c>
      <c r="I39" s="115">
        <v>-763</v>
      </c>
      <c r="J39" s="116">
        <v>-4.5217494370036739</v>
      </c>
    </row>
    <row r="40" spans="1:10" s="110" customFormat="1" ht="13.5" customHeight="1" x14ac:dyDescent="0.2">
      <c r="A40" s="118" t="s">
        <v>105</v>
      </c>
      <c r="B40" s="121" t="s">
        <v>108</v>
      </c>
      <c r="C40" s="113">
        <v>19.5299316994777</v>
      </c>
      <c r="D40" s="115">
        <v>4861</v>
      </c>
      <c r="E40" s="114">
        <v>5005</v>
      </c>
      <c r="F40" s="114">
        <v>5001</v>
      </c>
      <c r="G40" s="114">
        <v>5555</v>
      </c>
      <c r="H40" s="140">
        <v>5058</v>
      </c>
      <c r="I40" s="115">
        <v>-197</v>
      </c>
      <c r="J40" s="116">
        <v>-3.8948200869909053</v>
      </c>
    </row>
    <row r="41" spans="1:10" s="110" customFormat="1" ht="13.5" customHeight="1" x14ac:dyDescent="0.2">
      <c r="A41" s="118"/>
      <c r="B41" s="121" t="s">
        <v>109</v>
      </c>
      <c r="C41" s="113">
        <v>37.316191241462434</v>
      </c>
      <c r="D41" s="115">
        <v>9288</v>
      </c>
      <c r="E41" s="114">
        <v>9662</v>
      </c>
      <c r="F41" s="114">
        <v>9613</v>
      </c>
      <c r="G41" s="114">
        <v>9965</v>
      </c>
      <c r="H41" s="140">
        <v>10082</v>
      </c>
      <c r="I41" s="115">
        <v>-794</v>
      </c>
      <c r="J41" s="116">
        <v>-7.8754215433445749</v>
      </c>
    </row>
    <row r="42" spans="1:10" s="110" customFormat="1" ht="13.5" customHeight="1" x14ac:dyDescent="0.2">
      <c r="A42" s="118"/>
      <c r="B42" s="121" t="s">
        <v>110</v>
      </c>
      <c r="C42" s="113">
        <v>17.34833266372037</v>
      </c>
      <c r="D42" s="115">
        <v>4318</v>
      </c>
      <c r="E42" s="114">
        <v>4393</v>
      </c>
      <c r="F42" s="114">
        <v>4403</v>
      </c>
      <c r="G42" s="114">
        <v>4453</v>
      </c>
      <c r="H42" s="140">
        <v>4448</v>
      </c>
      <c r="I42" s="115">
        <v>-130</v>
      </c>
      <c r="J42" s="116">
        <v>-2.9226618705035969</v>
      </c>
    </row>
    <row r="43" spans="1:10" s="110" customFormat="1" ht="13.5" customHeight="1" x14ac:dyDescent="0.2">
      <c r="A43" s="120"/>
      <c r="B43" s="121" t="s">
        <v>111</v>
      </c>
      <c r="C43" s="113">
        <v>25.805544395339492</v>
      </c>
      <c r="D43" s="115">
        <v>6423</v>
      </c>
      <c r="E43" s="114">
        <v>6507</v>
      </c>
      <c r="F43" s="114">
        <v>6454</v>
      </c>
      <c r="G43" s="114">
        <v>6476</v>
      </c>
      <c r="H43" s="140">
        <v>6347</v>
      </c>
      <c r="I43" s="115">
        <v>76</v>
      </c>
      <c r="J43" s="116">
        <v>1.1974161020954781</v>
      </c>
    </row>
    <row r="44" spans="1:10" s="110" customFormat="1" ht="13.5" customHeight="1" x14ac:dyDescent="0.2">
      <c r="A44" s="120"/>
      <c r="B44" s="121" t="s">
        <v>112</v>
      </c>
      <c r="C44" s="113">
        <v>2.0891924467657694</v>
      </c>
      <c r="D44" s="115">
        <v>520</v>
      </c>
      <c r="E44" s="114">
        <v>498</v>
      </c>
      <c r="F44" s="114">
        <v>508</v>
      </c>
      <c r="G44" s="114">
        <v>454</v>
      </c>
      <c r="H44" s="140">
        <v>477</v>
      </c>
      <c r="I44" s="115">
        <v>43</v>
      </c>
      <c r="J44" s="116">
        <v>9.0146750524109009</v>
      </c>
    </row>
    <row r="45" spans="1:10" s="110" customFormat="1" ht="13.5" customHeight="1" x14ac:dyDescent="0.2">
      <c r="A45" s="118" t="s">
        <v>113</v>
      </c>
      <c r="B45" s="122" t="s">
        <v>116</v>
      </c>
      <c r="C45" s="113">
        <v>78.115709120128571</v>
      </c>
      <c r="D45" s="115">
        <v>19443</v>
      </c>
      <c r="E45" s="114">
        <v>19937</v>
      </c>
      <c r="F45" s="114">
        <v>19911</v>
      </c>
      <c r="G45" s="114">
        <v>20592</v>
      </c>
      <c r="H45" s="140">
        <v>20195</v>
      </c>
      <c r="I45" s="115">
        <v>-752</v>
      </c>
      <c r="J45" s="116">
        <v>-3.7236939836593215</v>
      </c>
    </row>
    <row r="46" spans="1:10" s="110" customFormat="1" ht="13.5" customHeight="1" x14ac:dyDescent="0.2">
      <c r="A46" s="118"/>
      <c r="B46" s="119" t="s">
        <v>117</v>
      </c>
      <c r="C46" s="113">
        <v>21.293692245881882</v>
      </c>
      <c r="D46" s="115">
        <v>5300</v>
      </c>
      <c r="E46" s="114">
        <v>5490</v>
      </c>
      <c r="F46" s="114">
        <v>5436</v>
      </c>
      <c r="G46" s="114">
        <v>5721</v>
      </c>
      <c r="H46" s="140">
        <v>5606</v>
      </c>
      <c r="I46" s="115">
        <v>-306</v>
      </c>
      <c r="J46" s="116">
        <v>-5.4584373885123085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22568</v>
      </c>
      <c r="E48" s="114">
        <v>23323</v>
      </c>
      <c r="F48" s="114">
        <v>23255</v>
      </c>
      <c r="G48" s="114">
        <v>22751</v>
      </c>
      <c r="H48" s="140">
        <v>22259</v>
      </c>
      <c r="I48" s="115">
        <v>309</v>
      </c>
      <c r="J48" s="116">
        <v>1.3882025248214205</v>
      </c>
    </row>
    <row r="49" spans="1:12" s="110" customFormat="1" ht="13.5" customHeight="1" x14ac:dyDescent="0.2">
      <c r="A49" s="118" t="s">
        <v>105</v>
      </c>
      <c r="B49" s="119" t="s">
        <v>106</v>
      </c>
      <c r="C49" s="113">
        <v>46.676710386387803</v>
      </c>
      <c r="D49" s="115">
        <v>10534</v>
      </c>
      <c r="E49" s="114">
        <v>10949</v>
      </c>
      <c r="F49" s="114">
        <v>10949</v>
      </c>
      <c r="G49" s="114">
        <v>10620</v>
      </c>
      <c r="H49" s="140">
        <v>10377</v>
      </c>
      <c r="I49" s="115">
        <v>157</v>
      </c>
      <c r="J49" s="116">
        <v>1.5129613568468729</v>
      </c>
    </row>
    <row r="50" spans="1:12" s="110" customFormat="1" ht="13.5" customHeight="1" x14ac:dyDescent="0.2">
      <c r="A50" s="120"/>
      <c r="B50" s="119" t="s">
        <v>107</v>
      </c>
      <c r="C50" s="113">
        <v>53.323289613612197</v>
      </c>
      <c r="D50" s="115">
        <v>12034</v>
      </c>
      <c r="E50" s="114">
        <v>12374</v>
      </c>
      <c r="F50" s="114">
        <v>12306</v>
      </c>
      <c r="G50" s="114">
        <v>12131</v>
      </c>
      <c r="H50" s="140">
        <v>11882</v>
      </c>
      <c r="I50" s="115">
        <v>152</v>
      </c>
      <c r="J50" s="116">
        <v>1.27924591819559</v>
      </c>
    </row>
    <row r="51" spans="1:12" s="110" customFormat="1" ht="13.5" customHeight="1" x14ac:dyDescent="0.2">
      <c r="A51" s="118" t="s">
        <v>105</v>
      </c>
      <c r="B51" s="121" t="s">
        <v>108</v>
      </c>
      <c r="C51" s="113">
        <v>11.799893654732365</v>
      </c>
      <c r="D51" s="115">
        <v>2663</v>
      </c>
      <c r="E51" s="114">
        <v>2924</v>
      </c>
      <c r="F51" s="114">
        <v>2990</v>
      </c>
      <c r="G51" s="114">
        <v>2714</v>
      </c>
      <c r="H51" s="140">
        <v>2676</v>
      </c>
      <c r="I51" s="115">
        <v>-13</v>
      </c>
      <c r="J51" s="116">
        <v>-0.4857997010463378</v>
      </c>
    </row>
    <row r="52" spans="1:12" s="110" customFormat="1" ht="13.5" customHeight="1" x14ac:dyDescent="0.2">
      <c r="A52" s="118"/>
      <c r="B52" s="121" t="s">
        <v>109</v>
      </c>
      <c r="C52" s="113">
        <v>70.139135058489899</v>
      </c>
      <c r="D52" s="115">
        <v>15829</v>
      </c>
      <c r="E52" s="114">
        <v>16332</v>
      </c>
      <c r="F52" s="114">
        <v>16256</v>
      </c>
      <c r="G52" s="114">
        <v>16132</v>
      </c>
      <c r="H52" s="140">
        <v>15796</v>
      </c>
      <c r="I52" s="115">
        <v>33</v>
      </c>
      <c r="J52" s="116">
        <v>0.20891364902506965</v>
      </c>
    </row>
    <row r="53" spans="1:12" s="110" customFormat="1" ht="13.5" customHeight="1" x14ac:dyDescent="0.2">
      <c r="A53" s="118"/>
      <c r="B53" s="121" t="s">
        <v>110</v>
      </c>
      <c r="C53" s="113">
        <v>16.988656504785538</v>
      </c>
      <c r="D53" s="115">
        <v>3834</v>
      </c>
      <c r="E53" s="114">
        <v>3821</v>
      </c>
      <c r="F53" s="114">
        <v>3764</v>
      </c>
      <c r="G53" s="114">
        <v>3675</v>
      </c>
      <c r="H53" s="140">
        <v>3553</v>
      </c>
      <c r="I53" s="115">
        <v>281</v>
      </c>
      <c r="J53" s="116">
        <v>7.9088094567970728</v>
      </c>
    </row>
    <row r="54" spans="1:12" s="110" customFormat="1" ht="13.5" customHeight="1" x14ac:dyDescent="0.2">
      <c r="A54" s="120"/>
      <c r="B54" s="121" t="s">
        <v>111</v>
      </c>
      <c r="C54" s="113">
        <v>1.0723147819922014</v>
      </c>
      <c r="D54" s="115">
        <v>242</v>
      </c>
      <c r="E54" s="114">
        <v>246</v>
      </c>
      <c r="F54" s="114">
        <v>245</v>
      </c>
      <c r="G54" s="114">
        <v>230</v>
      </c>
      <c r="H54" s="140">
        <v>234</v>
      </c>
      <c r="I54" s="115">
        <v>8</v>
      </c>
      <c r="J54" s="116">
        <v>3.4188034188034186</v>
      </c>
    </row>
    <row r="55" spans="1:12" s="110" customFormat="1" ht="13.5" customHeight="1" x14ac:dyDescent="0.2">
      <c r="A55" s="120"/>
      <c r="B55" s="121" t="s">
        <v>112</v>
      </c>
      <c r="C55" s="113">
        <v>0.26143211627082596</v>
      </c>
      <c r="D55" s="115">
        <v>59</v>
      </c>
      <c r="E55" s="114">
        <v>65</v>
      </c>
      <c r="F55" s="114">
        <v>71</v>
      </c>
      <c r="G55" s="114">
        <v>59</v>
      </c>
      <c r="H55" s="140">
        <v>62</v>
      </c>
      <c r="I55" s="115">
        <v>-3</v>
      </c>
      <c r="J55" s="116">
        <v>-4.838709677419355</v>
      </c>
    </row>
    <row r="56" spans="1:12" s="110" customFormat="1" ht="13.5" customHeight="1" x14ac:dyDescent="0.2">
      <c r="A56" s="118" t="s">
        <v>113</v>
      </c>
      <c r="B56" s="122" t="s">
        <v>116</v>
      </c>
      <c r="C56" s="113">
        <v>74.463842609003905</v>
      </c>
      <c r="D56" s="115">
        <v>16805</v>
      </c>
      <c r="E56" s="114">
        <v>17453</v>
      </c>
      <c r="F56" s="114">
        <v>17442</v>
      </c>
      <c r="G56" s="114">
        <v>17053</v>
      </c>
      <c r="H56" s="140">
        <v>16807</v>
      </c>
      <c r="I56" s="115">
        <v>-2</v>
      </c>
      <c r="J56" s="116">
        <v>-1.1899803653239721E-2</v>
      </c>
    </row>
    <row r="57" spans="1:12" s="110" customFormat="1" ht="13.5" customHeight="1" x14ac:dyDescent="0.2">
      <c r="A57" s="142"/>
      <c r="B57" s="124" t="s">
        <v>117</v>
      </c>
      <c r="C57" s="125">
        <v>25.536157390996102</v>
      </c>
      <c r="D57" s="143">
        <v>5763</v>
      </c>
      <c r="E57" s="144">
        <v>5869</v>
      </c>
      <c r="F57" s="144">
        <v>5811</v>
      </c>
      <c r="G57" s="144">
        <v>5696</v>
      </c>
      <c r="H57" s="145">
        <v>5449</v>
      </c>
      <c r="I57" s="143">
        <v>314</v>
      </c>
      <c r="J57" s="146">
        <v>5.7625252339878879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209291</v>
      </c>
      <c r="E12" s="236">
        <v>209710</v>
      </c>
      <c r="F12" s="114">
        <v>210749</v>
      </c>
      <c r="G12" s="114">
        <v>207813</v>
      </c>
      <c r="H12" s="140">
        <v>206808</v>
      </c>
      <c r="I12" s="115">
        <v>2483</v>
      </c>
      <c r="J12" s="116">
        <v>1.2006305365363041</v>
      </c>
    </row>
    <row r="13" spans="1:15" s="110" customFormat="1" ht="12" customHeight="1" x14ac:dyDescent="0.2">
      <c r="A13" s="118" t="s">
        <v>105</v>
      </c>
      <c r="B13" s="119" t="s">
        <v>106</v>
      </c>
      <c r="C13" s="113">
        <v>56.892078493580705</v>
      </c>
      <c r="D13" s="115">
        <v>119070</v>
      </c>
      <c r="E13" s="114">
        <v>119297</v>
      </c>
      <c r="F13" s="114">
        <v>120287</v>
      </c>
      <c r="G13" s="114">
        <v>118588</v>
      </c>
      <c r="H13" s="140">
        <v>117863</v>
      </c>
      <c r="I13" s="115">
        <v>1207</v>
      </c>
      <c r="J13" s="116">
        <v>1.0240703189296048</v>
      </c>
    </row>
    <row r="14" spans="1:15" s="110" customFormat="1" ht="12" customHeight="1" x14ac:dyDescent="0.2">
      <c r="A14" s="118"/>
      <c r="B14" s="119" t="s">
        <v>107</v>
      </c>
      <c r="C14" s="113">
        <v>43.107921506419295</v>
      </c>
      <c r="D14" s="115">
        <v>90221</v>
      </c>
      <c r="E14" s="114">
        <v>90413</v>
      </c>
      <c r="F14" s="114">
        <v>90462</v>
      </c>
      <c r="G14" s="114">
        <v>89225</v>
      </c>
      <c r="H14" s="140">
        <v>88945</v>
      </c>
      <c r="I14" s="115">
        <v>1276</v>
      </c>
      <c r="J14" s="116">
        <v>1.43459441227725</v>
      </c>
    </row>
    <row r="15" spans="1:15" s="110" customFormat="1" ht="12" customHeight="1" x14ac:dyDescent="0.2">
      <c r="A15" s="118" t="s">
        <v>105</v>
      </c>
      <c r="B15" s="121" t="s">
        <v>108</v>
      </c>
      <c r="C15" s="113">
        <v>9.7376380255242694</v>
      </c>
      <c r="D15" s="115">
        <v>20380</v>
      </c>
      <c r="E15" s="114">
        <v>21110</v>
      </c>
      <c r="F15" s="114">
        <v>21615</v>
      </c>
      <c r="G15" s="114">
        <v>20108</v>
      </c>
      <c r="H15" s="140">
        <v>20506</v>
      </c>
      <c r="I15" s="115">
        <v>-126</v>
      </c>
      <c r="J15" s="116">
        <v>-0.61445430605676388</v>
      </c>
    </row>
    <row r="16" spans="1:15" s="110" customFormat="1" ht="12" customHeight="1" x14ac:dyDescent="0.2">
      <c r="A16" s="118"/>
      <c r="B16" s="121" t="s">
        <v>109</v>
      </c>
      <c r="C16" s="113">
        <v>69.775575633925968</v>
      </c>
      <c r="D16" s="115">
        <v>146034</v>
      </c>
      <c r="E16" s="114">
        <v>146315</v>
      </c>
      <c r="F16" s="114">
        <v>147189</v>
      </c>
      <c r="G16" s="114">
        <v>146610</v>
      </c>
      <c r="H16" s="140">
        <v>145947</v>
      </c>
      <c r="I16" s="115">
        <v>87</v>
      </c>
      <c r="J16" s="116">
        <v>5.9610680589529078E-2</v>
      </c>
    </row>
    <row r="17" spans="1:10" s="110" customFormat="1" ht="12" customHeight="1" x14ac:dyDescent="0.2">
      <c r="A17" s="118"/>
      <c r="B17" s="121" t="s">
        <v>110</v>
      </c>
      <c r="C17" s="113">
        <v>19.328590335943733</v>
      </c>
      <c r="D17" s="115">
        <v>40453</v>
      </c>
      <c r="E17" s="114">
        <v>39845</v>
      </c>
      <c r="F17" s="114">
        <v>39524</v>
      </c>
      <c r="G17" s="114">
        <v>38785</v>
      </c>
      <c r="H17" s="140">
        <v>38114</v>
      </c>
      <c r="I17" s="115">
        <v>2339</v>
      </c>
      <c r="J17" s="116">
        <v>6.1368526000944534</v>
      </c>
    </row>
    <row r="18" spans="1:10" s="110" customFormat="1" ht="12" customHeight="1" x14ac:dyDescent="0.2">
      <c r="A18" s="120"/>
      <c r="B18" s="121" t="s">
        <v>111</v>
      </c>
      <c r="C18" s="113">
        <v>1.1581960046060271</v>
      </c>
      <c r="D18" s="115">
        <v>2424</v>
      </c>
      <c r="E18" s="114">
        <v>2440</v>
      </c>
      <c r="F18" s="114">
        <v>2421</v>
      </c>
      <c r="G18" s="114">
        <v>2310</v>
      </c>
      <c r="H18" s="140">
        <v>2241</v>
      </c>
      <c r="I18" s="115">
        <v>183</v>
      </c>
      <c r="J18" s="116">
        <v>8.1659973226238289</v>
      </c>
    </row>
    <row r="19" spans="1:10" s="110" customFormat="1" ht="12" customHeight="1" x14ac:dyDescent="0.2">
      <c r="A19" s="120"/>
      <c r="B19" s="121" t="s">
        <v>112</v>
      </c>
      <c r="C19" s="113">
        <v>0.35023006244893473</v>
      </c>
      <c r="D19" s="115">
        <v>733</v>
      </c>
      <c r="E19" s="114">
        <v>737</v>
      </c>
      <c r="F19" s="114">
        <v>758</v>
      </c>
      <c r="G19" s="114">
        <v>638</v>
      </c>
      <c r="H19" s="140">
        <v>604</v>
      </c>
      <c r="I19" s="115">
        <v>129</v>
      </c>
      <c r="J19" s="116">
        <v>21.357615894039736</v>
      </c>
    </row>
    <row r="20" spans="1:10" s="110" customFormat="1" ht="12" customHeight="1" x14ac:dyDescent="0.2">
      <c r="A20" s="118" t="s">
        <v>113</v>
      </c>
      <c r="B20" s="119" t="s">
        <v>181</v>
      </c>
      <c r="C20" s="113">
        <v>74.96356747303993</v>
      </c>
      <c r="D20" s="115">
        <v>156892</v>
      </c>
      <c r="E20" s="114">
        <v>157421</v>
      </c>
      <c r="F20" s="114">
        <v>158893</v>
      </c>
      <c r="G20" s="114">
        <v>156779</v>
      </c>
      <c r="H20" s="140">
        <v>156123</v>
      </c>
      <c r="I20" s="115">
        <v>769</v>
      </c>
      <c r="J20" s="116">
        <v>0.4925603530549631</v>
      </c>
    </row>
    <row r="21" spans="1:10" s="110" customFormat="1" ht="12" customHeight="1" x14ac:dyDescent="0.2">
      <c r="A21" s="118"/>
      <c r="B21" s="119" t="s">
        <v>182</v>
      </c>
      <c r="C21" s="113">
        <v>25.03643252696007</v>
      </c>
      <c r="D21" s="115">
        <v>52399</v>
      </c>
      <c r="E21" s="114">
        <v>52289</v>
      </c>
      <c r="F21" s="114">
        <v>51856</v>
      </c>
      <c r="G21" s="114">
        <v>51034</v>
      </c>
      <c r="H21" s="140">
        <v>50685</v>
      </c>
      <c r="I21" s="115">
        <v>1714</v>
      </c>
      <c r="J21" s="116">
        <v>3.3816711058498568</v>
      </c>
    </row>
    <row r="22" spans="1:10" s="110" customFormat="1" ht="12" customHeight="1" x14ac:dyDescent="0.2">
      <c r="A22" s="118" t="s">
        <v>113</v>
      </c>
      <c r="B22" s="119" t="s">
        <v>116</v>
      </c>
      <c r="C22" s="113">
        <v>78.98285162763807</v>
      </c>
      <c r="D22" s="115">
        <v>165304</v>
      </c>
      <c r="E22" s="114">
        <v>166187</v>
      </c>
      <c r="F22" s="114">
        <v>166511</v>
      </c>
      <c r="G22" s="114">
        <v>164539</v>
      </c>
      <c r="H22" s="140">
        <v>164364</v>
      </c>
      <c r="I22" s="115">
        <v>940</v>
      </c>
      <c r="J22" s="116">
        <v>0.57190138959869563</v>
      </c>
    </row>
    <row r="23" spans="1:10" s="110" customFormat="1" ht="12" customHeight="1" x14ac:dyDescent="0.2">
      <c r="A23" s="118"/>
      <c r="B23" s="119" t="s">
        <v>117</v>
      </c>
      <c r="C23" s="113">
        <v>20.974146045458237</v>
      </c>
      <c r="D23" s="115">
        <v>43897</v>
      </c>
      <c r="E23" s="114">
        <v>43428</v>
      </c>
      <c r="F23" s="114">
        <v>44144</v>
      </c>
      <c r="G23" s="114">
        <v>43161</v>
      </c>
      <c r="H23" s="140">
        <v>42336</v>
      </c>
      <c r="I23" s="115">
        <v>1561</v>
      </c>
      <c r="J23" s="116">
        <v>3.6871693121693121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237453</v>
      </c>
      <c r="E64" s="236">
        <v>238298</v>
      </c>
      <c r="F64" s="236">
        <v>239078</v>
      </c>
      <c r="G64" s="236">
        <v>236184</v>
      </c>
      <c r="H64" s="140">
        <v>235801</v>
      </c>
      <c r="I64" s="115">
        <v>1652</v>
      </c>
      <c r="J64" s="116">
        <v>0.70059075237170321</v>
      </c>
    </row>
    <row r="65" spans="1:12" s="110" customFormat="1" ht="12" customHeight="1" x14ac:dyDescent="0.2">
      <c r="A65" s="118" t="s">
        <v>105</v>
      </c>
      <c r="B65" s="119" t="s">
        <v>106</v>
      </c>
      <c r="C65" s="113">
        <v>55.135542612643341</v>
      </c>
      <c r="D65" s="235">
        <v>130921</v>
      </c>
      <c r="E65" s="236">
        <v>131484</v>
      </c>
      <c r="F65" s="236">
        <v>132360</v>
      </c>
      <c r="G65" s="236">
        <v>130798</v>
      </c>
      <c r="H65" s="140">
        <v>130518</v>
      </c>
      <c r="I65" s="115">
        <v>403</v>
      </c>
      <c r="J65" s="116">
        <v>0.30876967161617552</v>
      </c>
    </row>
    <row r="66" spans="1:12" s="110" customFormat="1" ht="12" customHeight="1" x14ac:dyDescent="0.2">
      <c r="A66" s="118"/>
      <c r="B66" s="119" t="s">
        <v>107</v>
      </c>
      <c r="C66" s="113">
        <v>44.864457387356659</v>
      </c>
      <c r="D66" s="235">
        <v>106532</v>
      </c>
      <c r="E66" s="236">
        <v>106814</v>
      </c>
      <c r="F66" s="236">
        <v>106718</v>
      </c>
      <c r="G66" s="236">
        <v>105386</v>
      </c>
      <c r="H66" s="140">
        <v>105283</v>
      </c>
      <c r="I66" s="115">
        <v>1249</v>
      </c>
      <c r="J66" s="116">
        <v>1.1863263774778454</v>
      </c>
    </row>
    <row r="67" spans="1:12" s="110" customFormat="1" ht="12" customHeight="1" x14ac:dyDescent="0.2">
      <c r="A67" s="118" t="s">
        <v>105</v>
      </c>
      <c r="B67" s="121" t="s">
        <v>108</v>
      </c>
      <c r="C67" s="113">
        <v>9.9712364131006979</v>
      </c>
      <c r="D67" s="235">
        <v>23677</v>
      </c>
      <c r="E67" s="236">
        <v>24540</v>
      </c>
      <c r="F67" s="236">
        <v>24984</v>
      </c>
      <c r="G67" s="236">
        <v>23252</v>
      </c>
      <c r="H67" s="140">
        <v>23884</v>
      </c>
      <c r="I67" s="115">
        <v>-207</v>
      </c>
      <c r="J67" s="116">
        <v>-0.86668899681795342</v>
      </c>
    </row>
    <row r="68" spans="1:12" s="110" customFormat="1" ht="12" customHeight="1" x14ac:dyDescent="0.2">
      <c r="A68" s="118"/>
      <c r="B68" s="121" t="s">
        <v>109</v>
      </c>
      <c r="C68" s="113">
        <v>69.299608764681849</v>
      </c>
      <c r="D68" s="235">
        <v>164554</v>
      </c>
      <c r="E68" s="236">
        <v>165046</v>
      </c>
      <c r="F68" s="236">
        <v>165730</v>
      </c>
      <c r="G68" s="236">
        <v>165415</v>
      </c>
      <c r="H68" s="140">
        <v>165237</v>
      </c>
      <c r="I68" s="115">
        <v>-683</v>
      </c>
      <c r="J68" s="116">
        <v>-0.41334567923649063</v>
      </c>
    </row>
    <row r="69" spans="1:12" s="110" customFormat="1" ht="12" customHeight="1" x14ac:dyDescent="0.2">
      <c r="A69" s="118"/>
      <c r="B69" s="121" t="s">
        <v>110</v>
      </c>
      <c r="C69" s="113">
        <v>19.57482112249582</v>
      </c>
      <c r="D69" s="235">
        <v>46481</v>
      </c>
      <c r="E69" s="236">
        <v>45986</v>
      </c>
      <c r="F69" s="236">
        <v>45652</v>
      </c>
      <c r="G69" s="236">
        <v>44918</v>
      </c>
      <c r="H69" s="140">
        <v>44146</v>
      </c>
      <c r="I69" s="115">
        <v>2335</v>
      </c>
      <c r="J69" s="116">
        <v>5.2892674307978069</v>
      </c>
    </row>
    <row r="70" spans="1:12" s="110" customFormat="1" ht="12" customHeight="1" x14ac:dyDescent="0.2">
      <c r="A70" s="120"/>
      <c r="B70" s="121" t="s">
        <v>111</v>
      </c>
      <c r="C70" s="113">
        <v>1.1543336997216291</v>
      </c>
      <c r="D70" s="235">
        <v>2741</v>
      </c>
      <c r="E70" s="236">
        <v>2726</v>
      </c>
      <c r="F70" s="236">
        <v>2712</v>
      </c>
      <c r="G70" s="236">
        <v>2599</v>
      </c>
      <c r="H70" s="140">
        <v>2534</v>
      </c>
      <c r="I70" s="115">
        <v>207</v>
      </c>
      <c r="J70" s="116">
        <v>8.1689029202841361</v>
      </c>
    </row>
    <row r="71" spans="1:12" s="110" customFormat="1" ht="12" customHeight="1" x14ac:dyDescent="0.2">
      <c r="A71" s="120"/>
      <c r="B71" s="121" t="s">
        <v>112</v>
      </c>
      <c r="C71" s="113">
        <v>0.33943559357009595</v>
      </c>
      <c r="D71" s="235">
        <v>806</v>
      </c>
      <c r="E71" s="236">
        <v>790</v>
      </c>
      <c r="F71" s="236">
        <v>817</v>
      </c>
      <c r="G71" s="236">
        <v>696</v>
      </c>
      <c r="H71" s="140">
        <v>640</v>
      </c>
      <c r="I71" s="115">
        <v>166</v>
      </c>
      <c r="J71" s="116">
        <v>25.9375</v>
      </c>
    </row>
    <row r="72" spans="1:12" s="110" customFormat="1" ht="12" customHeight="1" x14ac:dyDescent="0.2">
      <c r="A72" s="118" t="s">
        <v>113</v>
      </c>
      <c r="B72" s="119" t="s">
        <v>181</v>
      </c>
      <c r="C72" s="113">
        <v>74.261011652832352</v>
      </c>
      <c r="D72" s="235">
        <v>176335</v>
      </c>
      <c r="E72" s="236">
        <v>177217</v>
      </c>
      <c r="F72" s="236">
        <v>178592</v>
      </c>
      <c r="G72" s="236">
        <v>176443</v>
      </c>
      <c r="H72" s="140">
        <v>176527</v>
      </c>
      <c r="I72" s="115">
        <v>-192</v>
      </c>
      <c r="J72" s="116">
        <v>-0.10876523138103519</v>
      </c>
    </row>
    <row r="73" spans="1:12" s="110" customFormat="1" ht="12" customHeight="1" x14ac:dyDescent="0.2">
      <c r="A73" s="118"/>
      <c r="B73" s="119" t="s">
        <v>182</v>
      </c>
      <c r="C73" s="113">
        <v>25.738988347167648</v>
      </c>
      <c r="D73" s="115">
        <v>61118</v>
      </c>
      <c r="E73" s="114">
        <v>61081</v>
      </c>
      <c r="F73" s="114">
        <v>60486</v>
      </c>
      <c r="G73" s="114">
        <v>59741</v>
      </c>
      <c r="H73" s="140">
        <v>59274</v>
      </c>
      <c r="I73" s="115">
        <v>1844</v>
      </c>
      <c r="J73" s="116">
        <v>3.1109761446840101</v>
      </c>
    </row>
    <row r="74" spans="1:12" s="110" customFormat="1" ht="12" customHeight="1" x14ac:dyDescent="0.2">
      <c r="A74" s="118" t="s">
        <v>113</v>
      </c>
      <c r="B74" s="119" t="s">
        <v>116</v>
      </c>
      <c r="C74" s="113">
        <v>80.11648620990259</v>
      </c>
      <c r="D74" s="115">
        <v>190239</v>
      </c>
      <c r="E74" s="114">
        <v>191540</v>
      </c>
      <c r="F74" s="114">
        <v>191921</v>
      </c>
      <c r="G74" s="114">
        <v>189769</v>
      </c>
      <c r="H74" s="140">
        <v>190040</v>
      </c>
      <c r="I74" s="115">
        <v>199</v>
      </c>
      <c r="J74" s="116">
        <v>0.10471479688486635</v>
      </c>
    </row>
    <row r="75" spans="1:12" s="110" customFormat="1" ht="12" customHeight="1" x14ac:dyDescent="0.2">
      <c r="A75" s="142"/>
      <c r="B75" s="124" t="s">
        <v>117</v>
      </c>
      <c r="C75" s="125">
        <v>19.843927008713305</v>
      </c>
      <c r="D75" s="143">
        <v>47120</v>
      </c>
      <c r="E75" s="144">
        <v>46664</v>
      </c>
      <c r="F75" s="144">
        <v>47064</v>
      </c>
      <c r="G75" s="144">
        <v>46299</v>
      </c>
      <c r="H75" s="145">
        <v>45646</v>
      </c>
      <c r="I75" s="143">
        <v>1474</v>
      </c>
      <c r="J75" s="146">
        <v>3.2291986154318013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209291</v>
      </c>
      <c r="G11" s="114">
        <v>209710</v>
      </c>
      <c r="H11" s="114">
        <v>210749</v>
      </c>
      <c r="I11" s="114">
        <v>207813</v>
      </c>
      <c r="J11" s="140">
        <v>206808</v>
      </c>
      <c r="K11" s="114">
        <v>2483</v>
      </c>
      <c r="L11" s="116">
        <v>1.2006305365363041</v>
      </c>
    </row>
    <row r="12" spans="1:17" s="110" customFormat="1" ht="24.95" customHeight="1" x14ac:dyDescent="0.2">
      <c r="A12" s="604" t="s">
        <v>185</v>
      </c>
      <c r="B12" s="605"/>
      <c r="C12" s="605"/>
      <c r="D12" s="606"/>
      <c r="E12" s="113">
        <v>56.892078493580705</v>
      </c>
      <c r="F12" s="115">
        <v>119070</v>
      </c>
      <c r="G12" s="114">
        <v>119297</v>
      </c>
      <c r="H12" s="114">
        <v>120287</v>
      </c>
      <c r="I12" s="114">
        <v>118588</v>
      </c>
      <c r="J12" s="140">
        <v>117863</v>
      </c>
      <c r="K12" s="114">
        <v>1207</v>
      </c>
      <c r="L12" s="116">
        <v>1.0240703189296048</v>
      </c>
    </row>
    <row r="13" spans="1:17" s="110" customFormat="1" ht="15" customHeight="1" x14ac:dyDescent="0.2">
      <c r="A13" s="120"/>
      <c r="B13" s="612" t="s">
        <v>107</v>
      </c>
      <c r="C13" s="612"/>
      <c r="E13" s="113">
        <v>43.107921506419295</v>
      </c>
      <c r="F13" s="115">
        <v>90221</v>
      </c>
      <c r="G13" s="114">
        <v>90413</v>
      </c>
      <c r="H13" s="114">
        <v>90462</v>
      </c>
      <c r="I13" s="114">
        <v>89225</v>
      </c>
      <c r="J13" s="140">
        <v>88945</v>
      </c>
      <c r="K13" s="114">
        <v>1276</v>
      </c>
      <c r="L13" s="116">
        <v>1.43459441227725</v>
      </c>
    </row>
    <row r="14" spans="1:17" s="110" customFormat="1" ht="24.95" customHeight="1" x14ac:dyDescent="0.2">
      <c r="A14" s="604" t="s">
        <v>186</v>
      </c>
      <c r="B14" s="605"/>
      <c r="C14" s="605"/>
      <c r="D14" s="606"/>
      <c r="E14" s="113">
        <v>9.7376380255242694</v>
      </c>
      <c r="F14" s="115">
        <v>20380</v>
      </c>
      <c r="G14" s="114">
        <v>21110</v>
      </c>
      <c r="H14" s="114">
        <v>21615</v>
      </c>
      <c r="I14" s="114">
        <v>20108</v>
      </c>
      <c r="J14" s="140">
        <v>20506</v>
      </c>
      <c r="K14" s="114">
        <v>-126</v>
      </c>
      <c r="L14" s="116">
        <v>-0.61445430605676388</v>
      </c>
    </row>
    <row r="15" spans="1:17" s="110" customFormat="1" ht="15" customHeight="1" x14ac:dyDescent="0.2">
      <c r="A15" s="120"/>
      <c r="B15" s="119"/>
      <c r="C15" s="258" t="s">
        <v>106</v>
      </c>
      <c r="E15" s="113">
        <v>56.560353287536799</v>
      </c>
      <c r="F15" s="115">
        <v>11527</v>
      </c>
      <c r="G15" s="114">
        <v>11849</v>
      </c>
      <c r="H15" s="114">
        <v>12287</v>
      </c>
      <c r="I15" s="114">
        <v>11357</v>
      </c>
      <c r="J15" s="140">
        <v>11535</v>
      </c>
      <c r="K15" s="114">
        <v>-8</v>
      </c>
      <c r="L15" s="116">
        <v>-6.9354139575205892E-2</v>
      </c>
    </row>
    <row r="16" spans="1:17" s="110" customFormat="1" ht="15" customHeight="1" x14ac:dyDescent="0.2">
      <c r="A16" s="120"/>
      <c r="B16" s="119"/>
      <c r="C16" s="258" t="s">
        <v>107</v>
      </c>
      <c r="E16" s="113">
        <v>43.439646712463201</v>
      </c>
      <c r="F16" s="115">
        <v>8853</v>
      </c>
      <c r="G16" s="114">
        <v>9261</v>
      </c>
      <c r="H16" s="114">
        <v>9328</v>
      </c>
      <c r="I16" s="114">
        <v>8751</v>
      </c>
      <c r="J16" s="140">
        <v>8971</v>
      </c>
      <c r="K16" s="114">
        <v>-118</v>
      </c>
      <c r="L16" s="116">
        <v>-1.3153494593690782</v>
      </c>
    </row>
    <row r="17" spans="1:12" s="110" customFormat="1" ht="15" customHeight="1" x14ac:dyDescent="0.2">
      <c r="A17" s="120"/>
      <c r="B17" s="121" t="s">
        <v>109</v>
      </c>
      <c r="C17" s="258"/>
      <c r="E17" s="113">
        <v>69.775575633925968</v>
      </c>
      <c r="F17" s="115">
        <v>146034</v>
      </c>
      <c r="G17" s="114">
        <v>146315</v>
      </c>
      <c r="H17" s="114">
        <v>147189</v>
      </c>
      <c r="I17" s="114">
        <v>146610</v>
      </c>
      <c r="J17" s="140">
        <v>145947</v>
      </c>
      <c r="K17" s="114">
        <v>87</v>
      </c>
      <c r="L17" s="116">
        <v>5.9610680589529078E-2</v>
      </c>
    </row>
    <row r="18" spans="1:12" s="110" customFormat="1" ht="15" customHeight="1" x14ac:dyDescent="0.2">
      <c r="A18" s="120"/>
      <c r="B18" s="119"/>
      <c r="C18" s="258" t="s">
        <v>106</v>
      </c>
      <c r="E18" s="113">
        <v>57.369516687894603</v>
      </c>
      <c r="F18" s="115">
        <v>83779</v>
      </c>
      <c r="G18" s="114">
        <v>84075</v>
      </c>
      <c r="H18" s="114">
        <v>84747</v>
      </c>
      <c r="I18" s="114">
        <v>84471</v>
      </c>
      <c r="J18" s="140">
        <v>84021</v>
      </c>
      <c r="K18" s="114">
        <v>-242</v>
      </c>
      <c r="L18" s="116">
        <v>-0.28802323228716631</v>
      </c>
    </row>
    <row r="19" spans="1:12" s="110" customFormat="1" ht="15" customHeight="1" x14ac:dyDescent="0.2">
      <c r="A19" s="120"/>
      <c r="B19" s="119"/>
      <c r="C19" s="258" t="s">
        <v>107</v>
      </c>
      <c r="E19" s="113">
        <v>42.630483312105397</v>
      </c>
      <c r="F19" s="115">
        <v>62255</v>
      </c>
      <c r="G19" s="114">
        <v>62240</v>
      </c>
      <c r="H19" s="114">
        <v>62442</v>
      </c>
      <c r="I19" s="114">
        <v>62139</v>
      </c>
      <c r="J19" s="140">
        <v>61926</v>
      </c>
      <c r="K19" s="114">
        <v>329</v>
      </c>
      <c r="L19" s="116">
        <v>0.53127926880470233</v>
      </c>
    </row>
    <row r="20" spans="1:12" s="110" customFormat="1" ht="15" customHeight="1" x14ac:dyDescent="0.2">
      <c r="A20" s="120"/>
      <c r="B20" s="121" t="s">
        <v>110</v>
      </c>
      <c r="C20" s="258"/>
      <c r="E20" s="113">
        <v>19.328590335943733</v>
      </c>
      <c r="F20" s="115">
        <v>40453</v>
      </c>
      <c r="G20" s="114">
        <v>39845</v>
      </c>
      <c r="H20" s="114">
        <v>39524</v>
      </c>
      <c r="I20" s="114">
        <v>38785</v>
      </c>
      <c r="J20" s="140">
        <v>38114</v>
      </c>
      <c r="K20" s="114">
        <v>2339</v>
      </c>
      <c r="L20" s="116">
        <v>6.1368526000944534</v>
      </c>
    </row>
    <row r="21" spans="1:12" s="110" customFormat="1" ht="15" customHeight="1" x14ac:dyDescent="0.2">
      <c r="A21" s="120"/>
      <c r="B21" s="119"/>
      <c r="C21" s="258" t="s">
        <v>106</v>
      </c>
      <c r="E21" s="113">
        <v>55.054013299384472</v>
      </c>
      <c r="F21" s="115">
        <v>22271</v>
      </c>
      <c r="G21" s="114">
        <v>21889</v>
      </c>
      <c r="H21" s="114">
        <v>21756</v>
      </c>
      <c r="I21" s="114">
        <v>21314</v>
      </c>
      <c r="J21" s="140">
        <v>20902</v>
      </c>
      <c r="K21" s="114">
        <v>1369</v>
      </c>
      <c r="L21" s="116">
        <v>6.549612477274902</v>
      </c>
    </row>
    <row r="22" spans="1:12" s="110" customFormat="1" ht="15" customHeight="1" x14ac:dyDescent="0.2">
      <c r="A22" s="120"/>
      <c r="B22" s="119"/>
      <c r="C22" s="258" t="s">
        <v>107</v>
      </c>
      <c r="E22" s="113">
        <v>44.945986700615528</v>
      </c>
      <c r="F22" s="115">
        <v>18182</v>
      </c>
      <c r="G22" s="114">
        <v>17956</v>
      </c>
      <c r="H22" s="114">
        <v>17768</v>
      </c>
      <c r="I22" s="114">
        <v>17471</v>
      </c>
      <c r="J22" s="140">
        <v>17212</v>
      </c>
      <c r="K22" s="114">
        <v>970</v>
      </c>
      <c r="L22" s="116">
        <v>5.6356030676272368</v>
      </c>
    </row>
    <row r="23" spans="1:12" s="110" customFormat="1" ht="15" customHeight="1" x14ac:dyDescent="0.2">
      <c r="A23" s="120"/>
      <c r="B23" s="121" t="s">
        <v>111</v>
      </c>
      <c r="C23" s="258"/>
      <c r="E23" s="113">
        <v>1.1581960046060271</v>
      </c>
      <c r="F23" s="115">
        <v>2424</v>
      </c>
      <c r="G23" s="114">
        <v>2440</v>
      </c>
      <c r="H23" s="114">
        <v>2421</v>
      </c>
      <c r="I23" s="114">
        <v>2310</v>
      </c>
      <c r="J23" s="140">
        <v>2241</v>
      </c>
      <c r="K23" s="114">
        <v>183</v>
      </c>
      <c r="L23" s="116">
        <v>8.1659973226238289</v>
      </c>
    </row>
    <row r="24" spans="1:12" s="110" customFormat="1" ht="15" customHeight="1" x14ac:dyDescent="0.2">
      <c r="A24" s="120"/>
      <c r="B24" s="119"/>
      <c r="C24" s="258" t="s">
        <v>106</v>
      </c>
      <c r="E24" s="113">
        <v>61.592409240924091</v>
      </c>
      <c r="F24" s="115">
        <v>1493</v>
      </c>
      <c r="G24" s="114">
        <v>1484</v>
      </c>
      <c r="H24" s="114">
        <v>1497</v>
      </c>
      <c r="I24" s="114">
        <v>1446</v>
      </c>
      <c r="J24" s="140">
        <v>1405</v>
      </c>
      <c r="K24" s="114">
        <v>88</v>
      </c>
      <c r="L24" s="116">
        <v>6.2633451957295376</v>
      </c>
    </row>
    <row r="25" spans="1:12" s="110" customFormat="1" ht="15" customHeight="1" x14ac:dyDescent="0.2">
      <c r="A25" s="120"/>
      <c r="B25" s="119"/>
      <c r="C25" s="258" t="s">
        <v>107</v>
      </c>
      <c r="E25" s="113">
        <v>38.407590759075909</v>
      </c>
      <c r="F25" s="115">
        <v>931</v>
      </c>
      <c r="G25" s="114">
        <v>956</v>
      </c>
      <c r="H25" s="114">
        <v>924</v>
      </c>
      <c r="I25" s="114">
        <v>864</v>
      </c>
      <c r="J25" s="140">
        <v>836</v>
      </c>
      <c r="K25" s="114">
        <v>95</v>
      </c>
      <c r="L25" s="116">
        <v>11.363636363636363</v>
      </c>
    </row>
    <row r="26" spans="1:12" s="110" customFormat="1" ht="15" customHeight="1" x14ac:dyDescent="0.2">
      <c r="A26" s="120"/>
      <c r="C26" s="121" t="s">
        <v>187</v>
      </c>
      <c r="D26" s="110" t="s">
        <v>188</v>
      </c>
      <c r="E26" s="113">
        <v>0.35023006244893473</v>
      </c>
      <c r="F26" s="115">
        <v>733</v>
      </c>
      <c r="G26" s="114">
        <v>737</v>
      </c>
      <c r="H26" s="114">
        <v>758</v>
      </c>
      <c r="I26" s="114">
        <v>638</v>
      </c>
      <c r="J26" s="140">
        <v>604</v>
      </c>
      <c r="K26" s="114">
        <v>129</v>
      </c>
      <c r="L26" s="116">
        <v>21.357615894039736</v>
      </c>
    </row>
    <row r="27" spans="1:12" s="110" customFormat="1" ht="15" customHeight="1" x14ac:dyDescent="0.2">
      <c r="A27" s="120"/>
      <c r="B27" s="119"/>
      <c r="D27" s="259" t="s">
        <v>106</v>
      </c>
      <c r="E27" s="113">
        <v>55.115961800818553</v>
      </c>
      <c r="F27" s="115">
        <v>404</v>
      </c>
      <c r="G27" s="114">
        <v>393</v>
      </c>
      <c r="H27" s="114">
        <v>415</v>
      </c>
      <c r="I27" s="114">
        <v>360</v>
      </c>
      <c r="J27" s="140">
        <v>343</v>
      </c>
      <c r="K27" s="114">
        <v>61</v>
      </c>
      <c r="L27" s="116">
        <v>17.784256559766764</v>
      </c>
    </row>
    <row r="28" spans="1:12" s="110" customFormat="1" ht="15" customHeight="1" x14ac:dyDescent="0.2">
      <c r="A28" s="120"/>
      <c r="B28" s="119"/>
      <c r="D28" s="259" t="s">
        <v>107</v>
      </c>
      <c r="E28" s="113">
        <v>44.884038199181447</v>
      </c>
      <c r="F28" s="115">
        <v>329</v>
      </c>
      <c r="G28" s="114">
        <v>344</v>
      </c>
      <c r="H28" s="114">
        <v>343</v>
      </c>
      <c r="I28" s="114">
        <v>278</v>
      </c>
      <c r="J28" s="140">
        <v>261</v>
      </c>
      <c r="K28" s="114">
        <v>68</v>
      </c>
      <c r="L28" s="116">
        <v>26.053639846743295</v>
      </c>
    </row>
    <row r="29" spans="1:12" s="110" customFormat="1" ht="24.95" customHeight="1" x14ac:dyDescent="0.2">
      <c r="A29" s="604" t="s">
        <v>189</v>
      </c>
      <c r="B29" s="605"/>
      <c r="C29" s="605"/>
      <c r="D29" s="606"/>
      <c r="E29" s="113">
        <v>78.98285162763807</v>
      </c>
      <c r="F29" s="115">
        <v>165304</v>
      </c>
      <c r="G29" s="114">
        <v>166187</v>
      </c>
      <c r="H29" s="114">
        <v>166511</v>
      </c>
      <c r="I29" s="114">
        <v>164539</v>
      </c>
      <c r="J29" s="140">
        <v>164364</v>
      </c>
      <c r="K29" s="114">
        <v>940</v>
      </c>
      <c r="L29" s="116">
        <v>0.57190138959869563</v>
      </c>
    </row>
    <row r="30" spans="1:12" s="110" customFormat="1" ht="15" customHeight="1" x14ac:dyDescent="0.2">
      <c r="A30" s="120"/>
      <c r="B30" s="119"/>
      <c r="C30" s="258" t="s">
        <v>106</v>
      </c>
      <c r="E30" s="113">
        <v>54.739752214102502</v>
      </c>
      <c r="F30" s="115">
        <v>90487</v>
      </c>
      <c r="G30" s="114">
        <v>90999</v>
      </c>
      <c r="H30" s="114">
        <v>91363</v>
      </c>
      <c r="I30" s="114">
        <v>90427</v>
      </c>
      <c r="J30" s="140">
        <v>90213</v>
      </c>
      <c r="K30" s="114">
        <v>274</v>
      </c>
      <c r="L30" s="116">
        <v>0.30372562712691076</v>
      </c>
    </row>
    <row r="31" spans="1:12" s="110" customFormat="1" ht="15" customHeight="1" x14ac:dyDescent="0.2">
      <c r="A31" s="120"/>
      <c r="B31" s="119"/>
      <c r="C31" s="258" t="s">
        <v>107</v>
      </c>
      <c r="E31" s="113">
        <v>45.260247785897498</v>
      </c>
      <c r="F31" s="115">
        <v>74817</v>
      </c>
      <c r="G31" s="114">
        <v>75188</v>
      </c>
      <c r="H31" s="114">
        <v>75148</v>
      </c>
      <c r="I31" s="114">
        <v>74112</v>
      </c>
      <c r="J31" s="140">
        <v>74151</v>
      </c>
      <c r="K31" s="114">
        <v>666</v>
      </c>
      <c r="L31" s="116">
        <v>0.89816725330744018</v>
      </c>
    </row>
    <row r="32" spans="1:12" s="110" customFormat="1" ht="15" customHeight="1" x14ac:dyDescent="0.2">
      <c r="A32" s="120"/>
      <c r="B32" s="119" t="s">
        <v>117</v>
      </c>
      <c r="C32" s="258"/>
      <c r="E32" s="113">
        <v>20.974146045458237</v>
      </c>
      <c r="F32" s="115">
        <v>43897</v>
      </c>
      <c r="G32" s="114">
        <v>43428</v>
      </c>
      <c r="H32" s="114">
        <v>44144</v>
      </c>
      <c r="I32" s="114">
        <v>43161</v>
      </c>
      <c r="J32" s="140">
        <v>42336</v>
      </c>
      <c r="K32" s="114">
        <v>1561</v>
      </c>
      <c r="L32" s="116">
        <v>3.6871693121693121</v>
      </c>
    </row>
    <row r="33" spans="1:12" s="110" customFormat="1" ht="15" customHeight="1" x14ac:dyDescent="0.2">
      <c r="A33" s="120"/>
      <c r="B33" s="119"/>
      <c r="C33" s="258" t="s">
        <v>106</v>
      </c>
      <c r="E33" s="113">
        <v>64.979383556962887</v>
      </c>
      <c r="F33" s="115">
        <v>28524</v>
      </c>
      <c r="G33" s="114">
        <v>28234</v>
      </c>
      <c r="H33" s="114">
        <v>28862</v>
      </c>
      <c r="I33" s="114">
        <v>28085</v>
      </c>
      <c r="J33" s="140">
        <v>27575</v>
      </c>
      <c r="K33" s="114">
        <v>949</v>
      </c>
      <c r="L33" s="116">
        <v>3.441523118766999</v>
      </c>
    </row>
    <row r="34" spans="1:12" s="110" customFormat="1" ht="15" customHeight="1" x14ac:dyDescent="0.2">
      <c r="A34" s="120"/>
      <c r="B34" s="119"/>
      <c r="C34" s="258" t="s">
        <v>107</v>
      </c>
      <c r="E34" s="113">
        <v>35.020616443037106</v>
      </c>
      <c r="F34" s="115">
        <v>15373</v>
      </c>
      <c r="G34" s="114">
        <v>15194</v>
      </c>
      <c r="H34" s="114">
        <v>15282</v>
      </c>
      <c r="I34" s="114">
        <v>15076</v>
      </c>
      <c r="J34" s="140">
        <v>14761</v>
      </c>
      <c r="K34" s="114">
        <v>612</v>
      </c>
      <c r="L34" s="116">
        <v>4.1460605650023714</v>
      </c>
    </row>
    <row r="35" spans="1:12" s="110" customFormat="1" ht="24.95" customHeight="1" x14ac:dyDescent="0.2">
      <c r="A35" s="604" t="s">
        <v>190</v>
      </c>
      <c r="B35" s="605"/>
      <c r="C35" s="605"/>
      <c r="D35" s="606"/>
      <c r="E35" s="113">
        <v>74.96356747303993</v>
      </c>
      <c r="F35" s="115">
        <v>156892</v>
      </c>
      <c r="G35" s="114">
        <v>157421</v>
      </c>
      <c r="H35" s="114">
        <v>158893</v>
      </c>
      <c r="I35" s="114">
        <v>156779</v>
      </c>
      <c r="J35" s="140">
        <v>156123</v>
      </c>
      <c r="K35" s="114">
        <v>769</v>
      </c>
      <c r="L35" s="116">
        <v>0.4925603530549631</v>
      </c>
    </row>
    <row r="36" spans="1:12" s="110" customFormat="1" ht="15" customHeight="1" x14ac:dyDescent="0.2">
      <c r="A36" s="120"/>
      <c r="B36" s="119"/>
      <c r="C36" s="258" t="s">
        <v>106</v>
      </c>
      <c r="E36" s="113">
        <v>69.827014761746938</v>
      </c>
      <c r="F36" s="115">
        <v>109553</v>
      </c>
      <c r="G36" s="114">
        <v>109853</v>
      </c>
      <c r="H36" s="114">
        <v>110868</v>
      </c>
      <c r="I36" s="114">
        <v>109389</v>
      </c>
      <c r="J36" s="140">
        <v>108880</v>
      </c>
      <c r="K36" s="114">
        <v>673</v>
      </c>
      <c r="L36" s="116">
        <v>0.61811168258633353</v>
      </c>
    </row>
    <row r="37" spans="1:12" s="110" customFormat="1" ht="15" customHeight="1" x14ac:dyDescent="0.2">
      <c r="A37" s="120"/>
      <c r="B37" s="119"/>
      <c r="C37" s="258" t="s">
        <v>107</v>
      </c>
      <c r="E37" s="113">
        <v>30.172985238253066</v>
      </c>
      <c r="F37" s="115">
        <v>47339</v>
      </c>
      <c r="G37" s="114">
        <v>47568</v>
      </c>
      <c r="H37" s="114">
        <v>48025</v>
      </c>
      <c r="I37" s="114">
        <v>47390</v>
      </c>
      <c r="J37" s="140">
        <v>47243</v>
      </c>
      <c r="K37" s="114">
        <v>96</v>
      </c>
      <c r="L37" s="116">
        <v>0.20320470757572551</v>
      </c>
    </row>
    <row r="38" spans="1:12" s="110" customFormat="1" ht="15" customHeight="1" x14ac:dyDescent="0.2">
      <c r="A38" s="120"/>
      <c r="B38" s="119" t="s">
        <v>182</v>
      </c>
      <c r="C38" s="258"/>
      <c r="E38" s="113">
        <v>25.03643252696007</v>
      </c>
      <c r="F38" s="115">
        <v>52399</v>
      </c>
      <c r="G38" s="114">
        <v>52289</v>
      </c>
      <c r="H38" s="114">
        <v>51856</v>
      </c>
      <c r="I38" s="114">
        <v>51034</v>
      </c>
      <c r="J38" s="140">
        <v>50685</v>
      </c>
      <c r="K38" s="114">
        <v>1714</v>
      </c>
      <c r="L38" s="116">
        <v>3.3816711058498568</v>
      </c>
    </row>
    <row r="39" spans="1:12" s="110" customFormat="1" ht="15" customHeight="1" x14ac:dyDescent="0.2">
      <c r="A39" s="120"/>
      <c r="B39" s="119"/>
      <c r="C39" s="258" t="s">
        <v>106</v>
      </c>
      <c r="E39" s="113">
        <v>18.162560354205233</v>
      </c>
      <c r="F39" s="115">
        <v>9517</v>
      </c>
      <c r="G39" s="114">
        <v>9444</v>
      </c>
      <c r="H39" s="114">
        <v>9419</v>
      </c>
      <c r="I39" s="114">
        <v>9199</v>
      </c>
      <c r="J39" s="140">
        <v>8983</v>
      </c>
      <c r="K39" s="114">
        <v>534</v>
      </c>
      <c r="L39" s="116">
        <v>5.9445619503506624</v>
      </c>
    </row>
    <row r="40" spans="1:12" s="110" customFormat="1" ht="15" customHeight="1" x14ac:dyDescent="0.2">
      <c r="A40" s="120"/>
      <c r="B40" s="119"/>
      <c r="C40" s="258" t="s">
        <v>107</v>
      </c>
      <c r="E40" s="113">
        <v>81.837439645794774</v>
      </c>
      <c r="F40" s="115">
        <v>42882</v>
      </c>
      <c r="G40" s="114">
        <v>42845</v>
      </c>
      <c r="H40" s="114">
        <v>42437</v>
      </c>
      <c r="I40" s="114">
        <v>41835</v>
      </c>
      <c r="J40" s="140">
        <v>41702</v>
      </c>
      <c r="K40" s="114">
        <v>1180</v>
      </c>
      <c r="L40" s="116">
        <v>2.8296004987770371</v>
      </c>
    </row>
    <row r="41" spans="1:12" s="110" customFormat="1" ht="24.75" customHeight="1" x14ac:dyDescent="0.2">
      <c r="A41" s="604" t="s">
        <v>518</v>
      </c>
      <c r="B41" s="605"/>
      <c r="C41" s="605"/>
      <c r="D41" s="606"/>
      <c r="E41" s="113">
        <v>4.2218728946777455</v>
      </c>
      <c r="F41" s="115">
        <v>8836</v>
      </c>
      <c r="G41" s="114">
        <v>9694</v>
      </c>
      <c r="H41" s="114">
        <v>9747</v>
      </c>
      <c r="I41" s="114">
        <v>8449</v>
      </c>
      <c r="J41" s="140">
        <v>8665</v>
      </c>
      <c r="K41" s="114">
        <v>171</v>
      </c>
      <c r="L41" s="116">
        <v>1.9734564339296019</v>
      </c>
    </row>
    <row r="42" spans="1:12" s="110" customFormat="1" ht="15" customHeight="1" x14ac:dyDescent="0.2">
      <c r="A42" s="120"/>
      <c r="B42" s="119"/>
      <c r="C42" s="258" t="s">
        <v>106</v>
      </c>
      <c r="E42" s="113">
        <v>56.790402897238572</v>
      </c>
      <c r="F42" s="115">
        <v>5018</v>
      </c>
      <c r="G42" s="114">
        <v>5595</v>
      </c>
      <c r="H42" s="114">
        <v>5628</v>
      </c>
      <c r="I42" s="114">
        <v>4693</v>
      </c>
      <c r="J42" s="140">
        <v>4828</v>
      </c>
      <c r="K42" s="114">
        <v>190</v>
      </c>
      <c r="L42" s="116">
        <v>3.9353769676884838</v>
      </c>
    </row>
    <row r="43" spans="1:12" s="110" customFormat="1" ht="15" customHeight="1" x14ac:dyDescent="0.2">
      <c r="A43" s="123"/>
      <c r="B43" s="124"/>
      <c r="C43" s="260" t="s">
        <v>107</v>
      </c>
      <c r="D43" s="261"/>
      <c r="E43" s="125">
        <v>43.209597102761428</v>
      </c>
      <c r="F43" s="143">
        <v>3818</v>
      </c>
      <c r="G43" s="144">
        <v>4099</v>
      </c>
      <c r="H43" s="144">
        <v>4119</v>
      </c>
      <c r="I43" s="144">
        <v>3756</v>
      </c>
      <c r="J43" s="145">
        <v>3837</v>
      </c>
      <c r="K43" s="144">
        <v>-19</v>
      </c>
      <c r="L43" s="146">
        <v>-0.49517852488923636</v>
      </c>
    </row>
    <row r="44" spans="1:12" s="110" customFormat="1" ht="45.75" customHeight="1" x14ac:dyDescent="0.2">
      <c r="A44" s="604" t="s">
        <v>191</v>
      </c>
      <c r="B44" s="605"/>
      <c r="C44" s="605"/>
      <c r="D44" s="606"/>
      <c r="E44" s="113">
        <v>0.50694965383126844</v>
      </c>
      <c r="F44" s="115">
        <v>1061</v>
      </c>
      <c r="G44" s="114">
        <v>1079</v>
      </c>
      <c r="H44" s="114">
        <v>1084</v>
      </c>
      <c r="I44" s="114">
        <v>1070</v>
      </c>
      <c r="J44" s="140">
        <v>1081</v>
      </c>
      <c r="K44" s="114">
        <v>-20</v>
      </c>
      <c r="L44" s="116">
        <v>-1.8501387604070305</v>
      </c>
    </row>
    <row r="45" spans="1:12" s="110" customFormat="1" ht="15" customHeight="1" x14ac:dyDescent="0.2">
      <c r="A45" s="120"/>
      <c r="B45" s="119"/>
      <c r="C45" s="258" t="s">
        <v>106</v>
      </c>
      <c r="E45" s="113">
        <v>60.508953817153632</v>
      </c>
      <c r="F45" s="115">
        <v>642</v>
      </c>
      <c r="G45" s="114">
        <v>650</v>
      </c>
      <c r="H45" s="114">
        <v>654</v>
      </c>
      <c r="I45" s="114">
        <v>641</v>
      </c>
      <c r="J45" s="140">
        <v>647</v>
      </c>
      <c r="K45" s="114">
        <v>-5</v>
      </c>
      <c r="L45" s="116">
        <v>-0.77279752704791349</v>
      </c>
    </row>
    <row r="46" spans="1:12" s="110" customFormat="1" ht="15" customHeight="1" x14ac:dyDescent="0.2">
      <c r="A46" s="123"/>
      <c r="B46" s="124"/>
      <c r="C46" s="260" t="s">
        <v>107</v>
      </c>
      <c r="D46" s="261"/>
      <c r="E46" s="125">
        <v>39.491046182846368</v>
      </c>
      <c r="F46" s="143">
        <v>419</v>
      </c>
      <c r="G46" s="144">
        <v>429</v>
      </c>
      <c r="H46" s="144">
        <v>430</v>
      </c>
      <c r="I46" s="144">
        <v>429</v>
      </c>
      <c r="J46" s="145">
        <v>434</v>
      </c>
      <c r="K46" s="144">
        <v>-15</v>
      </c>
      <c r="L46" s="146">
        <v>-3.4562211981566819</v>
      </c>
    </row>
    <row r="47" spans="1:12" s="110" customFormat="1" ht="39" customHeight="1" x14ac:dyDescent="0.2">
      <c r="A47" s="604" t="s">
        <v>519</v>
      </c>
      <c r="B47" s="607"/>
      <c r="C47" s="607"/>
      <c r="D47" s="608"/>
      <c r="E47" s="113">
        <v>0.29528264473866528</v>
      </c>
      <c r="F47" s="115">
        <v>618</v>
      </c>
      <c r="G47" s="114">
        <v>666</v>
      </c>
      <c r="H47" s="114">
        <v>602</v>
      </c>
      <c r="I47" s="114">
        <v>595</v>
      </c>
      <c r="J47" s="140">
        <v>647</v>
      </c>
      <c r="K47" s="114">
        <v>-29</v>
      </c>
      <c r="L47" s="116">
        <v>-4.4822256568778984</v>
      </c>
    </row>
    <row r="48" spans="1:12" s="110" customFormat="1" ht="15" customHeight="1" x14ac:dyDescent="0.2">
      <c r="A48" s="120"/>
      <c r="B48" s="119"/>
      <c r="C48" s="258" t="s">
        <v>106</v>
      </c>
      <c r="E48" s="113">
        <v>38.511326860841422</v>
      </c>
      <c r="F48" s="115">
        <v>238</v>
      </c>
      <c r="G48" s="114">
        <v>268</v>
      </c>
      <c r="H48" s="114">
        <v>235</v>
      </c>
      <c r="I48" s="114">
        <v>233</v>
      </c>
      <c r="J48" s="140">
        <v>257</v>
      </c>
      <c r="K48" s="114">
        <v>-19</v>
      </c>
      <c r="L48" s="116">
        <v>-7.3929961089494167</v>
      </c>
    </row>
    <row r="49" spans="1:12" s="110" customFormat="1" ht="15" customHeight="1" x14ac:dyDescent="0.2">
      <c r="A49" s="123"/>
      <c r="B49" s="124"/>
      <c r="C49" s="260" t="s">
        <v>107</v>
      </c>
      <c r="D49" s="261"/>
      <c r="E49" s="125">
        <v>61.488673139158578</v>
      </c>
      <c r="F49" s="143">
        <v>380</v>
      </c>
      <c r="G49" s="144">
        <v>398</v>
      </c>
      <c r="H49" s="144">
        <v>367</v>
      </c>
      <c r="I49" s="144">
        <v>362</v>
      </c>
      <c r="J49" s="145">
        <v>390</v>
      </c>
      <c r="K49" s="144">
        <v>-10</v>
      </c>
      <c r="L49" s="146">
        <v>-2.5641025641025643</v>
      </c>
    </row>
    <row r="50" spans="1:12" s="110" customFormat="1" ht="24.95" customHeight="1" x14ac:dyDescent="0.2">
      <c r="A50" s="609" t="s">
        <v>192</v>
      </c>
      <c r="B50" s="610"/>
      <c r="C50" s="610"/>
      <c r="D50" s="611"/>
      <c r="E50" s="262">
        <v>13.899785466169114</v>
      </c>
      <c r="F50" s="263">
        <v>29091</v>
      </c>
      <c r="G50" s="264">
        <v>29857</v>
      </c>
      <c r="H50" s="264">
        <v>30097</v>
      </c>
      <c r="I50" s="264">
        <v>28458</v>
      </c>
      <c r="J50" s="265">
        <v>28717</v>
      </c>
      <c r="K50" s="263">
        <v>374</v>
      </c>
      <c r="L50" s="266">
        <v>1.3023644531113974</v>
      </c>
    </row>
    <row r="51" spans="1:12" s="110" customFormat="1" ht="15" customHeight="1" x14ac:dyDescent="0.2">
      <c r="A51" s="120"/>
      <c r="B51" s="119"/>
      <c r="C51" s="258" t="s">
        <v>106</v>
      </c>
      <c r="E51" s="113">
        <v>58.399505001546871</v>
      </c>
      <c r="F51" s="115">
        <v>16989</v>
      </c>
      <c r="G51" s="114">
        <v>17336</v>
      </c>
      <c r="H51" s="114">
        <v>17627</v>
      </c>
      <c r="I51" s="114">
        <v>16642</v>
      </c>
      <c r="J51" s="140">
        <v>16709</v>
      </c>
      <c r="K51" s="114">
        <v>280</v>
      </c>
      <c r="L51" s="116">
        <v>1.6757436112274822</v>
      </c>
    </row>
    <row r="52" spans="1:12" s="110" customFormat="1" ht="15" customHeight="1" x14ac:dyDescent="0.2">
      <c r="A52" s="120"/>
      <c r="B52" s="119"/>
      <c r="C52" s="258" t="s">
        <v>107</v>
      </c>
      <c r="E52" s="113">
        <v>41.600494998453129</v>
      </c>
      <c r="F52" s="115">
        <v>12102</v>
      </c>
      <c r="G52" s="114">
        <v>12521</v>
      </c>
      <c r="H52" s="114">
        <v>12470</v>
      </c>
      <c r="I52" s="114">
        <v>11816</v>
      </c>
      <c r="J52" s="140">
        <v>12008</v>
      </c>
      <c r="K52" s="114">
        <v>94</v>
      </c>
      <c r="L52" s="116">
        <v>0.78281145902731508</v>
      </c>
    </row>
    <row r="53" spans="1:12" s="110" customFormat="1" ht="15" customHeight="1" x14ac:dyDescent="0.2">
      <c r="A53" s="120"/>
      <c r="B53" s="119"/>
      <c r="C53" s="258" t="s">
        <v>187</v>
      </c>
      <c r="D53" s="110" t="s">
        <v>193</v>
      </c>
      <c r="E53" s="113">
        <v>21.44305799044378</v>
      </c>
      <c r="F53" s="115">
        <v>6238</v>
      </c>
      <c r="G53" s="114">
        <v>7140</v>
      </c>
      <c r="H53" s="114">
        <v>7229</v>
      </c>
      <c r="I53" s="114">
        <v>5554</v>
      </c>
      <c r="J53" s="140">
        <v>5995</v>
      </c>
      <c r="K53" s="114">
        <v>243</v>
      </c>
      <c r="L53" s="116">
        <v>4.0533778148457049</v>
      </c>
    </row>
    <row r="54" spans="1:12" s="110" customFormat="1" ht="15" customHeight="1" x14ac:dyDescent="0.2">
      <c r="A54" s="120"/>
      <c r="B54" s="119"/>
      <c r="D54" s="267" t="s">
        <v>194</v>
      </c>
      <c r="E54" s="113">
        <v>58.881051619108689</v>
      </c>
      <c r="F54" s="115">
        <v>3673</v>
      </c>
      <c r="G54" s="114">
        <v>4186</v>
      </c>
      <c r="H54" s="114">
        <v>4271</v>
      </c>
      <c r="I54" s="114">
        <v>3224</v>
      </c>
      <c r="J54" s="140">
        <v>3455</v>
      </c>
      <c r="K54" s="114">
        <v>218</v>
      </c>
      <c r="L54" s="116">
        <v>6.3096960926193919</v>
      </c>
    </row>
    <row r="55" spans="1:12" s="110" customFormat="1" ht="15" customHeight="1" x14ac:dyDescent="0.2">
      <c r="A55" s="120"/>
      <c r="B55" s="119"/>
      <c r="D55" s="267" t="s">
        <v>195</v>
      </c>
      <c r="E55" s="113">
        <v>41.118948380891311</v>
      </c>
      <c r="F55" s="115">
        <v>2565</v>
      </c>
      <c r="G55" s="114">
        <v>2954</v>
      </c>
      <c r="H55" s="114">
        <v>2958</v>
      </c>
      <c r="I55" s="114">
        <v>2330</v>
      </c>
      <c r="J55" s="140">
        <v>2540</v>
      </c>
      <c r="K55" s="114">
        <v>25</v>
      </c>
      <c r="L55" s="116">
        <v>0.98425196850393704</v>
      </c>
    </row>
    <row r="56" spans="1:12" s="110" customFormat="1" ht="15" customHeight="1" x14ac:dyDescent="0.2">
      <c r="A56" s="120"/>
      <c r="B56" s="119" t="s">
        <v>196</v>
      </c>
      <c r="C56" s="258"/>
      <c r="E56" s="113">
        <v>56.514613624092767</v>
      </c>
      <c r="F56" s="115">
        <v>118280</v>
      </c>
      <c r="G56" s="114">
        <v>118196</v>
      </c>
      <c r="H56" s="114">
        <v>118643</v>
      </c>
      <c r="I56" s="114">
        <v>118128</v>
      </c>
      <c r="J56" s="140">
        <v>117865</v>
      </c>
      <c r="K56" s="114">
        <v>415</v>
      </c>
      <c r="L56" s="116">
        <v>0.35209773893861623</v>
      </c>
    </row>
    <row r="57" spans="1:12" s="110" customFormat="1" ht="15" customHeight="1" x14ac:dyDescent="0.2">
      <c r="A57" s="120"/>
      <c r="B57" s="119"/>
      <c r="C57" s="258" t="s">
        <v>106</v>
      </c>
      <c r="E57" s="113">
        <v>52.929489347311467</v>
      </c>
      <c r="F57" s="115">
        <v>62605</v>
      </c>
      <c r="G57" s="114">
        <v>62642</v>
      </c>
      <c r="H57" s="114">
        <v>62953</v>
      </c>
      <c r="I57" s="114">
        <v>62768</v>
      </c>
      <c r="J57" s="140">
        <v>62628</v>
      </c>
      <c r="K57" s="114">
        <v>-23</v>
      </c>
      <c r="L57" s="116">
        <v>-3.6724787634923678E-2</v>
      </c>
    </row>
    <row r="58" spans="1:12" s="110" customFormat="1" ht="15" customHeight="1" x14ac:dyDescent="0.2">
      <c r="A58" s="120"/>
      <c r="B58" s="119"/>
      <c r="C58" s="258" t="s">
        <v>107</v>
      </c>
      <c r="E58" s="113">
        <v>47.070510652688533</v>
      </c>
      <c r="F58" s="115">
        <v>55675</v>
      </c>
      <c r="G58" s="114">
        <v>55554</v>
      </c>
      <c r="H58" s="114">
        <v>55690</v>
      </c>
      <c r="I58" s="114">
        <v>55360</v>
      </c>
      <c r="J58" s="140">
        <v>55237</v>
      </c>
      <c r="K58" s="114">
        <v>438</v>
      </c>
      <c r="L58" s="116">
        <v>0.79294675670293457</v>
      </c>
    </row>
    <row r="59" spans="1:12" s="110" customFormat="1" ht="15" customHeight="1" x14ac:dyDescent="0.2">
      <c r="A59" s="120"/>
      <c r="B59" s="119"/>
      <c r="C59" s="258" t="s">
        <v>105</v>
      </c>
      <c r="D59" s="110" t="s">
        <v>197</v>
      </c>
      <c r="E59" s="113">
        <v>89.389584037876233</v>
      </c>
      <c r="F59" s="115">
        <v>105730</v>
      </c>
      <c r="G59" s="114">
        <v>105596</v>
      </c>
      <c r="H59" s="114">
        <v>106055</v>
      </c>
      <c r="I59" s="114">
        <v>105691</v>
      </c>
      <c r="J59" s="140">
        <v>105514</v>
      </c>
      <c r="K59" s="114">
        <v>216</v>
      </c>
      <c r="L59" s="116">
        <v>0.20471217089675303</v>
      </c>
    </row>
    <row r="60" spans="1:12" s="110" customFormat="1" ht="15" customHeight="1" x14ac:dyDescent="0.2">
      <c r="A60" s="120"/>
      <c r="B60" s="119"/>
      <c r="C60" s="258"/>
      <c r="D60" s="267" t="s">
        <v>198</v>
      </c>
      <c r="E60" s="113">
        <v>50.257259056086255</v>
      </c>
      <c r="F60" s="115">
        <v>53137</v>
      </c>
      <c r="G60" s="114">
        <v>53117</v>
      </c>
      <c r="H60" s="114">
        <v>53413</v>
      </c>
      <c r="I60" s="114">
        <v>53321</v>
      </c>
      <c r="J60" s="140">
        <v>53247</v>
      </c>
      <c r="K60" s="114">
        <v>-110</v>
      </c>
      <c r="L60" s="116">
        <v>-0.20658440851127763</v>
      </c>
    </row>
    <row r="61" spans="1:12" s="110" customFormat="1" ht="15" customHeight="1" x14ac:dyDescent="0.2">
      <c r="A61" s="120"/>
      <c r="B61" s="119"/>
      <c r="C61" s="258"/>
      <c r="D61" s="267" t="s">
        <v>199</v>
      </c>
      <c r="E61" s="113">
        <v>49.742740943913745</v>
      </c>
      <c r="F61" s="115">
        <v>52593</v>
      </c>
      <c r="G61" s="114">
        <v>52479</v>
      </c>
      <c r="H61" s="114">
        <v>52642</v>
      </c>
      <c r="I61" s="114">
        <v>52370</v>
      </c>
      <c r="J61" s="140">
        <v>52267</v>
      </c>
      <c r="K61" s="114">
        <v>326</v>
      </c>
      <c r="L61" s="116">
        <v>0.62372051198653067</v>
      </c>
    </row>
    <row r="62" spans="1:12" s="110" customFormat="1" ht="15" customHeight="1" x14ac:dyDescent="0.2">
      <c r="A62" s="120"/>
      <c r="B62" s="119"/>
      <c r="C62" s="258"/>
      <c r="D62" s="258" t="s">
        <v>200</v>
      </c>
      <c r="E62" s="113">
        <v>10.610415962123774</v>
      </c>
      <c r="F62" s="115">
        <v>12550</v>
      </c>
      <c r="G62" s="114">
        <v>12600</v>
      </c>
      <c r="H62" s="114">
        <v>12588</v>
      </c>
      <c r="I62" s="114">
        <v>12437</v>
      </c>
      <c r="J62" s="140">
        <v>12351</v>
      </c>
      <c r="K62" s="114">
        <v>199</v>
      </c>
      <c r="L62" s="116">
        <v>1.6112055703991579</v>
      </c>
    </row>
    <row r="63" spans="1:12" s="110" customFormat="1" ht="15" customHeight="1" x14ac:dyDescent="0.2">
      <c r="A63" s="120"/>
      <c r="B63" s="119"/>
      <c r="C63" s="258"/>
      <c r="D63" s="267" t="s">
        <v>198</v>
      </c>
      <c r="E63" s="113">
        <v>75.442231075697208</v>
      </c>
      <c r="F63" s="115">
        <v>9468</v>
      </c>
      <c r="G63" s="114">
        <v>9525</v>
      </c>
      <c r="H63" s="114">
        <v>9540</v>
      </c>
      <c r="I63" s="114">
        <v>9447</v>
      </c>
      <c r="J63" s="140">
        <v>9381</v>
      </c>
      <c r="K63" s="114">
        <v>87</v>
      </c>
      <c r="L63" s="116">
        <v>0.92740645986568593</v>
      </c>
    </row>
    <row r="64" spans="1:12" s="110" customFormat="1" ht="15" customHeight="1" x14ac:dyDescent="0.2">
      <c r="A64" s="120"/>
      <c r="B64" s="119"/>
      <c r="C64" s="258"/>
      <c r="D64" s="267" t="s">
        <v>199</v>
      </c>
      <c r="E64" s="113">
        <v>24.557768924302788</v>
      </c>
      <c r="F64" s="115">
        <v>3082</v>
      </c>
      <c r="G64" s="114">
        <v>3075</v>
      </c>
      <c r="H64" s="114">
        <v>3048</v>
      </c>
      <c r="I64" s="114">
        <v>2990</v>
      </c>
      <c r="J64" s="140">
        <v>2970</v>
      </c>
      <c r="K64" s="114">
        <v>112</v>
      </c>
      <c r="L64" s="116">
        <v>3.7710437710437712</v>
      </c>
    </row>
    <row r="65" spans="1:12" s="110" customFormat="1" ht="15" customHeight="1" x14ac:dyDescent="0.2">
      <c r="A65" s="120"/>
      <c r="B65" s="119" t="s">
        <v>201</v>
      </c>
      <c r="C65" s="258"/>
      <c r="E65" s="113">
        <v>21.282807191900272</v>
      </c>
      <c r="F65" s="115">
        <v>44543</v>
      </c>
      <c r="G65" s="114">
        <v>44359</v>
      </c>
      <c r="H65" s="114">
        <v>44071</v>
      </c>
      <c r="I65" s="114">
        <v>43706</v>
      </c>
      <c r="J65" s="140">
        <v>42874</v>
      </c>
      <c r="K65" s="114">
        <v>1669</v>
      </c>
      <c r="L65" s="116">
        <v>3.8928021644819704</v>
      </c>
    </row>
    <row r="66" spans="1:12" s="110" customFormat="1" ht="15" customHeight="1" x14ac:dyDescent="0.2">
      <c r="A66" s="120"/>
      <c r="B66" s="119"/>
      <c r="C66" s="258" t="s">
        <v>106</v>
      </c>
      <c r="E66" s="113">
        <v>63.724939945670478</v>
      </c>
      <c r="F66" s="115">
        <v>28385</v>
      </c>
      <c r="G66" s="114">
        <v>28346</v>
      </c>
      <c r="H66" s="114">
        <v>28262</v>
      </c>
      <c r="I66" s="114">
        <v>28098</v>
      </c>
      <c r="J66" s="140">
        <v>27590</v>
      </c>
      <c r="K66" s="114">
        <v>795</v>
      </c>
      <c r="L66" s="116">
        <v>2.8814787966654585</v>
      </c>
    </row>
    <row r="67" spans="1:12" s="110" customFormat="1" ht="15" customHeight="1" x14ac:dyDescent="0.2">
      <c r="A67" s="120"/>
      <c r="B67" s="119"/>
      <c r="C67" s="258" t="s">
        <v>107</v>
      </c>
      <c r="E67" s="113">
        <v>36.275060054329522</v>
      </c>
      <c r="F67" s="115">
        <v>16158</v>
      </c>
      <c r="G67" s="114">
        <v>16013</v>
      </c>
      <c r="H67" s="114">
        <v>15809</v>
      </c>
      <c r="I67" s="114">
        <v>15608</v>
      </c>
      <c r="J67" s="140">
        <v>15284</v>
      </c>
      <c r="K67" s="114">
        <v>874</v>
      </c>
      <c r="L67" s="116">
        <v>5.7183983250457997</v>
      </c>
    </row>
    <row r="68" spans="1:12" s="110" customFormat="1" ht="15" customHeight="1" x14ac:dyDescent="0.2">
      <c r="A68" s="120"/>
      <c r="B68" s="119"/>
      <c r="C68" s="258" t="s">
        <v>105</v>
      </c>
      <c r="D68" s="110" t="s">
        <v>202</v>
      </c>
      <c r="E68" s="113">
        <v>23.705183755023235</v>
      </c>
      <c r="F68" s="115">
        <v>10559</v>
      </c>
      <c r="G68" s="114">
        <v>10479</v>
      </c>
      <c r="H68" s="114">
        <v>10314</v>
      </c>
      <c r="I68" s="114">
        <v>10187</v>
      </c>
      <c r="J68" s="140">
        <v>9774</v>
      </c>
      <c r="K68" s="114">
        <v>785</v>
      </c>
      <c r="L68" s="116">
        <v>8.0315121751585838</v>
      </c>
    </row>
    <row r="69" spans="1:12" s="110" customFormat="1" ht="15" customHeight="1" x14ac:dyDescent="0.2">
      <c r="A69" s="120"/>
      <c r="B69" s="119"/>
      <c r="C69" s="258"/>
      <c r="D69" s="267" t="s">
        <v>198</v>
      </c>
      <c r="E69" s="113">
        <v>60.071976512927364</v>
      </c>
      <c r="F69" s="115">
        <v>6343</v>
      </c>
      <c r="G69" s="114">
        <v>6303</v>
      </c>
      <c r="H69" s="114">
        <v>6222</v>
      </c>
      <c r="I69" s="114">
        <v>6145</v>
      </c>
      <c r="J69" s="140">
        <v>5916</v>
      </c>
      <c r="K69" s="114">
        <v>427</v>
      </c>
      <c r="L69" s="116">
        <v>7.2177146720757266</v>
      </c>
    </row>
    <row r="70" spans="1:12" s="110" customFormat="1" ht="15" customHeight="1" x14ac:dyDescent="0.2">
      <c r="A70" s="120"/>
      <c r="B70" s="119"/>
      <c r="C70" s="258"/>
      <c r="D70" s="267" t="s">
        <v>199</v>
      </c>
      <c r="E70" s="113">
        <v>39.928023487072636</v>
      </c>
      <c r="F70" s="115">
        <v>4216</v>
      </c>
      <c r="G70" s="114">
        <v>4176</v>
      </c>
      <c r="H70" s="114">
        <v>4092</v>
      </c>
      <c r="I70" s="114">
        <v>4042</v>
      </c>
      <c r="J70" s="140">
        <v>3858</v>
      </c>
      <c r="K70" s="114">
        <v>358</v>
      </c>
      <c r="L70" s="116">
        <v>9.2794193882840847</v>
      </c>
    </row>
    <row r="71" spans="1:12" s="110" customFormat="1" ht="15" customHeight="1" x14ac:dyDescent="0.2">
      <c r="A71" s="120"/>
      <c r="B71" s="119"/>
      <c r="C71" s="258"/>
      <c r="D71" s="110" t="s">
        <v>203</v>
      </c>
      <c r="E71" s="113">
        <v>71.227802348292656</v>
      </c>
      <c r="F71" s="115">
        <v>31727</v>
      </c>
      <c r="G71" s="114">
        <v>31651</v>
      </c>
      <c r="H71" s="114">
        <v>31539</v>
      </c>
      <c r="I71" s="114">
        <v>31333</v>
      </c>
      <c r="J71" s="140">
        <v>30962</v>
      </c>
      <c r="K71" s="114">
        <v>765</v>
      </c>
      <c r="L71" s="116">
        <v>2.4707706220528389</v>
      </c>
    </row>
    <row r="72" spans="1:12" s="110" customFormat="1" ht="15" customHeight="1" x14ac:dyDescent="0.2">
      <c r="A72" s="120"/>
      <c r="B72" s="119"/>
      <c r="C72" s="258"/>
      <c r="D72" s="267" t="s">
        <v>198</v>
      </c>
      <c r="E72" s="113">
        <v>65.058152362341218</v>
      </c>
      <c r="F72" s="115">
        <v>20641</v>
      </c>
      <c r="G72" s="114">
        <v>20653</v>
      </c>
      <c r="H72" s="114">
        <v>20639</v>
      </c>
      <c r="I72" s="114">
        <v>20570</v>
      </c>
      <c r="J72" s="140">
        <v>20328</v>
      </c>
      <c r="K72" s="114">
        <v>313</v>
      </c>
      <c r="L72" s="116">
        <v>1.5397481306572216</v>
      </c>
    </row>
    <row r="73" spans="1:12" s="110" customFormat="1" ht="15" customHeight="1" x14ac:dyDescent="0.2">
      <c r="A73" s="120"/>
      <c r="B73" s="119"/>
      <c r="C73" s="258"/>
      <c r="D73" s="267" t="s">
        <v>199</v>
      </c>
      <c r="E73" s="113">
        <v>34.941847637658775</v>
      </c>
      <c r="F73" s="115">
        <v>11086</v>
      </c>
      <c r="G73" s="114">
        <v>10998</v>
      </c>
      <c r="H73" s="114">
        <v>10900</v>
      </c>
      <c r="I73" s="114">
        <v>10763</v>
      </c>
      <c r="J73" s="140">
        <v>10634</v>
      </c>
      <c r="K73" s="114">
        <v>452</v>
      </c>
      <c r="L73" s="116">
        <v>4.2505172089524166</v>
      </c>
    </row>
    <row r="74" spans="1:12" s="110" customFormat="1" ht="15" customHeight="1" x14ac:dyDescent="0.2">
      <c r="A74" s="120"/>
      <c r="B74" s="119"/>
      <c r="C74" s="258"/>
      <c r="D74" s="110" t="s">
        <v>204</v>
      </c>
      <c r="E74" s="113">
        <v>5.0670138966841032</v>
      </c>
      <c r="F74" s="115">
        <v>2257</v>
      </c>
      <c r="G74" s="114">
        <v>2229</v>
      </c>
      <c r="H74" s="114">
        <v>2218</v>
      </c>
      <c r="I74" s="114">
        <v>2186</v>
      </c>
      <c r="J74" s="140">
        <v>2138</v>
      </c>
      <c r="K74" s="114">
        <v>119</v>
      </c>
      <c r="L74" s="116">
        <v>5.5659494855004681</v>
      </c>
    </row>
    <row r="75" spans="1:12" s="110" customFormat="1" ht="15" customHeight="1" x14ac:dyDescent="0.2">
      <c r="A75" s="120"/>
      <c r="B75" s="119"/>
      <c r="C75" s="258"/>
      <c r="D75" s="267" t="s">
        <v>198</v>
      </c>
      <c r="E75" s="113">
        <v>62.073548958794859</v>
      </c>
      <c r="F75" s="115">
        <v>1401</v>
      </c>
      <c r="G75" s="114">
        <v>1390</v>
      </c>
      <c r="H75" s="114">
        <v>1401</v>
      </c>
      <c r="I75" s="114">
        <v>1383</v>
      </c>
      <c r="J75" s="140">
        <v>1346</v>
      </c>
      <c r="K75" s="114">
        <v>55</v>
      </c>
      <c r="L75" s="116">
        <v>4.0861812778603266</v>
      </c>
    </row>
    <row r="76" spans="1:12" s="110" customFormat="1" ht="15" customHeight="1" x14ac:dyDescent="0.2">
      <c r="A76" s="120"/>
      <c r="B76" s="119"/>
      <c r="C76" s="258"/>
      <c r="D76" s="267" t="s">
        <v>199</v>
      </c>
      <c r="E76" s="113">
        <v>37.926451041205141</v>
      </c>
      <c r="F76" s="115">
        <v>856</v>
      </c>
      <c r="G76" s="114">
        <v>839</v>
      </c>
      <c r="H76" s="114">
        <v>817</v>
      </c>
      <c r="I76" s="114">
        <v>803</v>
      </c>
      <c r="J76" s="140">
        <v>792</v>
      </c>
      <c r="K76" s="114">
        <v>64</v>
      </c>
      <c r="L76" s="116">
        <v>8.0808080808080813</v>
      </c>
    </row>
    <row r="77" spans="1:12" s="110" customFormat="1" ht="15" customHeight="1" x14ac:dyDescent="0.2">
      <c r="A77" s="534"/>
      <c r="B77" s="119" t="s">
        <v>205</v>
      </c>
      <c r="C77" s="268"/>
      <c r="D77" s="182"/>
      <c r="E77" s="113">
        <v>8.3027937178378437</v>
      </c>
      <c r="F77" s="115">
        <v>17377</v>
      </c>
      <c r="G77" s="114">
        <v>17298</v>
      </c>
      <c r="H77" s="114">
        <v>17938</v>
      </c>
      <c r="I77" s="114">
        <v>17521</v>
      </c>
      <c r="J77" s="140">
        <v>17352</v>
      </c>
      <c r="K77" s="114">
        <v>25</v>
      </c>
      <c r="L77" s="116">
        <v>0.14407561088059012</v>
      </c>
    </row>
    <row r="78" spans="1:12" s="110" customFormat="1" ht="15" customHeight="1" x14ac:dyDescent="0.2">
      <c r="A78" s="120"/>
      <c r="B78" s="119"/>
      <c r="C78" s="268" t="s">
        <v>106</v>
      </c>
      <c r="D78" s="182"/>
      <c r="E78" s="113">
        <v>63.825746676641536</v>
      </c>
      <c r="F78" s="115">
        <v>11091</v>
      </c>
      <c r="G78" s="114">
        <v>10973</v>
      </c>
      <c r="H78" s="114">
        <v>11445</v>
      </c>
      <c r="I78" s="114">
        <v>11080</v>
      </c>
      <c r="J78" s="140">
        <v>10936</v>
      </c>
      <c r="K78" s="114">
        <v>155</v>
      </c>
      <c r="L78" s="116">
        <v>1.4173372348207753</v>
      </c>
    </row>
    <row r="79" spans="1:12" s="110" customFormat="1" ht="15" customHeight="1" x14ac:dyDescent="0.2">
      <c r="A79" s="123"/>
      <c r="B79" s="124"/>
      <c r="C79" s="260" t="s">
        <v>107</v>
      </c>
      <c r="D79" s="261"/>
      <c r="E79" s="125">
        <v>36.174253323358464</v>
      </c>
      <c r="F79" s="143">
        <v>6286</v>
      </c>
      <c r="G79" s="144">
        <v>6325</v>
      </c>
      <c r="H79" s="144">
        <v>6493</v>
      </c>
      <c r="I79" s="144">
        <v>6441</v>
      </c>
      <c r="J79" s="145">
        <v>6416</v>
      </c>
      <c r="K79" s="144">
        <v>-130</v>
      </c>
      <c r="L79" s="146">
        <v>-2.0261845386533666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209291</v>
      </c>
      <c r="E11" s="114">
        <v>209710</v>
      </c>
      <c r="F11" s="114">
        <v>210749</v>
      </c>
      <c r="G11" s="114">
        <v>207813</v>
      </c>
      <c r="H11" s="140">
        <v>206808</v>
      </c>
      <c r="I11" s="115">
        <v>2483</v>
      </c>
      <c r="J11" s="116">
        <v>1.2006305365363041</v>
      </c>
    </row>
    <row r="12" spans="1:15" s="110" customFormat="1" ht="24.95" customHeight="1" x14ac:dyDescent="0.2">
      <c r="A12" s="193" t="s">
        <v>132</v>
      </c>
      <c r="B12" s="194" t="s">
        <v>133</v>
      </c>
      <c r="C12" s="113">
        <v>0.6440792962908104</v>
      </c>
      <c r="D12" s="115">
        <v>1348</v>
      </c>
      <c r="E12" s="114">
        <v>1217</v>
      </c>
      <c r="F12" s="114">
        <v>1502</v>
      </c>
      <c r="G12" s="114">
        <v>1579</v>
      </c>
      <c r="H12" s="140">
        <v>1392</v>
      </c>
      <c r="I12" s="115">
        <v>-44</v>
      </c>
      <c r="J12" s="116">
        <v>-3.1609195402298851</v>
      </c>
    </row>
    <row r="13" spans="1:15" s="110" customFormat="1" ht="24.95" customHeight="1" x14ac:dyDescent="0.2">
      <c r="A13" s="193" t="s">
        <v>134</v>
      </c>
      <c r="B13" s="199" t="s">
        <v>214</v>
      </c>
      <c r="C13" s="113">
        <v>1.0220219694110115</v>
      </c>
      <c r="D13" s="115">
        <v>2139</v>
      </c>
      <c r="E13" s="114">
        <v>2148</v>
      </c>
      <c r="F13" s="114">
        <v>2121</v>
      </c>
      <c r="G13" s="114">
        <v>2063</v>
      </c>
      <c r="H13" s="140">
        <v>2027</v>
      </c>
      <c r="I13" s="115">
        <v>112</v>
      </c>
      <c r="J13" s="116">
        <v>5.5254070054267395</v>
      </c>
    </row>
    <row r="14" spans="1:15" s="287" customFormat="1" ht="24" customHeight="1" x14ac:dyDescent="0.2">
      <c r="A14" s="193" t="s">
        <v>215</v>
      </c>
      <c r="B14" s="199" t="s">
        <v>137</v>
      </c>
      <c r="C14" s="113">
        <v>28.821115098116977</v>
      </c>
      <c r="D14" s="115">
        <v>60320</v>
      </c>
      <c r="E14" s="114">
        <v>60918</v>
      </c>
      <c r="F14" s="114">
        <v>61422</v>
      </c>
      <c r="G14" s="114">
        <v>61075</v>
      </c>
      <c r="H14" s="140">
        <v>60865</v>
      </c>
      <c r="I14" s="115">
        <v>-545</v>
      </c>
      <c r="J14" s="116">
        <v>-0.89542429967961878</v>
      </c>
      <c r="K14" s="110"/>
      <c r="L14" s="110"/>
      <c r="M14" s="110"/>
      <c r="N14" s="110"/>
      <c r="O14" s="110"/>
    </row>
    <row r="15" spans="1:15" s="110" customFormat="1" ht="24.75" customHeight="1" x14ac:dyDescent="0.2">
      <c r="A15" s="193" t="s">
        <v>216</v>
      </c>
      <c r="B15" s="199" t="s">
        <v>217</v>
      </c>
      <c r="C15" s="113">
        <v>3.0909116971107213</v>
      </c>
      <c r="D15" s="115">
        <v>6469</v>
      </c>
      <c r="E15" s="114">
        <v>6512</v>
      </c>
      <c r="F15" s="114">
        <v>6547</v>
      </c>
      <c r="G15" s="114">
        <v>6523</v>
      </c>
      <c r="H15" s="140">
        <v>6488</v>
      </c>
      <c r="I15" s="115">
        <v>-19</v>
      </c>
      <c r="J15" s="116">
        <v>-0.29284833538840938</v>
      </c>
    </row>
    <row r="16" spans="1:15" s="287" customFormat="1" ht="24.95" customHeight="1" x14ac:dyDescent="0.2">
      <c r="A16" s="193" t="s">
        <v>218</v>
      </c>
      <c r="B16" s="199" t="s">
        <v>141</v>
      </c>
      <c r="C16" s="113">
        <v>22.672260154521695</v>
      </c>
      <c r="D16" s="115">
        <v>47451</v>
      </c>
      <c r="E16" s="114">
        <v>48005</v>
      </c>
      <c r="F16" s="114">
        <v>48410</v>
      </c>
      <c r="G16" s="114">
        <v>48208</v>
      </c>
      <c r="H16" s="140">
        <v>47995</v>
      </c>
      <c r="I16" s="115">
        <v>-544</v>
      </c>
      <c r="J16" s="116">
        <v>-1.1334514011876238</v>
      </c>
      <c r="K16" s="110"/>
      <c r="L16" s="110"/>
      <c r="M16" s="110"/>
      <c r="N16" s="110"/>
      <c r="O16" s="110"/>
    </row>
    <row r="17" spans="1:15" s="110" customFormat="1" ht="24.95" customHeight="1" x14ac:dyDescent="0.2">
      <c r="A17" s="193" t="s">
        <v>219</v>
      </c>
      <c r="B17" s="199" t="s">
        <v>220</v>
      </c>
      <c r="C17" s="113">
        <v>3.0579432464845597</v>
      </c>
      <c r="D17" s="115">
        <v>6400</v>
      </c>
      <c r="E17" s="114">
        <v>6401</v>
      </c>
      <c r="F17" s="114">
        <v>6465</v>
      </c>
      <c r="G17" s="114">
        <v>6344</v>
      </c>
      <c r="H17" s="140">
        <v>6382</v>
      </c>
      <c r="I17" s="115">
        <v>18</v>
      </c>
      <c r="J17" s="116">
        <v>0.2820432466311501</v>
      </c>
    </row>
    <row r="18" spans="1:15" s="287" customFormat="1" ht="24.95" customHeight="1" x14ac:dyDescent="0.2">
      <c r="A18" s="201" t="s">
        <v>144</v>
      </c>
      <c r="B18" s="202" t="s">
        <v>145</v>
      </c>
      <c r="C18" s="113">
        <v>5.5138539163174718</v>
      </c>
      <c r="D18" s="115">
        <v>11540</v>
      </c>
      <c r="E18" s="114">
        <v>11376</v>
      </c>
      <c r="F18" s="114">
        <v>11533</v>
      </c>
      <c r="G18" s="114">
        <v>11133</v>
      </c>
      <c r="H18" s="140">
        <v>11057</v>
      </c>
      <c r="I18" s="115">
        <v>483</v>
      </c>
      <c r="J18" s="116">
        <v>4.3682734919055806</v>
      </c>
      <c r="K18" s="110"/>
      <c r="L18" s="110"/>
      <c r="M18" s="110"/>
      <c r="N18" s="110"/>
      <c r="O18" s="110"/>
    </row>
    <row r="19" spans="1:15" s="110" customFormat="1" ht="24.95" customHeight="1" x14ac:dyDescent="0.2">
      <c r="A19" s="193" t="s">
        <v>146</v>
      </c>
      <c r="B19" s="199" t="s">
        <v>147</v>
      </c>
      <c r="C19" s="113">
        <v>14.990133354993764</v>
      </c>
      <c r="D19" s="115">
        <v>31373</v>
      </c>
      <c r="E19" s="114">
        <v>31351</v>
      </c>
      <c r="F19" s="114">
        <v>31208</v>
      </c>
      <c r="G19" s="114">
        <v>30764</v>
      </c>
      <c r="H19" s="140">
        <v>31123</v>
      </c>
      <c r="I19" s="115">
        <v>250</v>
      </c>
      <c r="J19" s="116">
        <v>0.80326446679304697</v>
      </c>
    </row>
    <row r="20" spans="1:15" s="287" customFormat="1" ht="24.95" customHeight="1" x14ac:dyDescent="0.2">
      <c r="A20" s="193" t="s">
        <v>148</v>
      </c>
      <c r="B20" s="199" t="s">
        <v>149</v>
      </c>
      <c r="C20" s="113">
        <v>6.8818057154870491</v>
      </c>
      <c r="D20" s="115">
        <v>14403</v>
      </c>
      <c r="E20" s="114">
        <v>14384</v>
      </c>
      <c r="F20" s="114">
        <v>14422</v>
      </c>
      <c r="G20" s="114">
        <v>14048</v>
      </c>
      <c r="H20" s="140">
        <v>13862</v>
      </c>
      <c r="I20" s="115">
        <v>541</v>
      </c>
      <c r="J20" s="116">
        <v>3.9027557351031597</v>
      </c>
      <c r="K20" s="110"/>
      <c r="L20" s="110"/>
      <c r="M20" s="110"/>
      <c r="N20" s="110"/>
      <c r="O20" s="110"/>
    </row>
    <row r="21" spans="1:15" s="110" customFormat="1" ht="24.95" customHeight="1" x14ac:dyDescent="0.2">
      <c r="A21" s="201" t="s">
        <v>150</v>
      </c>
      <c r="B21" s="202" t="s">
        <v>151</v>
      </c>
      <c r="C21" s="113">
        <v>2.089435283887028</v>
      </c>
      <c r="D21" s="115">
        <v>4373</v>
      </c>
      <c r="E21" s="114">
        <v>4438</v>
      </c>
      <c r="F21" s="114">
        <v>4496</v>
      </c>
      <c r="G21" s="114">
        <v>4464</v>
      </c>
      <c r="H21" s="140">
        <v>4325</v>
      </c>
      <c r="I21" s="115">
        <v>48</v>
      </c>
      <c r="J21" s="116">
        <v>1.1098265895953756</v>
      </c>
    </row>
    <row r="22" spans="1:15" s="110" customFormat="1" ht="24.95" customHeight="1" x14ac:dyDescent="0.2">
      <c r="A22" s="201" t="s">
        <v>152</v>
      </c>
      <c r="B22" s="199" t="s">
        <v>153</v>
      </c>
      <c r="C22" s="113">
        <v>2.9284584621412293</v>
      </c>
      <c r="D22" s="115">
        <v>6129</v>
      </c>
      <c r="E22" s="114">
        <v>6079</v>
      </c>
      <c r="F22" s="114">
        <v>6053</v>
      </c>
      <c r="G22" s="114">
        <v>5938</v>
      </c>
      <c r="H22" s="140">
        <v>5798</v>
      </c>
      <c r="I22" s="115">
        <v>331</v>
      </c>
      <c r="J22" s="116">
        <v>5.7088651259054846</v>
      </c>
    </row>
    <row r="23" spans="1:15" s="110" customFormat="1" ht="24.95" customHeight="1" x14ac:dyDescent="0.2">
      <c r="A23" s="193" t="s">
        <v>154</v>
      </c>
      <c r="B23" s="199" t="s">
        <v>155</v>
      </c>
      <c r="C23" s="113">
        <v>2.6384316573574593</v>
      </c>
      <c r="D23" s="115">
        <v>5522</v>
      </c>
      <c r="E23" s="114">
        <v>5536</v>
      </c>
      <c r="F23" s="114">
        <v>5594</v>
      </c>
      <c r="G23" s="114">
        <v>5481</v>
      </c>
      <c r="H23" s="140">
        <v>5496</v>
      </c>
      <c r="I23" s="115">
        <v>26</v>
      </c>
      <c r="J23" s="116">
        <v>0.47307132459970885</v>
      </c>
    </row>
    <row r="24" spans="1:15" s="110" customFormat="1" ht="24.95" customHeight="1" x14ac:dyDescent="0.2">
      <c r="A24" s="193" t="s">
        <v>156</v>
      </c>
      <c r="B24" s="199" t="s">
        <v>221</v>
      </c>
      <c r="C24" s="113">
        <v>9.9679393762751385</v>
      </c>
      <c r="D24" s="115">
        <v>20862</v>
      </c>
      <c r="E24" s="114">
        <v>20990</v>
      </c>
      <c r="F24" s="114">
        <v>21123</v>
      </c>
      <c r="G24" s="114">
        <v>20906</v>
      </c>
      <c r="H24" s="140">
        <v>20514</v>
      </c>
      <c r="I24" s="115">
        <v>348</v>
      </c>
      <c r="J24" s="116">
        <v>1.6964024568587306</v>
      </c>
    </row>
    <row r="25" spans="1:15" s="110" customFormat="1" ht="24.95" customHeight="1" x14ac:dyDescent="0.2">
      <c r="A25" s="193" t="s">
        <v>222</v>
      </c>
      <c r="B25" s="204" t="s">
        <v>159</v>
      </c>
      <c r="C25" s="113">
        <v>3.0593766573813492</v>
      </c>
      <c r="D25" s="115">
        <v>6403</v>
      </c>
      <c r="E25" s="114">
        <v>6287</v>
      </c>
      <c r="F25" s="114">
        <v>6279</v>
      </c>
      <c r="G25" s="114">
        <v>6151</v>
      </c>
      <c r="H25" s="140">
        <v>6033</v>
      </c>
      <c r="I25" s="115">
        <v>370</v>
      </c>
      <c r="J25" s="116">
        <v>6.1329355212995189</v>
      </c>
    </row>
    <row r="26" spans="1:15" s="110" customFormat="1" ht="24.95" customHeight="1" x14ac:dyDescent="0.2">
      <c r="A26" s="201">
        <v>782.78300000000002</v>
      </c>
      <c r="B26" s="203" t="s">
        <v>160</v>
      </c>
      <c r="C26" s="113">
        <v>1.0669355108437535</v>
      </c>
      <c r="D26" s="115">
        <v>2233</v>
      </c>
      <c r="E26" s="114">
        <v>2323</v>
      </c>
      <c r="F26" s="114">
        <v>2720</v>
      </c>
      <c r="G26" s="114">
        <v>2710</v>
      </c>
      <c r="H26" s="140">
        <v>2809</v>
      </c>
      <c r="I26" s="115">
        <v>-576</v>
      </c>
      <c r="J26" s="116">
        <v>-20.50551797792809</v>
      </c>
    </row>
    <row r="27" spans="1:15" s="110" customFormat="1" ht="24.95" customHeight="1" x14ac:dyDescent="0.2">
      <c r="A27" s="193" t="s">
        <v>161</v>
      </c>
      <c r="B27" s="199" t="s">
        <v>223</v>
      </c>
      <c r="C27" s="113">
        <v>6.3060523386098781</v>
      </c>
      <c r="D27" s="115">
        <v>13198</v>
      </c>
      <c r="E27" s="114">
        <v>13187</v>
      </c>
      <c r="F27" s="114">
        <v>13090</v>
      </c>
      <c r="G27" s="114">
        <v>12709</v>
      </c>
      <c r="H27" s="140">
        <v>12651</v>
      </c>
      <c r="I27" s="115">
        <v>547</v>
      </c>
      <c r="J27" s="116">
        <v>4.3237688720259264</v>
      </c>
    </row>
    <row r="28" spans="1:15" s="110" customFormat="1" ht="24.95" customHeight="1" x14ac:dyDescent="0.2">
      <c r="A28" s="193" t="s">
        <v>163</v>
      </c>
      <c r="B28" s="199" t="s">
        <v>164</v>
      </c>
      <c r="C28" s="113">
        <v>2.1496385415521928</v>
      </c>
      <c r="D28" s="115">
        <v>4499</v>
      </c>
      <c r="E28" s="114">
        <v>4445</v>
      </c>
      <c r="F28" s="114">
        <v>4388</v>
      </c>
      <c r="G28" s="114">
        <v>4351</v>
      </c>
      <c r="H28" s="140">
        <v>4341</v>
      </c>
      <c r="I28" s="115">
        <v>158</v>
      </c>
      <c r="J28" s="116">
        <v>3.639714351531905</v>
      </c>
    </row>
    <row r="29" spans="1:15" s="110" customFormat="1" ht="24.95" customHeight="1" x14ac:dyDescent="0.2">
      <c r="A29" s="193">
        <v>86</v>
      </c>
      <c r="B29" s="199" t="s">
        <v>165</v>
      </c>
      <c r="C29" s="113">
        <v>5.7522779288168149</v>
      </c>
      <c r="D29" s="115">
        <v>12039</v>
      </c>
      <c r="E29" s="114">
        <v>12016</v>
      </c>
      <c r="F29" s="114">
        <v>11894</v>
      </c>
      <c r="G29" s="114">
        <v>11684</v>
      </c>
      <c r="H29" s="140">
        <v>11725</v>
      </c>
      <c r="I29" s="115">
        <v>314</v>
      </c>
      <c r="J29" s="116">
        <v>2.6780383795309168</v>
      </c>
    </row>
    <row r="30" spans="1:15" s="110" customFormat="1" ht="24.95" customHeight="1" x14ac:dyDescent="0.2">
      <c r="A30" s="193">
        <v>87.88</v>
      </c>
      <c r="B30" s="204" t="s">
        <v>166</v>
      </c>
      <c r="C30" s="113">
        <v>3.8749874576546532</v>
      </c>
      <c r="D30" s="115">
        <v>8110</v>
      </c>
      <c r="E30" s="114">
        <v>8136</v>
      </c>
      <c r="F30" s="114">
        <v>8036</v>
      </c>
      <c r="G30" s="114">
        <v>7966</v>
      </c>
      <c r="H30" s="140">
        <v>7986</v>
      </c>
      <c r="I30" s="115">
        <v>124</v>
      </c>
      <c r="J30" s="116">
        <v>1.552717255196594</v>
      </c>
    </row>
    <row r="31" spans="1:15" s="110" customFormat="1" ht="24.95" customHeight="1" x14ac:dyDescent="0.2">
      <c r="A31" s="193" t="s">
        <v>167</v>
      </c>
      <c r="B31" s="199" t="s">
        <v>168</v>
      </c>
      <c r="C31" s="113">
        <v>2.29345743486342</v>
      </c>
      <c r="D31" s="115">
        <v>4800</v>
      </c>
      <c r="E31" s="114">
        <v>4879</v>
      </c>
      <c r="F31" s="114">
        <v>4868</v>
      </c>
      <c r="G31" s="114">
        <v>4791</v>
      </c>
      <c r="H31" s="140">
        <v>4804</v>
      </c>
      <c r="I31" s="115">
        <v>-4</v>
      </c>
      <c r="J31" s="116">
        <v>-8.3263946711074108E-2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0.6440792962908104</v>
      </c>
      <c r="D34" s="115">
        <v>1348</v>
      </c>
      <c r="E34" s="114">
        <v>1217</v>
      </c>
      <c r="F34" s="114">
        <v>1502</v>
      </c>
      <c r="G34" s="114">
        <v>1579</v>
      </c>
      <c r="H34" s="140">
        <v>1392</v>
      </c>
      <c r="I34" s="115">
        <v>-44</v>
      </c>
      <c r="J34" s="116">
        <v>-3.1609195402298851</v>
      </c>
    </row>
    <row r="35" spans="1:10" s="110" customFormat="1" ht="24.95" customHeight="1" x14ac:dyDescent="0.2">
      <c r="A35" s="292" t="s">
        <v>171</v>
      </c>
      <c r="B35" s="293" t="s">
        <v>172</v>
      </c>
      <c r="C35" s="113">
        <v>35.356990983845456</v>
      </c>
      <c r="D35" s="115">
        <v>73999</v>
      </c>
      <c r="E35" s="114">
        <v>74442</v>
      </c>
      <c r="F35" s="114">
        <v>75076</v>
      </c>
      <c r="G35" s="114">
        <v>74271</v>
      </c>
      <c r="H35" s="140">
        <v>73949</v>
      </c>
      <c r="I35" s="115">
        <v>50</v>
      </c>
      <c r="J35" s="116">
        <v>6.76141665201693E-2</v>
      </c>
    </row>
    <row r="36" spans="1:10" s="110" customFormat="1" ht="24.95" customHeight="1" x14ac:dyDescent="0.2">
      <c r="A36" s="294" t="s">
        <v>173</v>
      </c>
      <c r="B36" s="295" t="s">
        <v>174</v>
      </c>
      <c r="C36" s="125">
        <v>63.998929719863732</v>
      </c>
      <c r="D36" s="143">
        <v>133944</v>
      </c>
      <c r="E36" s="144">
        <v>134051</v>
      </c>
      <c r="F36" s="144">
        <v>134171</v>
      </c>
      <c r="G36" s="144">
        <v>131963</v>
      </c>
      <c r="H36" s="145">
        <v>131467</v>
      </c>
      <c r="I36" s="143">
        <v>2477</v>
      </c>
      <c r="J36" s="146">
        <v>1.8841230118584893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2020-09-28T08:35:10Z</dcterms:created>
  <dcterms:modified xsi:type="dcterms:W3CDTF">2020-09-28T10:34:11Z</dcterms:modified>
</cp:coreProperties>
</file>