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C27" i="24"/>
  <c r="C26" i="24"/>
  <c r="G26" i="24" s="1"/>
  <c r="C25" i="24"/>
  <c r="C24" i="24"/>
  <c r="G24" i="24" s="1"/>
  <c r="C23" i="24"/>
  <c r="C22" i="24"/>
  <c r="C21" i="24"/>
  <c r="C20" i="24"/>
  <c r="G20" i="24" s="1"/>
  <c r="C19" i="24"/>
  <c r="C18" i="24"/>
  <c r="G18" i="24" s="1"/>
  <c r="C17" i="24"/>
  <c r="C16" i="24"/>
  <c r="G16" i="24" s="1"/>
  <c r="C15" i="24"/>
  <c r="C9" i="24"/>
  <c r="C8" i="24"/>
  <c r="G8" i="24" s="1"/>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D23" i="24"/>
  <c r="J23" i="24"/>
  <c r="H23" i="24"/>
  <c r="K23" i="24"/>
  <c r="F23" i="24"/>
  <c r="K26" i="24"/>
  <c r="H26" i="24"/>
  <c r="F26" i="24"/>
  <c r="D26" i="24"/>
  <c r="J26" i="24"/>
  <c r="G7" i="24"/>
  <c r="M7" i="24"/>
  <c r="E7" i="24"/>
  <c r="L7" i="24"/>
  <c r="I7" i="24"/>
  <c r="G9" i="24"/>
  <c r="M9" i="24"/>
  <c r="E9" i="24"/>
  <c r="L9" i="24"/>
  <c r="I9" i="24"/>
  <c r="G17" i="24"/>
  <c r="M17" i="24"/>
  <c r="E17" i="24"/>
  <c r="L17" i="24"/>
  <c r="I17" i="24"/>
  <c r="G33" i="24"/>
  <c r="M33" i="24"/>
  <c r="E33" i="24"/>
  <c r="L33" i="24"/>
  <c r="I33" i="24"/>
  <c r="D17" i="24"/>
  <c r="J17" i="24"/>
  <c r="H17" i="24"/>
  <c r="F17" i="24"/>
  <c r="K17" i="24"/>
  <c r="K20" i="24"/>
  <c r="H20" i="24"/>
  <c r="F20" i="24"/>
  <c r="D20" i="24"/>
  <c r="J20" i="24"/>
  <c r="F33" i="24"/>
  <c r="D33" i="24"/>
  <c r="J33" i="24"/>
  <c r="H33" i="24"/>
  <c r="K33" i="24"/>
  <c r="H37" i="24"/>
  <c r="F37" i="24"/>
  <c r="D37" i="24"/>
  <c r="K37" i="24"/>
  <c r="J37" i="24"/>
  <c r="G27" i="24"/>
  <c r="M27" i="24"/>
  <c r="E27" i="24"/>
  <c r="L27" i="24"/>
  <c r="I27" i="24"/>
  <c r="D27" i="24"/>
  <c r="J27" i="24"/>
  <c r="H27" i="24"/>
  <c r="K27" i="24"/>
  <c r="F27" i="24"/>
  <c r="K30" i="24"/>
  <c r="J30" i="24"/>
  <c r="H30" i="24"/>
  <c r="F30" i="24"/>
  <c r="D30" i="24"/>
  <c r="G21" i="24"/>
  <c r="M21" i="24"/>
  <c r="E21" i="24"/>
  <c r="L21" i="24"/>
  <c r="I21" i="24"/>
  <c r="M38" i="24"/>
  <c r="E38" i="24"/>
  <c r="L38" i="24"/>
  <c r="G38" i="24"/>
  <c r="I38" i="24"/>
  <c r="B14" i="24"/>
  <c r="B6" i="24"/>
  <c r="D21" i="24"/>
  <c r="J21" i="24"/>
  <c r="H21" i="24"/>
  <c r="K21" i="24"/>
  <c r="F21" i="24"/>
  <c r="K24" i="24"/>
  <c r="H24" i="24"/>
  <c r="F24" i="24"/>
  <c r="D24" i="24"/>
  <c r="J24" i="24"/>
  <c r="D38" i="24"/>
  <c r="K38" i="24"/>
  <c r="J38" i="24"/>
  <c r="H38" i="24"/>
  <c r="F38" i="24"/>
  <c r="G15" i="24"/>
  <c r="M15" i="24"/>
  <c r="E15" i="24"/>
  <c r="L15" i="24"/>
  <c r="I15" i="24"/>
  <c r="G31" i="24"/>
  <c r="M31" i="24"/>
  <c r="E31" i="24"/>
  <c r="L31" i="24"/>
  <c r="I31" i="24"/>
  <c r="D9" i="24"/>
  <c r="J9" i="24"/>
  <c r="H9" i="24"/>
  <c r="K9" i="24"/>
  <c r="F9" i="24"/>
  <c r="D15" i="24"/>
  <c r="J15" i="24"/>
  <c r="H15" i="24"/>
  <c r="K15" i="24"/>
  <c r="F15" i="24"/>
  <c r="K18" i="24"/>
  <c r="H18" i="24"/>
  <c r="F18" i="24"/>
  <c r="D18" i="24"/>
  <c r="J18" i="24"/>
  <c r="F31" i="24"/>
  <c r="D31" i="24"/>
  <c r="J31" i="24"/>
  <c r="H31" i="24"/>
  <c r="K31" i="24"/>
  <c r="K34" i="24"/>
  <c r="J34" i="24"/>
  <c r="H34" i="24"/>
  <c r="F34" i="24"/>
  <c r="D34" i="24"/>
  <c r="G25" i="24"/>
  <c r="M25" i="24"/>
  <c r="E25" i="24"/>
  <c r="L25" i="24"/>
  <c r="I25" i="24"/>
  <c r="D25" i="24"/>
  <c r="J25" i="24"/>
  <c r="H25" i="24"/>
  <c r="F25" i="24"/>
  <c r="K25" i="24"/>
  <c r="K28" i="24"/>
  <c r="J28" i="24"/>
  <c r="H28" i="24"/>
  <c r="F28" i="24"/>
  <c r="D28" i="24"/>
  <c r="G19" i="24"/>
  <c r="M19" i="24"/>
  <c r="E19" i="24"/>
  <c r="L19" i="24"/>
  <c r="I19" i="24"/>
  <c r="G35" i="24"/>
  <c r="M35" i="24"/>
  <c r="E35" i="24"/>
  <c r="L35" i="24"/>
  <c r="I35" i="24"/>
  <c r="D19" i="24"/>
  <c r="J19" i="24"/>
  <c r="H19" i="24"/>
  <c r="K19" i="24"/>
  <c r="F19" i="24"/>
  <c r="K22" i="24"/>
  <c r="H22" i="24"/>
  <c r="F22" i="24"/>
  <c r="D22" i="24"/>
  <c r="J22" i="24"/>
  <c r="F35" i="24"/>
  <c r="D35" i="24"/>
  <c r="J35" i="24"/>
  <c r="H35" i="24"/>
  <c r="K35" i="24"/>
  <c r="B45" i="24"/>
  <c r="B39" i="24"/>
  <c r="G29" i="24"/>
  <c r="M29" i="24"/>
  <c r="E29" i="24"/>
  <c r="L29" i="24"/>
  <c r="I29" i="24"/>
  <c r="K16" i="24"/>
  <c r="H16" i="24"/>
  <c r="F16" i="24"/>
  <c r="D16" i="24"/>
  <c r="J16" i="24"/>
  <c r="F29" i="24"/>
  <c r="D29" i="24"/>
  <c r="J29" i="24"/>
  <c r="H29" i="24"/>
  <c r="K29" i="24"/>
  <c r="K32" i="24"/>
  <c r="J32" i="24"/>
  <c r="H32" i="24"/>
  <c r="F32" i="24"/>
  <c r="D32" i="24"/>
  <c r="G23" i="24"/>
  <c r="M23" i="24"/>
  <c r="E23" i="24"/>
  <c r="L23" i="24"/>
  <c r="I23" i="24"/>
  <c r="C14" i="24"/>
  <c r="C6" i="24"/>
  <c r="I22" i="24"/>
  <c r="M22" i="24"/>
  <c r="E22" i="24"/>
  <c r="L22" i="24"/>
  <c r="I30" i="24"/>
  <c r="M30" i="24"/>
  <c r="E30" i="24"/>
  <c r="L30" i="24"/>
  <c r="C45" i="24"/>
  <c r="C39" i="24"/>
  <c r="G30" i="24"/>
  <c r="I20" i="24"/>
  <c r="M20" i="24"/>
  <c r="E20" i="24"/>
  <c r="L20" i="24"/>
  <c r="I28" i="24"/>
  <c r="M28" i="24"/>
  <c r="E28" i="24"/>
  <c r="L28" i="24"/>
  <c r="I37" i="24"/>
  <c r="G37" i="24"/>
  <c r="L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8" i="24"/>
  <c r="M8" i="24"/>
  <c r="E8" i="24"/>
  <c r="L8" i="24"/>
  <c r="I18" i="24"/>
  <c r="M18" i="24"/>
  <c r="E18" i="24"/>
  <c r="L18" i="24"/>
  <c r="I26" i="24"/>
  <c r="M26" i="24"/>
  <c r="E26" i="24"/>
  <c r="L26" i="24"/>
  <c r="I34" i="24"/>
  <c r="M34" i="24"/>
  <c r="E34" i="24"/>
  <c r="L34" i="24"/>
  <c r="E37" i="24"/>
  <c r="G22" i="24"/>
  <c r="M37" i="24"/>
  <c r="I16" i="24"/>
  <c r="M16" i="24"/>
  <c r="E16" i="24"/>
  <c r="L16" i="24"/>
  <c r="I24" i="24"/>
  <c r="M24" i="24"/>
  <c r="E24" i="24"/>
  <c r="L24" i="24"/>
  <c r="I32" i="24"/>
  <c r="M32" i="24"/>
  <c r="E32" i="24"/>
  <c r="L32"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H44" i="24"/>
  <c r="E40" i="24"/>
  <c r="E42" i="24"/>
  <c r="E44" i="24"/>
  <c r="I39" i="24" l="1"/>
  <c r="G39" i="24"/>
  <c r="L39" i="24"/>
  <c r="M39" i="24"/>
  <c r="E39" i="24"/>
  <c r="H45" i="24"/>
  <c r="F45" i="24"/>
  <c r="D45" i="24"/>
  <c r="K45" i="24"/>
  <c r="J45" i="24"/>
  <c r="I45" i="24"/>
  <c r="G45" i="24"/>
  <c r="L45" i="24"/>
  <c r="M45" i="24"/>
  <c r="E45" i="24"/>
  <c r="K14" i="24"/>
  <c r="H14" i="24"/>
  <c r="F14" i="24"/>
  <c r="D14" i="24"/>
  <c r="J14" i="24"/>
  <c r="K77" i="24"/>
  <c r="I14" i="24"/>
  <c r="M14" i="24"/>
  <c r="E14" i="24"/>
  <c r="L14" i="24"/>
  <c r="G14" i="24"/>
  <c r="K6" i="24"/>
  <c r="H6" i="24"/>
  <c r="F6" i="24"/>
  <c r="D6" i="24"/>
  <c r="J6" i="24"/>
  <c r="I6" i="24"/>
  <c r="M6" i="24"/>
  <c r="E6" i="24"/>
  <c r="L6" i="24"/>
  <c r="G6" i="24"/>
  <c r="I79" i="24"/>
  <c r="J77" i="24"/>
  <c r="I78" i="24" s="1"/>
  <c r="H39" i="24"/>
  <c r="F39" i="24"/>
  <c r="D39" i="24"/>
  <c r="K39" i="24"/>
  <c r="J39" i="24"/>
  <c r="I82" i="24" l="1"/>
  <c r="K79" i="24"/>
  <c r="K78" i="24"/>
  <c r="J79" i="24"/>
  <c r="J78" i="24"/>
  <c r="I83" i="24" s="1"/>
  <c r="I81" i="24" l="1"/>
</calcChain>
</file>

<file path=xl/sharedStrings.xml><?xml version="1.0" encoding="utf-8"?>
<sst xmlns="http://schemas.openxmlformats.org/spreadsheetml/2006/main" count="1649" uniqueCount="522">
  <si>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</si>
  <si>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</si>
  <si>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</si>
  <si>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</si>
  <si>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</si>
  <si>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</si>
  <si>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</si>
  <si>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</si>
  <si>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</si>
  <si>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</si>
  <si>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</si>
  <si>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</si>
  <si>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</si>
  <si>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Mannheim (644)</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</si>
  <si>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</si>
  <si>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</si>
  <si>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</si>
  <si>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</si>
  <si>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</si>
  <si>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</si>
  <si>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</si>
  <si>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</si>
  <si>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</si>
  <si>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</si>
  <si>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</si>
  <si>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</si>
  <si>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</si>
  <si>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</si>
  <si>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</si>
  <si>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</si>
  <si>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</si>
  <si>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</si>
  <si>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</si>
  <si>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</si>
  <si>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</si>
  <si>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</si>
  <si>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</si>
  <si>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</si>
  <si>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</si>
  <si>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</si>
  <si>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</si>
  <si>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</si>
  <si>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</si>
  <si>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</si>
  <si>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</si>
  <si>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</si>
  <si>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</si>
  <si>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</si>
  <si>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</si>
  <si>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</si>
  <si>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</si>
  <si>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</si>
  <si>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</si>
  <si>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</si>
  <si>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</si>
  <si>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</si>
  <si>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</si>
  <si>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</si>
  <si>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</si>
  <si>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</si>
  <si>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</si>
  <si>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</si>
  <si>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</si>
  <si>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</si>
  <si>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</si>
  <si>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</si>
  <si>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</si>
  <si>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</si>
  <si>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</si>
  <si>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</si>
  <si>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</si>
  <si>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</si>
  <si>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</si>
  <si>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</si>
  <si>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</si>
  <si>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</si>
  <si>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</si>
  <si>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</si>
  <si>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</si>
  <si>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</si>
  <si>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</si>
  <si>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</si>
  <si>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</si>
  <si>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</si>
  <si>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</si>
  <si>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</si>
  <si>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</si>
  <si>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</si>
  <si>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</si>
  <si>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</si>
  <si>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</si>
  <si>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</si>
  <si>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Mannheim (644);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</si>
  <si>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</si>
  <si>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</si>
  <si>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</si>
  <si>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</si>
  <si>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</si>
  <si>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</si>
  <si>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</si>
  <si>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</si>
  <si>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</si>
  <si>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</si>
  <si>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</si>
  <si>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</si>
  <si>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</si>
  <si>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</si>
  <si>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</si>
  <si>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</si>
  <si>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</si>
  <si>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</si>
  <si>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</si>
  <si>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</si>
  <si>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</si>
  <si>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</si>
  <si>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</si>
  <si>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</si>
  <si>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</si>
  <si>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</si>
  <si>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</si>
  <si>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</si>
  <si>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</si>
  <si>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</si>
  <si>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</si>
  <si>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</si>
  <si>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</si>
  <si>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</si>
  <si>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</si>
  <si>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</si>
  <si>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</si>
  <si>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</si>
  <si>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</si>
  <si>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</si>
  <si>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</si>
  <si>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</si>
  <si>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</si>
  <si>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</si>
  <si>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</si>
  <si>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</si>
  <si>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</si>
  <si>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</si>
  <si>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</si>
  <si>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</si>
  <si>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</si>
  <si>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</si>
  <si>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</si>
  <si>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</si>
  <si>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</si>
  <si>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</si>
  <si>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</si>
  <si>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</si>
  <si>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</si>
  <si>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</si>
  <si>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</si>
  <si>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</si>
  <si>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</si>
  <si>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</si>
  <si>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</si>
  <si>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</si>
  <si>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</si>
  <si>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</si>
  <si>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</si>
  <si>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</si>
  <si>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</si>
  <si>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</si>
  <si>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</si>
  <si>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</si>
  <si>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</si>
  <si>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</si>
  <si>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</si>
  <si>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</si>
  <si>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</si>
  <si>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</si>
  <si>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</si>
  <si>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</si>
  <si>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</si>
  <si>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</si>
  <si>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</si>
  <si>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</si>
  <si>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</si>
  <si>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</si>
  <si>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</si>
  <si>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</si>
  <si>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Mannheim (644)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</si>
  <si>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</si>
  <si>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</si>
  <si>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</si>
  <si>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</si>
  <si>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</si>
  <si>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</si>
  <si>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</si>
  <si>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</si>
  <si>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</si>
  <si>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</si>
  <si>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</si>
  <si>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</si>
  <si>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</si>
  <si>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</si>
  <si>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</si>
  <si>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</si>
  <si>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</si>
  <si>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</si>
  <si>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</si>
  <si>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</si>
  <si>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</si>
  <si>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</si>
  <si>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</si>
  <si>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</si>
  <si>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</si>
  <si>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</si>
  <si>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</si>
  <si>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</si>
  <si>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</si>
  <si>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</si>
  <si>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</si>
  <si>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</si>
  <si>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</si>
  <si>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</si>
  <si>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</si>
  <si>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</si>
  <si>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</si>
  <si>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</si>
  <si>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</si>
  <si>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</si>
  <si>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</si>
  <si>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</si>
  <si>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</si>
  <si>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</si>
  <si>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</si>
  <si>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</si>
  <si>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</si>
  <si>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</si>
  <si>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</si>
  <si>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</si>
  <si>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</si>
  <si>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</si>
  <si>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</si>
  <si>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</si>
  <si>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</si>
  <si>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</si>
  <si>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</si>
  <si>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</si>
  <si>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</si>
  <si>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</si>
  <si>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</si>
  <si>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</si>
  <si>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</si>
  <si>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</si>
  <si>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</si>
  <si>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</si>
  <si>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</si>
  <si>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</si>
  <si>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</si>
  <si>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</si>
  <si>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</si>
  <si>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</si>
  <si>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</si>
  <si>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</si>
  <si>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</si>
  <si>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</si>
  <si>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</si>
  <si>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</si>
  <si>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</si>
  <si>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</si>
  <si>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</si>
  <si>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</si>
  <si>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</si>
  <si>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</si>
  <si>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</si>
  <si>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</si>
  <si>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</si>
  <si>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</si>
  <si>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</si>
  <si>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</si>
  <si>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</si>
  <si>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</si>
  <si>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</si>
  <si>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</si>
  <si>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</si>
  <si>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</si>
  <si>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</si>
  <si>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</si>
  <si>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</si>
  <si>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</si>
  <si>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</si>
  <si>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</si>
  <si>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</si>
  <si>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</si>
  <si>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</si>
  <si>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</si>
  <si>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</si>
  <si>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</si>
  <si>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</si>
  <si>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</si>
  <si>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</si>
  <si>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</si>
  <si>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</si>
  <si>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</si>
  <si>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</si>
  <si>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</si>
  <si>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</si>
  <si>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</si>
  <si>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</si>
  <si>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</si>
  <si>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</si>
  <si>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</si>
  <si>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</si>
  <si>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</si>
  <si>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</si>
  <si>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</si>
  <si>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</si>
  <si>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</si>
  <si>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</si>
  <si>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</si>
  <si>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</si>
  <si>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</si>
  <si>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</si>
  <si>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</si>
  <si>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</si>
  <si>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</si>
  <si>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</si>
  <si>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</si>
  <si>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</si>
  <si>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</si>
  <si>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</si>
  <si>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</si>
  <si>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</si>
  <si>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Mannheim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</si>
  <si>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</si>
  <si>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</si>
  <si>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</si>
  <si>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</si>
  <si>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</si>
  <si>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</si>
  <si>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</si>
  <si>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</si>
  <si>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</si>
  <si>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</si>
  <si>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</si>
  <si>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</si>
  <si>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</si>
  <si>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</si>
  <si>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</si>
  <si>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</si>
  <si>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</si>
  <si>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</si>
  <si>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</si>
  <si>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</si>
  <si>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</si>
  <si>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</si>
  <si>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</si>
  <si>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</si>
  <si>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</si>
  <si>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</si>
  <si>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</si>
  <si>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</si>
  <si>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</si>
  <si>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</si>
  <si>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</si>
  <si>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</si>
  <si>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</si>
  <si>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</si>
  <si>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</si>
  <si>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</si>
  <si>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</si>
  <si>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</si>
  <si>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</si>
  <si>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</si>
  <si>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</si>
  <si>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</si>
  <si>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</si>
  <si>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</si>
  <si>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</si>
  <si>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</si>
  <si>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Mannheim (644);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</si>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</sst>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{EF016472-FA15-4495-8649-02535DA67DF7}</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DD69-4587-B0CC-13AEBCB838CD}"/>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{CE74B0E4-1CA9-4300-AEF4-F55D08F990A7}</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DD69-4587-B0CC-13AEBCB838CD}"/>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{AA24D783-A00A-4DCE-B324-BAE47E042ED8}</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D69-4587-B0CC-13AEBCB838CD}"/>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{6B517C5C-D1D0-4635-AFAA-8AF54F142EAC}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D69-4587-B0CC-13AEBCB838CD}"/>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-0.17531227498982563</c:v>
                </c:pt>
                <c:pt idx="1">
                  <c:v>0.77822269034374059</c:v>
                </c:pt>
                <c:pt idx="2">
                  <c:v>1.1186464311118853</c:v>
                </c:pt>
                <c:pt idx="3">
                  <c:v>1.0875687030768</c:v>
                </c:pt>
              </c:numCache>
            </c:numRef>
          </c:val>
          <c:extLst>
            <c:ext xmlns:c16="http://schemas.microsoft.com/office/drawing/2014/chart" uri="{C3380CC4-5D6E-409C-BE32-E72D297353CC}">
              <c16:uniqueId val="{00000004-DD69-4587-B0CC-13AEBCB838CD}"/>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{8D6D685F-ECCE-49CB-877F-CA92DB292BF2}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D69-4587-B0CC-13AEBCB838CD}"/>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{6D82338D-9990-4A24-9F0F-790AE04BA683}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D69-4587-B0CC-13AEBCB838CD}"/>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{F881BDD8-4632-44FB-B59B-1C4846C3F393}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D69-4587-B0CC-13AEBCB838CD}"/>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{0E203C2D-16A3-453A-B60B-0B5F7DCF87ED}</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D69-4587-B0CC-13AEBCB838C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D69-4587-B0CC-13AEBCB838CD}"/>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D69-4587-B0CC-13AEBCB838CD}"/>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{0033B63A-F743-4294-B486-15391156E2DF}</c15:txfldGUID>
                      <c15:f>Daten_Diagramme!$E$6</c15:f>
                      <c15:dlblFieldTableCache>
                        <c:ptCount val="1"/>
                        <c:pt idx="0">
                          <c:v>-5.9</c:v>
                        </c:pt>
                      </c15:dlblFieldTableCache>
                    </c15:dlblFTEntry>
                  </c15:dlblFieldTable>
                  <c15:showDataLabelsRange val="0"/>
                </c:ext>
                <c:ext xmlns:c16="http://schemas.microsoft.com/office/drawing/2014/chart" uri="{C3380CC4-5D6E-409C-BE32-E72D297353CC}">
                  <c16:uniqueId val="{00000000-8244-4417-A0FF-06C4FA8989FD}"/>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{8A0B58A4-BADF-4DD7-A590-D2C24BE77739}</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8244-4417-A0FF-06C4FA8989F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{B794210A-D5C3-48AA-9FF7-2D35692869F9}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244-4417-A0FF-06C4FA8989F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{33988C03-BF35-43B1-95DE-8B40C99B9284}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244-4417-A0FF-06C4FA8989F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-5.8813621178518289</c:v>
                </c:pt>
                <c:pt idx="1">
                  <c:v>-2.6975865719528453</c:v>
                </c:pt>
                <c:pt idx="2">
                  <c:v>-2.7637010795899166</c:v>
                </c:pt>
                <c:pt idx="3">
                  <c:v>-2.8655893304673015</c:v>
                </c:pt>
              </c:numCache>
            </c:numRef>
          </c:val>
          <c:extLst>
            <c:ext xmlns:c16="http://schemas.microsoft.com/office/drawing/2014/chart" uri="{C3380CC4-5D6E-409C-BE32-E72D297353CC}">
              <c16:uniqueId val="{00000004-8244-4417-A0FF-06C4FA8989F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{85C77207-A747-4D45-9A82-3D7D8CA5153E}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244-4417-A0FF-06C4FA8989F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{A0510250-0688-4DF8-A5D1-B6AADCD75ED8}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244-4417-A0FF-06C4FA8989F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{E58907E4-F021-496B-9744-5C1D73893887}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244-4417-A0FF-06C4FA8989F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{618E7032-690D-436C-A2C6-0E71D98D670C}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244-4417-A0FF-06C4FA8989F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44-4417-A0FF-06C4FA8989F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44-4417-A0FF-06C4FA8989F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{F98AC21C-8962-4A8D-BABD-1A63758FD8CC}</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5C7A-4083-B5B0-36CAE19333C6}"/>
                </c:ext>
              </c:extLst>
            </c:dLbl>
            <c:dLbl>
              <c:idx val="1"/>
              <c:tx>
                <c:strRef>
                  <c:f>Daten_Diagramme!$D$15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{44375F79-5D1A-400B-8C2E-5BEF40363428}</c15:txfldGUID>
                      <c15:f>Daten_Diagramme!$D$15</c15:f>
                      <c15:dlblFieldTableCache>
                        <c:ptCount val="1"/>
                        <c:pt idx="0">
                          <c:v>3.5</c:v>
                        </c:pt>
                      </c15:dlblFieldTableCache>
                    </c15:dlblFTEntry>
                  </c15:dlblFieldTable>
                  <c15:showDataLabelsRange val="0"/>
                </c:ext>
                <c:ext xmlns:c16="http://schemas.microsoft.com/office/drawing/2014/chart" uri="{C3380CC4-5D6E-409C-BE32-E72D297353CC}">
                  <c16:uniqueId val="{00000001-5C7A-4083-B5B0-36CAE19333C6}"/>
                </c:ext>
              </c:extLst>
            </c:dLbl>
            <c:dLbl>
              <c:idx val="2"/>
              <c:tx>
                <c:strRef>
                  <c:f>Daten_Diagramme!$D$16</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{29253F87-64D1-4A5B-AB09-B33D2AFC27B6}</c15:txfldGUID>
                      <c15:f>Daten_Diagramme!$D$16</c15:f>
                      <c15:dlblFieldTableCache>
                        <c:ptCount val="1"/>
                        <c:pt idx="0">
                          <c:v>4.4</c:v>
                        </c:pt>
                      </c15:dlblFieldTableCache>
                    </c15:dlblFTEntry>
                  </c15:dlblFieldTable>
                  <c15:showDataLabelsRange val="0"/>
                </c:ext>
                <c:ext xmlns:c16="http://schemas.microsoft.com/office/drawing/2014/chart" uri="{C3380CC4-5D6E-409C-BE32-E72D297353CC}">
                  <c16:uniqueId val="{00000002-5C7A-4083-B5B0-36CAE19333C6}"/>
                </c:ext>
              </c:extLst>
            </c:dLbl>
            <c:dLbl>
              <c:idx val="3"/>
              <c:tx>
                <c:strRef>
                  <c:f>Daten_Diagramme!$D$17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{00FBBA19-54D4-4E6A-A39B-DF97C0BD1E56}</c15:txfldGUID>
                      <c15:f>Daten_Diagramme!$D$17</c15:f>
                      <c15:dlblFieldTableCache>
                        <c:ptCount val="1"/>
                        <c:pt idx="0">
                          <c:v>-3.8</c:v>
                        </c:pt>
                      </c15:dlblFieldTableCache>
                    </c15:dlblFTEntry>
                  </c15:dlblFieldTable>
                  <c15:showDataLabelsRange val="0"/>
                </c:ext>
                <c:ext xmlns:c16="http://schemas.microsoft.com/office/drawing/2014/chart" uri="{C3380CC4-5D6E-409C-BE32-E72D297353CC}">
                  <c16:uniqueId val="{00000003-5C7A-4083-B5B0-36CAE19333C6}"/>
                </c:ext>
              </c:extLst>
            </c:dLbl>
            <c:dLbl>
              <c:idx val="4"/>
              <c:tx>
                <c:strRef>
                  <c:f>Daten_Diagramme!$D$18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{F7BCC17D-2CFF-48CA-AD9F-3DBCC9ED103B}</c15:txfldGUID>
                      <c15:f>Daten_Diagramme!$D$18</c15:f>
                      <c15:dlblFieldTableCache>
                        <c:ptCount val="1"/>
                        <c:pt idx="0">
                          <c:v>-0.2</c:v>
                        </c:pt>
                      </c15:dlblFieldTableCache>
                    </c15:dlblFTEntry>
                  </c15:dlblFieldTable>
                  <c15:showDataLabelsRange val="0"/>
                </c:ext>
                <c:ext xmlns:c16="http://schemas.microsoft.com/office/drawing/2014/chart" uri="{C3380CC4-5D6E-409C-BE32-E72D297353CC}">
                  <c16:uniqueId val="{00000004-5C7A-4083-B5B0-36CAE19333C6}"/>
                </c:ext>
              </c:extLst>
            </c:dLbl>
            <c:dLbl>
              <c:idx val="5"/>
              <c:tx>
                <c:strRef>
                  <c:f>Daten_Diagramme!$D$19</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{B7A8E413-F130-4AD7-8049-A157AE50E39B}</c15:txfldGUID>
                      <c15:f>Daten_Diagramme!$D$19</c15:f>
                      <c15:dlblFieldTableCache>
                        <c:ptCount val="1"/>
                        <c:pt idx="0">
                          <c:v>-6.4</c:v>
                        </c:pt>
                      </c15:dlblFieldTableCache>
                    </c15:dlblFTEntry>
                  </c15:dlblFieldTable>
                  <c15:showDataLabelsRange val="0"/>
                </c:ext>
                <c:ext xmlns:c16="http://schemas.microsoft.com/office/drawing/2014/chart" uri="{C3380CC4-5D6E-409C-BE32-E72D297353CC}">
                  <c16:uniqueId val="{00000005-5C7A-4083-B5B0-36CAE19333C6}"/>
                </c:ext>
              </c:extLst>
            </c:dLbl>
            <c:dLbl>
              <c:idx val="6"/>
              <c:tx>
                <c:strRef>
                  <c:f>Daten_Diagramme!$D$20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{B3155BD3-38A6-40CF-AECB-6F8730E555EC}</c15:txfldGUID>
                      <c15:f>Daten_Diagramme!$D$20</c15:f>
                      <c15:dlblFieldTableCache>
                        <c:ptCount val="1"/>
                        <c:pt idx="0">
                          <c:v>-0.3</c:v>
                        </c:pt>
                      </c15:dlblFieldTableCache>
                    </c15:dlblFTEntry>
                  </c15:dlblFieldTable>
                  <c15:showDataLabelsRange val="0"/>
                </c:ext>
                <c:ext xmlns:c16="http://schemas.microsoft.com/office/drawing/2014/chart" uri="{C3380CC4-5D6E-409C-BE32-E72D297353CC}">
                  <c16:uniqueId val="{00000006-5C7A-4083-B5B0-36CAE19333C6}"/>
                </c:ext>
              </c:extLst>
            </c:dLbl>
            <c:dLbl>
              <c:idx val="7"/>
              <c:tx>
                <c:strRef>
                  <c:f>Daten_Diagramme!$D$21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{64ADD141-3491-4F8E-BF0F-D20A34CA144E}</c15:txfldGUID>
                      <c15:f>Daten_Diagramme!$D$21</c15:f>
                      <c15:dlblFieldTableCache>
                        <c:ptCount val="1"/>
                        <c:pt idx="0">
                          <c:v>2.0</c:v>
                        </c:pt>
                      </c15:dlblFieldTableCache>
                    </c15:dlblFTEntry>
                  </c15:dlblFieldTable>
                  <c15:showDataLabelsRange val="0"/>
                </c:ext>
                <c:ext xmlns:c16="http://schemas.microsoft.com/office/drawing/2014/chart" uri="{C3380CC4-5D6E-409C-BE32-E72D297353CC}">
                  <c16:uniqueId val="{00000007-5C7A-4083-B5B0-36CAE19333C6}"/>
                </c:ext>
              </c:extLst>
            </c:dLbl>
            <c:dLbl>
              <c:idx val="8"/>
              <c:tx>
                <c:strRef>
                  <c:f>Daten_Diagramme!$D$22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{D097F477-EA0A-4B14-9B06-9C86B6D1181F}</c15:txfldGUID>
                      <c15:f>Daten_Diagramme!$D$22</c15:f>
                      <c15:dlblFieldTableCache>
                        <c:ptCount val="1"/>
                        <c:pt idx="0">
                          <c:v>-2.4</c:v>
                        </c:pt>
                      </c15:dlblFieldTableCache>
                    </c15:dlblFTEntry>
                  </c15:dlblFieldTable>
                  <c15:showDataLabelsRange val="0"/>
                </c:ext>
                <c:ext xmlns:c16="http://schemas.microsoft.com/office/drawing/2014/chart" uri="{C3380CC4-5D6E-409C-BE32-E72D297353CC}">
                  <c16:uniqueId val="{00000008-5C7A-4083-B5B0-36CAE19333C6}"/>
                </c:ext>
              </c:extLst>
            </c:dLbl>
            <c:dLbl>
              <c:idx val="9"/>
              <c:tx>
                <c:strRef>
                  <c:f>Daten_Diagramme!$D$23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{92EED7D7-E2B0-42D2-B1A3-DD607321F0E0}</c15:txfldGUID>
                      <c15:f>Daten_Diagramme!$D$23</c15:f>
                      <c15:dlblFieldTableCache>
                        <c:ptCount val="1"/>
                        <c:pt idx="0">
                          <c:v>1.7</c:v>
                        </c:pt>
                      </c15:dlblFieldTableCache>
                    </c15:dlblFTEntry>
                  </c15:dlblFieldTable>
                  <c15:showDataLabelsRange val="0"/>
                </c:ext>
                <c:ext xmlns:c16="http://schemas.microsoft.com/office/drawing/2014/chart" uri="{C3380CC4-5D6E-409C-BE32-E72D297353CC}">
                  <c16:uniqueId val="{00000009-5C7A-4083-B5B0-36CAE19333C6}"/>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{81830853-5C88-496C-BBFA-F7FFB8EFD6B5}</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5C7A-4083-B5B0-36CAE19333C6}"/>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{F818B084-A627-46E4-941E-65260A75CA43}</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5C7A-4083-B5B0-36CAE19333C6}"/>
                </c:ext>
              </c:extLst>
            </c:dLbl>
            <c:dLbl>
              <c:idx val="12"/>
              <c:tx>
                <c:strRef>
                  <c:f>Daten_Diagramme!$D$26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{6CE0E336-EE44-41C5-9598-6BFCC3C4F736}</c15:txfldGUID>
                      <c15:f>Daten_Diagramme!$D$26</c15:f>
                      <c15:dlblFieldTableCache>
                        <c:ptCount val="1"/>
                        <c:pt idx="0">
                          <c:v>-0.3</c:v>
                        </c:pt>
                      </c15:dlblFieldTableCache>
                    </c15:dlblFTEntry>
                  </c15:dlblFieldTable>
                  <c15:showDataLabelsRange val="0"/>
                </c:ext>
                <c:ext xmlns:c16="http://schemas.microsoft.com/office/drawing/2014/chart" uri="{C3380CC4-5D6E-409C-BE32-E72D297353CC}">
                  <c16:uniqueId val="{0000000C-5C7A-4083-B5B0-36CAE19333C6}"/>
                </c:ext>
              </c:extLst>
            </c:dLbl>
            <c:dLbl>
              <c:idx val="13"/>
              <c:tx>
                <c:strRef>
                  <c:f>Daten_Diagramme!$D$27</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{BFF6CE31-7D76-4333-B4A4-7D2A45BB4277}</c15:txfldGUID>
                      <c15:f>Daten_Diagramme!$D$27</c15:f>
                      <c15:dlblFieldTableCache>
                        <c:ptCount val="1"/>
                        <c:pt idx="0">
                          <c:v>5.4</c:v>
                        </c:pt>
                      </c15:dlblFieldTableCache>
                    </c15:dlblFTEntry>
                  </c15:dlblFieldTable>
                  <c15:showDataLabelsRange val="0"/>
                </c:ext>
                <c:ext xmlns:c16="http://schemas.microsoft.com/office/drawing/2014/chart" uri="{C3380CC4-5D6E-409C-BE32-E72D297353CC}">
                  <c16:uniqueId val="{0000000D-5C7A-4083-B5B0-36CAE19333C6}"/>
                </c:ext>
              </c:extLst>
            </c:dLbl>
            <c:dLbl>
              <c:idx val="14"/>
              <c:tx>
                <c:strRef>
                  <c:f>Daten_Diagramme!$D$28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{5CCF29D8-B7BD-4BC7-BCF9-4B6663D82FC0}</c15:txfldGUID>
                      <c15:f>Daten_Diagramme!$D$28</c15:f>
                      <c15:dlblFieldTableCache>
                        <c:ptCount val="1"/>
                        <c:pt idx="0">
                          <c:v>1.0</c:v>
                        </c:pt>
                      </c15:dlblFieldTableCache>
                    </c15:dlblFTEntry>
                  </c15:dlblFieldTable>
                  <c15:showDataLabelsRange val="0"/>
                </c:ext>
                <c:ext xmlns:c16="http://schemas.microsoft.com/office/drawing/2014/chart" uri="{C3380CC4-5D6E-409C-BE32-E72D297353CC}">
                  <c16:uniqueId val="{0000000E-5C7A-4083-B5B0-36CAE19333C6}"/>
                </c:ext>
              </c:extLst>
            </c:dLbl>
            <c:dLbl>
              <c:idx val="15"/>
              <c:tx>
                <c:strRef>
                  <c:f>Daten_Diagramme!$D$29</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{FB6C0993-EE4C-4D6E-A780-FCC4BAFD447B}</c15:txfldGUID>
                      <c15:f>Daten_Diagramme!$D$29</c15:f>
                      <c15:dlblFieldTableCache>
                        <c:ptCount val="1"/>
                        <c:pt idx="0">
                          <c:v>-14.4</c:v>
                        </c:pt>
                      </c15:dlblFieldTableCache>
                    </c15:dlblFTEntry>
                  </c15:dlblFieldTable>
                  <c15:showDataLabelsRange val="0"/>
                </c:ext>
                <c:ext xmlns:c16="http://schemas.microsoft.com/office/drawing/2014/chart" uri="{C3380CC4-5D6E-409C-BE32-E72D297353CC}">
                  <c16:uniqueId val="{0000000F-5C7A-4083-B5B0-36CAE19333C6}"/>
                </c:ext>
              </c:extLst>
            </c:dLbl>
            <c:dLbl>
              <c:idx val="16"/>
              <c:tx>
                <c:strRef>
                  <c:f>Daten_Diagramme!$D$30</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{0BEBF1B4-48FC-46E1-B913-19DD49593CC7}</c15:txfldGUID>
                      <c15:f>Daten_Diagramme!$D$30</c15:f>
                      <c15:dlblFieldTableCache>
                        <c:ptCount val="1"/>
                        <c:pt idx="0">
                          <c:v>1.3</c:v>
                        </c:pt>
                      </c15:dlblFieldTableCache>
                    </c15:dlblFTEntry>
                  </c15:dlblFieldTable>
                  <c15:showDataLabelsRange val="0"/>
                </c:ext>
                <c:ext xmlns:c16="http://schemas.microsoft.com/office/drawing/2014/chart" uri="{C3380CC4-5D6E-409C-BE32-E72D297353CC}">
                  <c16:uniqueId val="{00000010-5C7A-4083-B5B0-36CAE19333C6}"/>
                </c:ext>
              </c:extLst>
            </c:dLbl>
            <c:dLbl>
              <c:idx val="17"/>
              <c:tx>
                <c:strRef>
                  <c:f>Daten_Diagramme!$D$31</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{19011C20-BD39-43FB-AB71-98F932BF1A27}</c15:txfldGUID>
                      <c15:f>Daten_Diagramme!$D$31</c15:f>
                      <c15:dlblFieldTableCache>
                        <c:ptCount val="1"/>
                        <c:pt idx="0">
                          <c:v>-0.1</c:v>
                        </c:pt>
                      </c15:dlblFieldTableCache>
                    </c15:dlblFTEntry>
                  </c15:dlblFieldTable>
                  <c15:showDataLabelsRange val="0"/>
                </c:ext>
                <c:ext xmlns:c16="http://schemas.microsoft.com/office/drawing/2014/chart" uri="{C3380CC4-5D6E-409C-BE32-E72D297353CC}">
                  <c16:uniqueId val="{00000011-5C7A-4083-B5B0-36CAE19333C6}"/>
                </c:ext>
              </c:extLst>
            </c:dLbl>
            <c:dLbl>
              <c:idx val="18"/>
              <c:tx>
                <c:strRef>
                  <c:f>Daten_Diagramme!$D$32</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{4F1EBAD1-E771-4DCF-9B65-949F589C7FF3}</c15:txfldGUID>
                      <c15:f>Daten_Diagramme!$D$32</c15:f>
                      <c15:dlblFieldTableCache>
                        <c:ptCount val="1"/>
                        <c:pt idx="0">
                          <c:v>5.2</c:v>
                        </c:pt>
                      </c15:dlblFieldTableCache>
                    </c15:dlblFTEntry>
                  </c15:dlblFieldTable>
                  <c15:showDataLabelsRange val="0"/>
                </c:ext>
                <c:ext xmlns:c16="http://schemas.microsoft.com/office/drawing/2014/chart" uri="{C3380CC4-5D6E-409C-BE32-E72D297353CC}">
                  <c16:uniqueId val="{00000012-5C7A-4083-B5B0-36CAE19333C6}"/>
                </c:ext>
              </c:extLst>
            </c:dLbl>
            <c:dLbl>
              <c:idx val="19"/>
              <c:tx>
                <c:strRef>
                  <c:f>Daten_Diagramme!$D$33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{F43EDCAA-688A-4C8D-B5E1-D7F80CD51C70}</c15:txfldGUID>
                      <c15:f>Daten_Diagramme!$D$33</c15:f>
                      <c15:dlblFieldTableCache>
                        <c:ptCount val="1"/>
                        <c:pt idx="0">
                          <c:v>2.0</c:v>
                        </c:pt>
                      </c15:dlblFieldTableCache>
                    </c15:dlblFTEntry>
                  </c15:dlblFieldTable>
                  <c15:showDataLabelsRange val="0"/>
                </c:ext>
                <c:ext xmlns:c16="http://schemas.microsoft.com/office/drawing/2014/chart" uri="{C3380CC4-5D6E-409C-BE32-E72D297353CC}">
                  <c16:uniqueId val="{00000013-5C7A-4083-B5B0-36CAE19333C6}"/>
                </c:ext>
              </c:extLst>
            </c:dLbl>
            <c:dLbl>
              <c:idx val="20"/>
              <c:tx>
                <c:strRef>
                  <c:f>Daten_Diagramme!$D$34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{E9797746-E622-4CFD-A37F-110665C080E2}</c15:txfldGUID>
                      <c15:f>Daten_Diagramme!$D$34</c15:f>
                      <c15:dlblFieldTableCache>
                        <c:ptCount val="1"/>
                        <c:pt idx="0">
                          <c:v>2.9</c:v>
                        </c:pt>
                      </c15:dlblFieldTableCache>
                    </c15:dlblFTEntry>
                  </c15:dlblFieldTable>
                  <c15:showDataLabelsRange val="0"/>
                </c:ext>
                <c:ext xmlns:c16="http://schemas.microsoft.com/office/drawing/2014/chart" uri="{C3380CC4-5D6E-409C-BE32-E72D297353CC}">
                  <c16:uniqueId val="{00000014-5C7A-4083-B5B0-36CAE19333C6}"/>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{98C49328-0B89-499E-8885-7682C9C61C8F}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C7A-4083-B5B0-36CAE19333C6}"/>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{5709439A-C1C7-4AF4-AD98-4011AA5F47CE}</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C7A-4083-B5B0-36CAE19333C6}"/>
                </c:ext>
              </c:extLst>
            </c:dLbl>
            <c:dLbl>
              <c:idx val="23"/>
              <c:tx>
                <c:strRef>
                  <c:f>Daten_Diagramme!$D$37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{5A5C8A49-8569-4B73-B29E-A81A6582A1D8}</c15:txfldGUID>
                      <c15:f>Daten_Diagramme!$D$37</c15:f>
                      <c15:dlblFieldTableCache>
                        <c:ptCount val="1"/>
                        <c:pt idx="0">
                          <c:v>3.5</c:v>
                        </c:pt>
                      </c15:dlblFieldTableCache>
                    </c15:dlblFTEntry>
                  </c15:dlblFieldTable>
                  <c15:showDataLabelsRange val="0"/>
                </c:ext>
                <c:ext xmlns:c16="http://schemas.microsoft.com/office/drawing/2014/chart" uri="{C3380CC4-5D6E-409C-BE32-E72D297353CC}">
                  <c16:uniqueId val="{00000017-5C7A-4083-B5B0-36CAE19333C6}"/>
                </c:ext>
              </c:extLst>
            </c:dLbl>
            <c:dLbl>
              <c:idx val="24"/>
              <c:layout>
                <c:manualLayout>
                  <c:x val="4.7769028871392123E-3"/>
                  <c:y val="-4.6876052205785108E-5"/>
                </c:manualLayout>
              </c:layout>
              <c:tx>
                <c:strRef>
                  <c:f>Daten_Diagramme!$D$38</c:f>
                  <c:strCache>
                    <c:ptCount val="1"/>
                    <c:pt idx="0">
                      <c:v>-2.2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{EF562422-A335-43FD-94F4-3204A30C9F31}</c15:txfldGUID>
                      <c15:f>Daten_Diagramme!$D$38</c15:f>
                      <c15:dlblFieldTableCache>
                        <c:ptCount val="1"/>
                        <c:pt idx="0">
                          <c:v>-2.2</c:v>
                        </c:pt>
                      </c15:dlblFieldTableCache>
                    </c15:dlblFTEntry>
                  </c15:dlblFieldTable>
                  <c15:showDataLabelsRange val="0"/>
                </c:ext>
                <c:ext xmlns:c16="http://schemas.microsoft.com/office/drawing/2014/chart" uri="{C3380CC4-5D6E-409C-BE32-E72D297353CC}">
                  <c16:uniqueId val="{00000018-5C7A-4083-B5B0-36CAE19333C6}"/>
                </c:ext>
              </c:extLst>
            </c:dLbl>
            <c:dLbl>
              <c:idx val="25"/>
              <c:tx>
                <c:strRef>
                  <c:f>Daten_Diagramme!$D$39</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{458409E0-D65F-4895-B483-3282F47F14D4}</c15:txfldGUID>
                      <c15:f>Daten_Diagramme!$D$39</c15:f>
                      <c15:dlblFieldTableCache>
                        <c:ptCount val="1"/>
                        <c:pt idx="0">
                          <c:v>0.6</c:v>
                        </c:pt>
                      </c15:dlblFieldTableCache>
                    </c15:dlblFTEntry>
                  </c15:dlblFieldTable>
                  <c15:showDataLabelsRange val="0"/>
                </c:ext>
                <c:ext xmlns:c16="http://schemas.microsoft.com/office/drawing/2014/chart" uri="{C3380CC4-5D6E-409C-BE32-E72D297353CC}">
                  <c16:uniqueId val="{00000019-5C7A-4083-B5B0-36CAE19333C6}"/>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{878A93E9-3C3A-447B-B24D-31C59253213D}</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C7A-4083-B5B0-36CAE19333C6}"/>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{CB29B108-00DE-41EA-BE1D-8E2EB759361C}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C7A-4083-B5B0-36CAE19333C6}"/>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{10179958-0274-485D-A66B-85B3BE10A3E9}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C7A-4083-B5B0-36CAE19333C6}"/>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{565DBA03-43A2-4210-A95E-41FFBF557B4E}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C7A-4083-B5B0-36CAE19333C6}"/>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{F60E4353-E5AC-4F0C-AEAD-6E165CDE0F57}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C7A-4083-B5B0-36CAE19333C6}"/>
                </c:ext>
              </c:extLst>
            </c:dLbl>
            <c:dLbl>
              <c:idx val="31"/>
              <c:tx>
                <c:strRef>
                  <c:f>Daten_Diagramme!$D$45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{16B34F84-ABBC-437D-9CBF-03BADCF614F9}</c15:txfldGUID>
                      <c15:f>Daten_Diagramme!$D$45</c15:f>
                      <c15:dlblFieldTableCache>
                        <c:ptCount val="1"/>
                        <c:pt idx="0">
                          <c:v>0.6</c:v>
                        </c:pt>
                      </c15:dlblFieldTableCache>
                    </c15:dlblFTEntry>
                  </c15:dlblFieldTable>
                  <c15:showDataLabelsRange val="0"/>
                </c:ext>
                <c:ext xmlns:c16="http://schemas.microsoft.com/office/drawing/2014/chart" uri="{C3380CC4-5D6E-409C-BE32-E72D297353CC}">
                  <c16:uniqueId val="{0000001F-5C7A-4083-B5B0-36CAE19333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-0.17531227498982563</c:v>
                </c:pt>
                <c:pt idx="1">
                  <c:v>3.4965034965034967</c:v>
                </c:pt>
                <c:pt idx="2">
                  <c:v>4.4261451363870306</c:v>
                </c:pt>
                <c:pt idx="3">
                  <c:v>-3.8489025012761613</c:v>
                </c:pt>
                <c:pt idx="4">
                  <c:v>-0.21529628870207093</c:v>
                </c:pt>
                <c:pt idx="5">
                  <c:v>-6.4320814320814321</c:v>
                </c:pt>
                <c:pt idx="6">
                  <c:v>-0.31655110039192041</c:v>
                </c:pt>
                <c:pt idx="7">
                  <c:v>1.981963087248322</c:v>
                </c:pt>
                <c:pt idx="8">
                  <c:v>-2.4492037342119715</c:v>
                </c:pt>
                <c:pt idx="9">
                  <c:v>1.7190026380733554</c:v>
                </c:pt>
                <c:pt idx="10">
                  <c:v>0.48562548562548563</c:v>
                </c:pt>
                <c:pt idx="11">
                  <c:v>3.281853281853282</c:v>
                </c:pt>
                <c:pt idx="12">
                  <c:v>-0.34375511540350301</c:v>
                </c:pt>
                <c:pt idx="13">
                  <c:v>5.3853196187193708</c:v>
                </c:pt>
                <c:pt idx="14">
                  <c:v>0.95111873392063617</c:v>
                </c:pt>
                <c:pt idx="15">
                  <c:v>-14.391457347409295</c:v>
                </c:pt>
                <c:pt idx="16">
                  <c:v>1.342477746972129</c:v>
                </c:pt>
                <c:pt idx="17">
                  <c:v>-5.6601103721522571E-2</c:v>
                </c:pt>
                <c:pt idx="18">
                  <c:v>5.1714709788297792</c:v>
                </c:pt>
                <c:pt idx="19">
                  <c:v>1.9700303887666353</c:v>
                </c:pt>
                <c:pt idx="20">
                  <c:v>2.9219143576826196</c:v>
                </c:pt>
                <c:pt idx="21">
                  <c:v>0</c:v>
                </c:pt>
                <c:pt idx="23">
                  <c:v>3.4965034965034967</c:v>
                </c:pt>
                <c:pt idx="24">
                  <c:v>-2.1805254553058817</c:v>
                </c:pt>
                <c:pt idx="25">
                  <c:v>0.58021927393404504</c:v>
                </c:pt>
              </c:numCache>
            </c:numRef>
          </c:val>
          <c:extLst>
            <c:ext xmlns:c16="http://schemas.microsoft.com/office/drawing/2014/chart" uri="{C3380CC4-5D6E-409C-BE32-E72D297353CC}">
              <c16:uniqueId val="{00000020-5C7A-4083-B5B0-36CAE19333C6}"/>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{B1037EF8-6F31-4E7C-9E58-6B7E4121BB36}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C7A-4083-B5B0-36CAE19333C6}"/>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{E385B2FA-1CC9-4458-A3D6-52AE7F357AD3}</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C7A-4083-B5B0-36CAE19333C6}"/>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{9093D401-B4D9-49E3-AFBB-574DFDF5CB43}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C7A-4083-B5B0-36CAE19333C6}"/>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{A3FC1532-284E-41F5-B3CB-5DD729AAFCCB}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C7A-4083-B5B0-36CAE19333C6}"/>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{319A2247-77EF-41CB-8C22-387E9359D8B0}</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C7A-4083-B5B0-36CAE19333C6}"/>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{3F9CA6A5-ACB5-4225-A998-B1CB9AF9E36D}</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C7A-4083-B5B0-36CAE19333C6}"/>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{CD75DD95-A662-41F0-9421-82BDDC4DCD5A}</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C7A-4083-B5B0-36CAE19333C6}"/>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{C442D60C-8A15-4EC7-BED9-8325FAAF5C93}</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C7A-4083-B5B0-36CAE19333C6}"/>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{C55A31DA-A757-4CF5-86C0-BB155036E793}</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C7A-4083-B5B0-36CAE19333C6}"/>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{F5A7A031-2AE1-48EE-A1DE-176E4223E5D9}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C7A-4083-B5B0-36CAE19333C6}"/>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{671742B7-CA10-4560-B8CC-7FE496F5C485}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C7A-4083-B5B0-36CAE19333C6}"/>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{F2ED6493-1889-4B93-83D2-347C05F11731}</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C7A-4083-B5B0-36CAE19333C6}"/>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{B40AC36C-BD79-4801-8DE9-D5FD22A5E629}</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C7A-4083-B5B0-36CAE19333C6}"/>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{75CEFF8B-349A-49AA-A0A1-6B1CE4B001AA}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C7A-4083-B5B0-36CAE19333C6}"/>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{74475943-30A9-4205-AE2A-3E04C33ED908}</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C7A-4083-B5B0-36CAE19333C6}"/>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{9F044E02-D5F2-4DAE-924F-EFB493F096D7}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C7A-4083-B5B0-36CAE19333C6}"/>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{D7060051-8527-464A-9D81-0F8E97972EBB}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C7A-4083-B5B0-36CAE19333C6}"/>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{05F8CA86-E90D-4187-8A7E-97CCAB444BA3}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C7A-4083-B5B0-36CAE19333C6}"/>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{2EDC4282-E486-48E5-934D-2812D59C3635}</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C7A-4083-B5B0-36CAE19333C6}"/>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{3C2587F2-EAFC-4ED9-B80D-BAF7B732DF06}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C7A-4083-B5B0-36CAE19333C6}"/>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{D6D4EBDE-F7B0-4F52-8AA8-DDC9C8E8F7F1}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C7A-4083-B5B0-36CAE19333C6}"/>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{95264D1A-013E-43FA-8F1A-918D76C3A725}</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C7A-4083-B5B0-36CAE19333C6}"/>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{C5F2F49D-30D7-45E3-9BFE-CD5F53342937}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C7A-4083-B5B0-36CAE19333C6}"/>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{D6744063-B9E9-4B2E-8A9B-A27AD8306B88}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C7A-4083-B5B0-36CAE19333C6}"/>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{B17AD4CC-C993-4408-A5B2-E588D703D0F5}</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C7A-4083-B5B0-36CAE19333C6}"/>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{D9510D27-F05F-4B03-B587-B5664909EAC6}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C7A-4083-B5B0-36CAE19333C6}"/>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{2CF7C2AE-9E16-49CF-89AD-87F09F5B6E53}</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C7A-4083-B5B0-36CAE19333C6}"/>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{DE8B5637-D827-4600-AB6A-8BD2F2023478}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C7A-4083-B5B0-36CAE19333C6}"/>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{9A1DCEE7-CAC4-4059-83E4-7262119FD2E3}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C7A-4083-B5B0-36CAE19333C6}"/>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{E3E6EF49-2698-48C8-B3B1-590A09BCC7B3}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C7A-4083-B5B0-36CAE19333C6}"/>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{2E533817-61EE-47F5-8EEC-A0508AE1D3AD}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C7A-4083-B5B0-36CAE19333C6}"/>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{5ADE8C6E-EB64-47CE-AD45-19030745C60F}</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C7A-4083-B5B0-36CAE19333C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C7A-4083-B5B0-36CAE19333C6}"/>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C7A-4083-B5B0-36CAE19333C6}"/>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{58639D8C-D09E-4D4F-A080-CCA08D256E7C}</c15:txfldGUID>
                      <c15:f>Daten_Diagramme!$E$14</c15:f>
                      <c15:dlblFieldTableCache>
                        <c:ptCount val="1"/>
                        <c:pt idx="0">
                          <c:v>-5.9</c:v>
                        </c:pt>
                      </c15:dlblFieldTableCache>
                    </c15:dlblFTEntry>
                  </c15:dlblFieldTable>
                  <c15:showDataLabelsRange val="0"/>
                </c:ext>
                <c:ext xmlns:c16="http://schemas.microsoft.com/office/drawing/2014/chart" uri="{C3380CC4-5D6E-409C-BE32-E72D297353CC}">
                  <c16:uniqueId val="{00000000-E0F4-45BA-8D8A-ACE82B60E5BA}"/>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{2B5B624C-0A6A-4AFB-B165-841652C395AC}</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E0F4-45BA-8D8A-ACE82B60E5BA}"/>
                </c:ext>
              </c:extLst>
            </c:dLbl>
            <c:dLbl>
              <c:idx val="2"/>
              <c:tx>
                <c:strRef>
                  <c:f>Daten_Diagramme!$E$16</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{62BBF3CF-AB6C-449A-93F5-A8E7DF7A07F5}</c15:txfldGUID>
                      <c15:f>Daten_Diagramme!$E$16</c15:f>
                      <c15:dlblFieldTableCache>
                        <c:ptCount val="1"/>
                        <c:pt idx="0">
                          <c:v>-14.9</c:v>
                        </c:pt>
                      </c15:dlblFieldTableCache>
                    </c15:dlblFTEntry>
                  </c15:dlblFieldTable>
                  <c15:showDataLabelsRange val="0"/>
                </c:ext>
                <c:ext xmlns:c16="http://schemas.microsoft.com/office/drawing/2014/chart" uri="{C3380CC4-5D6E-409C-BE32-E72D297353CC}">
                  <c16:uniqueId val="{00000002-E0F4-45BA-8D8A-ACE82B60E5BA}"/>
                </c:ext>
              </c:extLst>
            </c:dLbl>
            <c:dLbl>
              <c:idx val="3"/>
              <c:tx>
                <c:strRef>
                  <c:f>Daten_Diagramme!$E$17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{5A2601DF-6F9D-4150-BF6B-5687E835525E}</c15:txfldGUID>
                      <c15:f>Daten_Diagramme!$E$17</c15:f>
                      <c15:dlblFieldTableCache>
                        <c:ptCount val="1"/>
                        <c:pt idx="0">
                          <c:v>-3.7</c:v>
                        </c:pt>
                      </c15:dlblFieldTableCache>
                    </c15:dlblFTEntry>
                  </c15:dlblFieldTable>
                  <c15:showDataLabelsRange val="0"/>
                </c:ext>
                <c:ext xmlns:c16="http://schemas.microsoft.com/office/drawing/2014/chart" uri="{C3380CC4-5D6E-409C-BE32-E72D297353CC}">
                  <c16:uniqueId val="{00000003-E0F4-45BA-8D8A-ACE82B60E5BA}"/>
                </c:ext>
              </c:extLst>
            </c:dLbl>
            <c:dLbl>
              <c:idx val="4"/>
              <c:tx>
                <c:strRef>
                  <c:f>Daten_Diagramme!$E$18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{8BC72DE9-0356-4FE1-B6CB-70EAC8957C4C}</c15:txfldGUID>
                      <c15:f>Daten_Diagramme!$E$18</c15:f>
                      <c15:dlblFieldTableCache>
                        <c:ptCount val="1"/>
                        <c:pt idx="0">
                          <c:v>1.4</c:v>
                        </c:pt>
                      </c15:dlblFieldTableCache>
                    </c15:dlblFTEntry>
                  </c15:dlblFieldTable>
                  <c15:showDataLabelsRange val="0"/>
                </c:ext>
                <c:ext xmlns:c16="http://schemas.microsoft.com/office/drawing/2014/chart" uri="{C3380CC4-5D6E-409C-BE32-E72D297353CC}">
                  <c16:uniqueId val="{00000004-E0F4-45BA-8D8A-ACE82B60E5BA}"/>
                </c:ext>
              </c:extLst>
            </c:dLbl>
            <c:dLbl>
              <c:idx val="5"/>
              <c:tx>
                <c:strRef>
                  <c:f>Daten_Diagramme!$E$19</c:f>
                  <c:strCache>
                    <c:ptCount val="1"/>
                    <c:pt idx="0">
                      <c:v>-7.7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{89519A3E-F1B8-40AB-9472-908AA8147454}</c15:txfldGUID>
                      <c15:f>Daten_Diagramme!$E$19</c15:f>
                      <c15:dlblFieldTableCache>
                        <c:ptCount val="1"/>
                        <c:pt idx="0">
                          <c:v>-7.7</c:v>
                        </c:pt>
                      </c15:dlblFieldTableCache>
                    </c15:dlblFTEntry>
                  </c15:dlblFieldTable>
                  <c15:showDataLabelsRange val="0"/>
                </c:ext>
                <c:ext xmlns:c16="http://schemas.microsoft.com/office/drawing/2014/chart" uri="{C3380CC4-5D6E-409C-BE32-E72D297353CC}">
                  <c16:uniqueId val="{00000005-E0F4-45BA-8D8A-ACE82B60E5BA}"/>
                </c:ext>
              </c:extLst>
            </c:dLbl>
            <c:dLbl>
              <c:idx val="6"/>
              <c:tx>
                <c:strRef>
                  <c:f>Daten_Diagramme!$E$20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{179E0B3F-74F8-45C8-B1A1-F5A13FD45888}</c15:txfldGUID>
                      <c15:f>Daten_Diagramme!$E$20</c15:f>
                      <c15:dlblFieldTableCache>
                        <c:ptCount val="1"/>
                        <c:pt idx="0">
                          <c:v>-2.0</c:v>
                        </c:pt>
                      </c15:dlblFieldTableCache>
                    </c15:dlblFTEntry>
                  </c15:dlblFieldTable>
                  <c15:showDataLabelsRange val="0"/>
                </c:ext>
                <c:ext xmlns:c16="http://schemas.microsoft.com/office/drawing/2014/chart" uri="{C3380CC4-5D6E-409C-BE32-E72D297353CC}">
                  <c16:uniqueId val="{00000006-E0F4-45BA-8D8A-ACE82B60E5BA}"/>
                </c:ext>
              </c:extLst>
            </c:dLbl>
            <c:dLbl>
              <c:idx val="7"/>
              <c:tx>
                <c:strRef>
                  <c:f>Daten_Diagramme!$E$21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{06B4E6EF-F025-4333-8359-F83751AC7539}</c15:txfldGUID>
                      <c15:f>Daten_Diagramme!$E$21</c15:f>
                      <c15:dlblFieldTableCache>
                        <c:ptCount val="1"/>
                        <c:pt idx="0">
                          <c:v>-1.6</c:v>
                        </c:pt>
                      </c15:dlblFieldTableCache>
                    </c15:dlblFTEntry>
                  </c15:dlblFieldTable>
                  <c15:showDataLabelsRange val="0"/>
                </c:ext>
                <c:ext xmlns:c16="http://schemas.microsoft.com/office/drawing/2014/chart" uri="{C3380CC4-5D6E-409C-BE32-E72D297353CC}">
                  <c16:uniqueId val="{00000007-E0F4-45BA-8D8A-ACE82B60E5BA}"/>
                </c:ext>
              </c:extLst>
            </c:dLbl>
            <c:dLbl>
              <c:idx val="8"/>
              <c:tx>
                <c:strRef>
                  <c:f>Daten_Diagramme!$E$22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{F00750D8-EE7A-4B88-B595-C27E443496FC}</c15:txfldGUID>
                      <c15:f>Daten_Diagramme!$E$22</c15:f>
                      <c15:dlblFieldTableCache>
                        <c:ptCount val="1"/>
                        <c:pt idx="0">
                          <c:v>3.5</c:v>
                        </c:pt>
                      </c15:dlblFieldTableCache>
                    </c15:dlblFTEntry>
                  </c15:dlblFieldTable>
                  <c15:showDataLabelsRange val="0"/>
                </c:ext>
                <c:ext xmlns:c16="http://schemas.microsoft.com/office/drawing/2014/chart" uri="{C3380CC4-5D6E-409C-BE32-E72D297353CC}">
                  <c16:uniqueId val="{00000008-E0F4-45BA-8D8A-ACE82B60E5BA}"/>
                </c:ext>
              </c:extLst>
            </c:dLbl>
            <c:dLbl>
              <c:idx val="9"/>
              <c:tx>
                <c:strRef>
                  <c:f>Daten_Diagramme!$E$23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{6B28293A-744B-4E1C-ACB0-659A8ADBB643}</c15:txfldGUID>
                      <c15:f>Daten_Diagramme!$E$23</c15:f>
                      <c15:dlblFieldTableCache>
                        <c:ptCount val="1"/>
                        <c:pt idx="0">
                          <c:v>-5.0</c:v>
                        </c:pt>
                      </c15:dlblFieldTableCache>
                    </c15:dlblFTEntry>
                  </c15:dlblFieldTable>
                  <c15:showDataLabelsRange val="0"/>
                </c:ext>
                <c:ext xmlns:c16="http://schemas.microsoft.com/office/drawing/2014/chart" uri="{C3380CC4-5D6E-409C-BE32-E72D297353CC}">
                  <c16:uniqueId val="{00000009-E0F4-45BA-8D8A-ACE82B60E5BA}"/>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{411063D1-B117-45F4-BB00-056A0120A088}</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E0F4-45BA-8D8A-ACE82B60E5BA}"/>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{21462511-052F-4086-97FB-0363EB45F994}</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E0F4-45BA-8D8A-ACE82B60E5BA}"/>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{CC9C24AB-9B10-49E4-BB9E-9F83596B91C7}</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E0F4-45BA-8D8A-ACE82B60E5BA}"/>
                </c:ext>
              </c:extLst>
            </c:dLbl>
            <c:dLbl>
              <c:idx val="13"/>
              <c:tx>
                <c:strRef>
                  <c:f>Daten_Diagramme!$E$27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{F4D49DC6-44AC-491E-A855-EF61435AB2DA}</c15:txfldGUID>
                      <c15:f>Daten_Diagramme!$E$27</c15:f>
                      <c15:dlblFieldTableCache>
                        <c:ptCount val="1"/>
                        <c:pt idx="0">
                          <c:v>-4.4</c:v>
                        </c:pt>
                      </c15:dlblFieldTableCache>
                    </c15:dlblFTEntry>
                  </c15:dlblFieldTable>
                  <c15:showDataLabelsRange val="0"/>
                </c:ext>
                <c:ext xmlns:c16="http://schemas.microsoft.com/office/drawing/2014/chart" uri="{C3380CC4-5D6E-409C-BE32-E72D297353CC}">
                  <c16:uniqueId val="{0000000D-E0F4-45BA-8D8A-ACE82B60E5BA}"/>
                </c:ext>
              </c:extLst>
            </c:dLbl>
            <c:dLbl>
              <c:idx val="14"/>
              <c:tx>
                <c:strRef>
                  <c:f>Daten_Diagramme!$E$28</c:f>
                  <c:strCache>
                    <c:ptCount val="1"/>
                    <c:pt idx="0">
                      <c:v>-15.1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{72351B4A-A98A-45A3-A352-E737859E71CF}</c15:txfldGUID>
                      <c15:f>Daten_Diagramme!$E$28</c15:f>
                      <c15:dlblFieldTableCache>
                        <c:ptCount val="1"/>
                        <c:pt idx="0">
                          <c:v>-15.1</c:v>
                        </c:pt>
                      </c15:dlblFieldTableCache>
                    </c15:dlblFTEntry>
                  </c15:dlblFieldTable>
                  <c15:showDataLabelsRange val="0"/>
                </c:ext>
                <c:ext xmlns:c16="http://schemas.microsoft.com/office/drawing/2014/chart" uri="{C3380CC4-5D6E-409C-BE32-E72D297353CC}">
                  <c16:uniqueId val="{0000000E-E0F4-45BA-8D8A-ACE82B60E5BA}"/>
                </c:ext>
              </c:extLst>
            </c:dLbl>
            <c:dLbl>
              <c:idx val="15"/>
              <c:tx>
                <c:strRef>
                  <c:f>Daten_Diagramme!$E$29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{A1B47BBC-FBD6-4346-9E86-2C565F78F6AC}</c15:txfldGUID>
                      <c15:f>Daten_Diagramme!$E$29</c15:f>
                      <c15:dlblFieldTableCache>
                        <c:ptCount val="1"/>
                        <c:pt idx="0">
                          <c:v>-16.1</c:v>
                        </c:pt>
                      </c15:dlblFieldTableCache>
                    </c15:dlblFTEntry>
                  </c15:dlblFieldTable>
                  <c15:showDataLabelsRange val="0"/>
                </c:ext>
                <c:ext xmlns:c16="http://schemas.microsoft.com/office/drawing/2014/chart" uri="{C3380CC4-5D6E-409C-BE32-E72D297353CC}">
                  <c16:uniqueId val="{0000000F-E0F4-45BA-8D8A-ACE82B60E5BA}"/>
                </c:ext>
              </c:extLst>
            </c:dLbl>
            <c:dLbl>
              <c:idx val="16"/>
              <c:tx>
                <c:strRef>
                  <c:f>Daten_Diagramme!$E$30</c:f>
                  <c:strCache>
                    <c:ptCount val="1"/>
                    <c:pt idx="0">
                      <c:v>-16.4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{BD1A8AFE-4FBA-465F-AC17-6737B0077D4E}</c15:txfldGUID>
                      <c15:f>Daten_Diagramme!$E$30</c15:f>
                      <c15:dlblFieldTableCache>
                        <c:ptCount val="1"/>
                        <c:pt idx="0">
                          <c:v>-16.4</c:v>
                        </c:pt>
                      </c15:dlblFieldTableCache>
                    </c15:dlblFTEntry>
                  </c15:dlblFieldTable>
                  <c15:showDataLabelsRange val="0"/>
                </c:ext>
                <c:ext xmlns:c16="http://schemas.microsoft.com/office/drawing/2014/chart" uri="{C3380CC4-5D6E-409C-BE32-E72D297353CC}">
                  <c16:uniqueId val="{00000010-E0F4-45BA-8D8A-ACE82B60E5BA}"/>
                </c:ext>
              </c:extLst>
            </c:dLbl>
            <c:dLbl>
              <c:idx val="17"/>
              <c:tx>
                <c:strRef>
                  <c:f>Daten_Diagramme!$E$31</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{3A36FE13-448B-4514-B8AC-66D23D6748C9}</c15:txfldGUID>
                      <c15:f>Daten_Diagramme!$E$31</c15:f>
                      <c15:dlblFieldTableCache>
                        <c:ptCount val="1"/>
                        <c:pt idx="0">
                          <c:v>-5.3</c:v>
                        </c:pt>
                      </c15:dlblFieldTableCache>
                    </c15:dlblFTEntry>
                  </c15:dlblFieldTable>
                  <c15:showDataLabelsRange val="0"/>
                </c:ext>
                <c:ext xmlns:c16="http://schemas.microsoft.com/office/drawing/2014/chart" uri="{C3380CC4-5D6E-409C-BE32-E72D297353CC}">
                  <c16:uniqueId val="{00000011-E0F4-45BA-8D8A-ACE82B60E5BA}"/>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{7F976F94-073F-4913-A1A1-7236516DD45C}</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E0F4-45BA-8D8A-ACE82B60E5BA}"/>
                </c:ext>
              </c:extLst>
            </c:dLbl>
            <c:dLbl>
              <c:idx val="19"/>
              <c:tx>
                <c:strRef>
                  <c:f>Daten_Diagramme!$E$33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{93E6C15C-C41B-49F0-B808-9E74F9B6B966}</c15:txfldGUID>
                      <c15:f>Daten_Diagramme!$E$33</c15:f>
                      <c15:dlblFieldTableCache>
                        <c:ptCount val="1"/>
                        <c:pt idx="0">
                          <c:v>-1.3</c:v>
                        </c:pt>
                      </c15:dlblFieldTableCache>
                    </c15:dlblFTEntry>
                  </c15:dlblFieldTable>
                  <c15:showDataLabelsRange val="0"/>
                </c:ext>
                <c:ext xmlns:c16="http://schemas.microsoft.com/office/drawing/2014/chart" uri="{C3380CC4-5D6E-409C-BE32-E72D297353CC}">
                  <c16:uniqueId val="{00000013-E0F4-45BA-8D8A-ACE82B60E5BA}"/>
                </c:ext>
              </c:extLst>
            </c:dLbl>
            <c:dLbl>
              <c:idx val="20"/>
              <c:tx>
                <c:strRef>
                  <c:f>Daten_Diagramme!$E$34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{72F279B2-D9CE-42B4-8CF9-38A7568A5A1A}</c15:txfldGUID>
                      <c15:f>Daten_Diagramme!$E$34</c15:f>
                      <c15:dlblFieldTableCache>
                        <c:ptCount val="1"/>
                        <c:pt idx="0">
                          <c:v>-2.1</c:v>
                        </c:pt>
                      </c15:dlblFieldTableCache>
                    </c15:dlblFTEntry>
                  </c15:dlblFieldTable>
                  <c15:showDataLabelsRange val="0"/>
                </c:ext>
                <c:ext xmlns:c16="http://schemas.microsoft.com/office/drawing/2014/chart" uri="{C3380CC4-5D6E-409C-BE32-E72D297353CC}">
                  <c16:uniqueId val="{00000014-E0F4-45BA-8D8A-ACE82B60E5B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{B344F21A-E243-4B89-8E6C-0D66234A3F75}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0F4-45BA-8D8A-ACE82B60E5B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{0021583B-7576-4B21-9FB8-F626BF3A9FB7}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0F4-45BA-8D8A-ACE82B60E5BA}"/>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{1FE1B766-A3CD-4426-8DD6-EAA815B014F7}</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E0F4-45BA-8D8A-ACE82B60E5BA}"/>
                </c:ext>
              </c:extLst>
            </c:dLbl>
            <c:dLbl>
              <c:idx val="24"/>
              <c:tx>
                <c:strRef>
                  <c:f>Daten_Diagramme!$E$38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{D6EC4AD0-51D4-4F6B-B9D8-25244AF4CFE4}</c15:txfldGUID>
                      <c15:f>Daten_Diagramme!$E$38</c15:f>
                      <c15:dlblFieldTableCache>
                        <c:ptCount val="1"/>
                        <c:pt idx="0">
                          <c:v>-3.0</c:v>
                        </c:pt>
                      </c15:dlblFieldTableCache>
                    </c15:dlblFTEntry>
                  </c15:dlblFieldTable>
                  <c15:showDataLabelsRange val="0"/>
                </c:ext>
                <c:ext xmlns:c16="http://schemas.microsoft.com/office/drawing/2014/chart" uri="{C3380CC4-5D6E-409C-BE32-E72D297353CC}">
                  <c16:uniqueId val="{00000018-E0F4-45BA-8D8A-ACE82B60E5BA}"/>
                </c:ext>
              </c:extLst>
            </c:dLbl>
            <c:dLbl>
              <c:idx val="25"/>
              <c:tx>
                <c:strRef>
                  <c:f>Daten_Diagramme!$E$39</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{6ADC5C88-40ED-408C-AABA-6537B0F97C1A}</c15:txfldGUID>
                      <c15:f>Daten_Diagramme!$E$39</c15:f>
                      <c15:dlblFieldTableCache>
                        <c:ptCount val="1"/>
                        <c:pt idx="0">
                          <c:v>-6.1</c:v>
                        </c:pt>
                      </c15:dlblFieldTableCache>
                    </c15:dlblFTEntry>
                  </c15:dlblFieldTable>
                  <c15:showDataLabelsRange val="0"/>
                </c:ext>
                <c:ext xmlns:c16="http://schemas.microsoft.com/office/drawing/2014/chart" uri="{C3380CC4-5D6E-409C-BE32-E72D297353CC}">
                  <c16:uniqueId val="{00000019-E0F4-45BA-8D8A-ACE82B60E5B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{3D5496F5-17CA-4AE5-88F1-8D654EDCCD2D}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0F4-45BA-8D8A-ACE82B60E5B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{E09401C9-73B4-4B17-8F82-220BDDEEED4C}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0F4-45BA-8D8A-ACE82B60E5B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{C2007FE7-7DEA-4525-AF66-FE8C381E03D3}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0F4-45BA-8D8A-ACE82B60E5B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{2BB82C91-CBB2-4535-8A48-2B0798A1E4F0}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0F4-45BA-8D8A-ACE82B60E5B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{0E0184D9-EC60-4DE9-A328-A364BC5CEEE7}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0F4-45BA-8D8A-ACE82B60E5BA}"/>
                </c:ext>
              </c:extLst>
            </c:dLbl>
            <c:dLbl>
              <c:idx val="31"/>
              <c:tx>
                <c:strRef>
                  <c:f>Daten_Diagramme!$E$45</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{442FC5CA-28D0-430B-B36F-38ED7BBB56CB}</c15:txfldGUID>
                      <c15:f>Daten_Diagramme!$E$45</c15:f>
                      <c15:dlblFieldTableCache>
                        <c:ptCount val="1"/>
                        <c:pt idx="0">
                          <c:v>-6.1</c:v>
                        </c:pt>
                      </c15:dlblFieldTableCache>
                    </c15:dlblFTEntry>
                  </c15:dlblFieldTable>
                  <c15:showDataLabelsRange val="0"/>
                </c:ext>
                <c:ext xmlns:c16="http://schemas.microsoft.com/office/drawing/2014/chart" uri="{C3380CC4-5D6E-409C-BE32-E72D297353CC}">
                  <c16:uniqueId val="{0000001F-E0F4-45BA-8D8A-ACE82B60E5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-5.8813621178518289</c:v>
                </c:pt>
                <c:pt idx="1">
                  <c:v>5.2631578947368425</c:v>
                </c:pt>
                <c:pt idx="2">
                  <c:v>-14.925373134328359</c:v>
                </c:pt>
                <c:pt idx="3">
                  <c:v>-3.7142857142857144</c:v>
                </c:pt>
                <c:pt idx="4">
                  <c:v>1.3774104683195592</c:v>
                </c:pt>
                <c:pt idx="5">
                  <c:v>-7.6779026217228461</c:v>
                </c:pt>
                <c:pt idx="6">
                  <c:v>-1.9607843137254901</c:v>
                </c:pt>
                <c:pt idx="7">
                  <c:v>-1.572617946345976</c:v>
                </c:pt>
                <c:pt idx="8">
                  <c:v>3.5277324632952691</c:v>
                </c:pt>
                <c:pt idx="9">
                  <c:v>-5.0214592274678109</c:v>
                </c:pt>
                <c:pt idx="10">
                  <c:v>-10.103132161955692</c:v>
                </c:pt>
                <c:pt idx="11">
                  <c:v>-2.5757575757575757</c:v>
                </c:pt>
                <c:pt idx="12">
                  <c:v>-0.67796610169491522</c:v>
                </c:pt>
                <c:pt idx="13">
                  <c:v>-4.449972360420122</c:v>
                </c:pt>
                <c:pt idx="14">
                  <c:v>-15.078780739213665</c:v>
                </c:pt>
                <c:pt idx="15">
                  <c:v>-16.116248348745046</c:v>
                </c:pt>
                <c:pt idx="16">
                  <c:v>-16.379310344827587</c:v>
                </c:pt>
                <c:pt idx="17">
                  <c:v>-5.2893590541381457</c:v>
                </c:pt>
                <c:pt idx="18">
                  <c:v>-1.6034985422740524</c:v>
                </c:pt>
                <c:pt idx="19">
                  <c:v>-1.3289036544850499</c:v>
                </c:pt>
                <c:pt idx="20">
                  <c:v>-2.0740351798372276</c:v>
                </c:pt>
                <c:pt idx="21">
                  <c:v>0</c:v>
                </c:pt>
                <c:pt idx="23">
                  <c:v>5.2631578947368425</c:v>
                </c:pt>
                <c:pt idx="24">
                  <c:v>-3.002729754322111</c:v>
                </c:pt>
                <c:pt idx="25">
                  <c:v>-6.0835704657780436</c:v>
                </c:pt>
              </c:numCache>
            </c:numRef>
          </c:val>
          <c:extLst>
            <c:ext xmlns:c16="http://schemas.microsoft.com/office/drawing/2014/chart" uri="{C3380CC4-5D6E-409C-BE32-E72D297353CC}">
              <c16:uniqueId val="{00000020-E0F4-45BA-8D8A-ACE82B60E5B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{89F08F19-F3B1-478B-A2E7-411C35316F76}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0F4-45BA-8D8A-ACE82B60E5B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{C175FF36-AF41-4C88-AA73-74BA26A35EA7}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0F4-45BA-8D8A-ACE82B60E5B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{BB52C68F-5A00-4777-8C73-DEE5190BFF10}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0F4-45BA-8D8A-ACE82B60E5B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{8326B9A2-64D6-4745-9D16-487053FF71D7}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0F4-45BA-8D8A-ACE82B60E5B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{118DD70D-9863-49BA-97A4-C17150C531D4}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0F4-45BA-8D8A-ACE82B60E5B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{F898A294-6BD2-4021-89E5-87E80070609E}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0F4-45BA-8D8A-ACE82B60E5B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{905DC43C-03B6-4D02-94C2-9A9652D5EFDD}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0F4-45BA-8D8A-ACE82B60E5B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{E6882727-3613-4BE8-8BED-3A25D2AB108C}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0F4-45BA-8D8A-ACE82B60E5B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{BA23018B-7084-4CBB-B6DD-E573E774049A}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0F4-45BA-8D8A-ACE82B60E5B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{C823BC90-E1C3-422B-9566-39435D2AD354}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0F4-45BA-8D8A-ACE82B60E5B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{604BD15F-8932-4342-9FE7-4C2D410D90DC}</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0F4-45BA-8D8A-ACE82B60E5B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{BB02599D-DC35-41DC-8792-B4FADE4D98A9}</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0F4-45BA-8D8A-ACE82B60E5B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{92CEAC69-8505-45D6-821C-322474D3D6EB}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0F4-45BA-8D8A-ACE82B60E5B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{727CDE5D-DE57-4312-BB14-37227D9CB338}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0F4-45BA-8D8A-ACE82B60E5B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{D83B2118-9D08-4483-846C-E31B87EBA4B3}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0F4-45BA-8D8A-ACE82B60E5B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{68319E28-306C-4683-8772-8B3AF09C7E11}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0F4-45BA-8D8A-ACE82B60E5B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{93EA3A14-647D-4F2A-9B65-FF3577017A8E}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0F4-45BA-8D8A-ACE82B60E5B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{53382C2D-DCD2-4BF9-B0A8-D20BF271AD6A}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0F4-45BA-8D8A-ACE82B60E5B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{CB9531A7-7E56-48E7-9E8D-E80CEFA30EA0}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0F4-45BA-8D8A-ACE82B60E5B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{0BEDFE5A-A442-47E6-999F-C4AAB491F62D}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0F4-45BA-8D8A-ACE82B60E5B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{E9127CD9-0DEA-4D9D-9C06-D3753604088D}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0F4-45BA-8D8A-ACE82B60E5B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{3D705F0E-C326-468C-8245-E20AB71008B2}</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0F4-45BA-8D8A-ACE82B60E5B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{3372E6CC-D7C9-495C-9F4B-D15FCF46F304}</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0F4-45BA-8D8A-ACE82B60E5B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{1461F2CA-9334-43EA-B57B-5D3B23A86CA6}</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0F4-45BA-8D8A-ACE82B60E5B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{81F8AA31-D95A-400C-B088-1B5056C60883}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0F4-45BA-8D8A-ACE82B60E5B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{DBA6C34F-9690-4594-BF01-914AF8A7B11C}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0F4-45BA-8D8A-ACE82B60E5B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{97BB65D9-677E-4182-A320-AF11A0275B09}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0F4-45BA-8D8A-ACE82B60E5B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{96DE27C0-3F90-4101-A38D-66B7442F2154}</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0F4-45BA-8D8A-ACE82B60E5B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{328C2295-0E26-4B6C-86CF-CCB3D1841B70}</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0F4-45BA-8D8A-ACE82B60E5B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{C3DF786C-DAA6-4F50-BBDA-A7EDD82AB989}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0F4-45BA-8D8A-ACE82B60E5B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{8022FA16-CC9E-40EB-8B07-D86BEDCBECD5}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0F4-45BA-8D8A-ACE82B60E5B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{D0898BA2-5718-41F6-B4CB-564811117604}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0F4-45BA-8D8A-ACE82B60E5B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0F4-45BA-8D8A-ACE82B60E5B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0F4-45BA-8D8A-ACE82B60E5B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{281CE407-26B8-4A16-9E34-2ACAEEC31A30}</c15:txfldGUID>
                      <c15:f>Diagramm!$I$46</c15:f>
                      <c15:dlblFieldTableCache>
                        <c:ptCount val="1"/>
                      </c15:dlblFieldTableCache>
                    </c15:dlblFTEntry>
                  </c15:dlblFieldTable>
                  <c15:showDataLabelsRange val="0"/>
                </c:ext>
                <c:ext xmlns:c16="http://schemas.microsoft.com/office/drawing/2014/chart" uri="{C3380CC4-5D6E-409C-BE32-E72D297353CC}">
                  <c16:uniqueId val="{00000000-E852-4B2F-BB86-948FD8F35DB2}"/>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{7F9F059E-826A-435D-8468-19157D101E15}</c15:txfldGUID>
                      <c15:f>Diagramm!$I$47</c15:f>
                      <c15:dlblFieldTableCache>
                        <c:ptCount val="1"/>
                      </c15:dlblFieldTableCache>
                    </c15:dlblFTEntry>
                  </c15:dlblFieldTable>
                  <c15:showDataLabelsRange val="0"/>
                </c:ext>
                <c:ext xmlns:c16="http://schemas.microsoft.com/office/drawing/2014/chart" uri="{C3380CC4-5D6E-409C-BE32-E72D297353CC}">
                  <c16:uniqueId val="{00000001-E852-4B2F-BB86-948FD8F35DB2}"/>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{0A60BE8A-3B8F-44FC-8855-9A854F5209BA}</c15:txfldGUID>
                      <c15:f>Diagramm!$I$48</c15:f>
                      <c15:dlblFieldTableCache>
                        <c:ptCount val="1"/>
                      </c15:dlblFieldTableCache>
                    </c15:dlblFTEntry>
                  </c15:dlblFieldTable>
                  <c15:showDataLabelsRange val="0"/>
                </c:ext>
                <c:ext xmlns:c16="http://schemas.microsoft.com/office/drawing/2014/chart" uri="{C3380CC4-5D6E-409C-BE32-E72D297353CC}">
                  <c16:uniqueId val="{00000002-E852-4B2F-BB86-948FD8F35DB2}"/>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{DDD546B0-F957-4AA3-9361-14C0E9AD190C}</c15:txfldGUID>
                      <c15:f>Diagramm!$I$49</c15:f>
                      <c15:dlblFieldTableCache>
                        <c:ptCount val="1"/>
                      </c15:dlblFieldTableCache>
                    </c15:dlblFTEntry>
                  </c15:dlblFieldTable>
                  <c15:showDataLabelsRange val="0"/>
                </c:ext>
                <c:ext xmlns:c16="http://schemas.microsoft.com/office/drawing/2014/chart" uri="{C3380CC4-5D6E-409C-BE32-E72D297353CC}">
                  <c16:uniqueId val="{00000003-E852-4B2F-BB86-948FD8F35DB2}"/>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{B26D8AD0-1975-46B7-8C11-497576EEA31E}</c15:txfldGUID>
                      <c15:f>Diagramm!$I$50</c15:f>
                      <c15:dlblFieldTableCache>
                        <c:ptCount val="1"/>
                      </c15:dlblFieldTableCache>
                    </c15:dlblFTEntry>
                  </c15:dlblFieldTable>
                  <c15:showDataLabelsRange val="0"/>
                </c:ext>
                <c:ext xmlns:c16="http://schemas.microsoft.com/office/drawing/2014/chart" uri="{C3380CC4-5D6E-409C-BE32-E72D297353CC}">
                  <c16:uniqueId val="{00000004-E852-4B2F-BB86-948FD8F35DB2}"/>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{AF6AA9BD-DC57-46FD-B350-F8E5D0F50700}</c15:txfldGUID>
                      <c15:f>Diagramm!$I$51</c15:f>
                      <c15:dlblFieldTableCache>
                        <c:ptCount val="1"/>
                      </c15:dlblFieldTableCache>
                    </c15:dlblFTEntry>
                  </c15:dlblFieldTable>
                  <c15:showDataLabelsRange val="0"/>
                </c:ext>
                <c:ext xmlns:c16="http://schemas.microsoft.com/office/drawing/2014/chart" uri="{C3380CC4-5D6E-409C-BE32-E72D297353CC}">
                  <c16:uniqueId val="{00000005-E852-4B2F-BB86-948FD8F35DB2}"/>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{A8B8ADB9-0F2A-4797-82D8-C38C68D481D7}</c15:txfldGUID>
                      <c15:f>Diagramm!$I$52</c15:f>
                      <c15:dlblFieldTableCache>
                        <c:ptCount val="1"/>
                      </c15:dlblFieldTableCache>
                    </c15:dlblFTEntry>
                  </c15:dlblFieldTable>
                  <c15:showDataLabelsRange val="0"/>
                </c:ext>
                <c:ext xmlns:c16="http://schemas.microsoft.com/office/drawing/2014/chart" uri="{C3380CC4-5D6E-409C-BE32-E72D297353CC}">
                  <c16:uniqueId val="{00000006-E852-4B2F-BB86-948FD8F35DB2}"/>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{6F348A18-49DF-47A8-9557-69395DB88031}</c15:txfldGUID>
                      <c15:f>Diagramm!$I$53</c15:f>
                      <c15:dlblFieldTableCache>
                        <c:ptCount val="1"/>
                      </c15:dlblFieldTableCache>
                    </c15:dlblFTEntry>
                  </c15:dlblFieldTable>
                  <c15:showDataLabelsRange val="0"/>
                </c:ext>
                <c:ext xmlns:c16="http://schemas.microsoft.com/office/drawing/2014/chart" uri="{C3380CC4-5D6E-409C-BE32-E72D297353CC}">
                  <c16:uniqueId val="{00000007-E852-4B2F-BB86-948FD8F35DB2}"/>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{CAFE5AEA-EB5F-4FBF-A1C8-E0B77CF06ABA}</c15:txfldGUID>
                      <c15:f>Diagramm!$I$54</c15:f>
                      <c15:dlblFieldTableCache>
                        <c:ptCount val="1"/>
                      </c15:dlblFieldTableCache>
                    </c15:dlblFTEntry>
                  </c15:dlblFieldTable>
                  <c15:showDataLabelsRange val="0"/>
                </c:ext>
                <c:ext xmlns:c16="http://schemas.microsoft.com/office/drawing/2014/chart" uri="{C3380CC4-5D6E-409C-BE32-E72D297353CC}">
                  <c16:uniqueId val="{00000008-E852-4B2F-BB86-948FD8F35DB2}"/>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{3C7DFCB2-0B0F-470F-BBA1-04E3D79F3ADE}</c15:txfldGUID>
                      <c15:f>Diagramm!$I$55</c15:f>
                      <c15:dlblFieldTableCache>
                        <c:ptCount val="1"/>
                      </c15:dlblFieldTableCache>
                    </c15:dlblFTEntry>
                  </c15:dlblFieldTable>
                  <c15:showDataLabelsRange val="0"/>
                </c:ext>
                <c:ext xmlns:c16="http://schemas.microsoft.com/office/drawing/2014/chart" uri="{C3380CC4-5D6E-409C-BE32-E72D297353CC}">
                  <c16:uniqueId val="{00000009-E852-4B2F-BB86-948FD8F35DB2}"/>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{BFD3A4C0-8D85-4359-804F-A1A94BA98826}</c15:txfldGUID>
                      <c15:f>Diagramm!$I$56</c15:f>
                      <c15:dlblFieldTableCache>
                        <c:ptCount val="1"/>
                      </c15:dlblFieldTableCache>
                    </c15:dlblFTEntry>
                  </c15:dlblFieldTable>
                  <c15:showDataLabelsRange val="0"/>
                </c:ext>
                <c:ext xmlns:c16="http://schemas.microsoft.com/office/drawing/2014/chart" uri="{C3380CC4-5D6E-409C-BE32-E72D297353CC}">
                  <c16:uniqueId val="{0000000A-E852-4B2F-BB86-948FD8F35DB2}"/>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{980EDD1C-7BA3-4A1A-8245-C2B58F5ECA79}</c15:txfldGUID>
                      <c15:f>Diagramm!$I$57</c15:f>
                      <c15:dlblFieldTableCache>
                        <c:ptCount val="1"/>
                      </c15:dlblFieldTableCache>
                    </c15:dlblFTEntry>
                  </c15:dlblFieldTable>
                  <c15:showDataLabelsRange val="0"/>
                </c:ext>
                <c:ext xmlns:c16="http://schemas.microsoft.com/office/drawing/2014/chart" uri="{C3380CC4-5D6E-409C-BE32-E72D297353CC}">
                  <c16:uniqueId val="{0000000B-E852-4B2F-BB86-948FD8F35DB2}"/>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{005FA3F0-3F52-4DDB-9A3E-062691434B17}</c15:txfldGUID>
                      <c15:f>Diagramm!$I$58</c15:f>
                      <c15:dlblFieldTableCache>
                        <c:ptCount val="1"/>
                      </c15:dlblFieldTableCache>
                    </c15:dlblFTEntry>
                  </c15:dlblFieldTable>
                  <c15:showDataLabelsRange val="0"/>
                </c:ext>
                <c:ext xmlns:c16="http://schemas.microsoft.com/office/drawing/2014/chart" uri="{C3380CC4-5D6E-409C-BE32-E72D297353CC}">
                  <c16:uniqueId val="{0000000C-E852-4B2F-BB86-948FD8F35DB2}"/>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{06F6D474-E8FC-4772-B0C7-1ED657DB2D1E}</c15:txfldGUID>
                      <c15:f>Diagramm!$I$59</c15:f>
                      <c15:dlblFieldTableCache>
                        <c:ptCount val="1"/>
                      </c15:dlblFieldTableCache>
                    </c15:dlblFTEntry>
                  </c15:dlblFieldTable>
                  <c15:showDataLabelsRange val="0"/>
                </c:ext>
                <c:ext xmlns:c16="http://schemas.microsoft.com/office/drawing/2014/chart" uri="{C3380CC4-5D6E-409C-BE32-E72D297353CC}">
                  <c16:uniqueId val="{0000000D-E852-4B2F-BB86-948FD8F35DB2}"/>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{D7494CF2-DF28-4CE8-A276-F9A480953CF3}</c15:txfldGUID>
                      <c15:f>Diagramm!$I$60</c15:f>
                      <c15:dlblFieldTableCache>
                        <c:ptCount val="1"/>
                      </c15:dlblFieldTableCache>
                    </c15:dlblFTEntry>
                  </c15:dlblFieldTable>
                  <c15:showDataLabelsRange val="0"/>
                </c:ext>
                <c:ext xmlns:c16="http://schemas.microsoft.com/office/drawing/2014/chart" uri="{C3380CC4-5D6E-409C-BE32-E72D297353CC}">
                  <c16:uniqueId val="{0000000E-E852-4B2F-BB86-948FD8F35DB2}"/>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{C0AE0733-AC50-4562-9E64-8E7F3BE9341B}</c15:txfldGUID>
                      <c15:f>Diagramm!$I$61</c15:f>
                      <c15:dlblFieldTableCache>
                        <c:ptCount val="1"/>
                      </c15:dlblFieldTableCache>
                    </c15:dlblFTEntry>
                  </c15:dlblFieldTable>
                  <c15:showDataLabelsRange val="0"/>
                </c:ext>
                <c:ext xmlns:c16="http://schemas.microsoft.com/office/drawing/2014/chart" uri="{C3380CC4-5D6E-409C-BE32-E72D297353CC}">
                  <c16:uniqueId val="{0000000F-E852-4B2F-BB86-948FD8F35DB2}"/>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{EF7CEDB2-B1D6-4D84-825F-EA21B8657D8E}</c15:txfldGUID>
                      <c15:f>Diagramm!$I$62</c15:f>
                      <c15:dlblFieldTableCache>
                        <c:ptCount val="1"/>
                      </c15:dlblFieldTableCache>
                    </c15:dlblFTEntry>
                  </c15:dlblFieldTable>
                  <c15:showDataLabelsRange val="0"/>
                </c:ext>
                <c:ext xmlns:c16="http://schemas.microsoft.com/office/drawing/2014/chart" uri="{C3380CC4-5D6E-409C-BE32-E72D297353CC}">
                  <c16:uniqueId val="{00000010-E852-4B2F-BB86-948FD8F35DB2}"/>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{03EB9BCD-D2E8-41A2-8E7F-3CA7A131F28A}</c15:txfldGUID>
                      <c15:f>Diagramm!$I$63</c15:f>
                      <c15:dlblFieldTableCache>
                        <c:ptCount val="1"/>
                      </c15:dlblFieldTableCache>
                    </c15:dlblFTEntry>
                  </c15:dlblFieldTable>
                  <c15:showDataLabelsRange val="0"/>
                </c:ext>
                <c:ext xmlns:c16="http://schemas.microsoft.com/office/drawing/2014/chart" uri="{C3380CC4-5D6E-409C-BE32-E72D297353CC}">
                  <c16:uniqueId val="{00000011-E852-4B2F-BB86-948FD8F35DB2}"/>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{A75EFF69-D2BE-404A-8060-4FF2A634FBAA}</c15:txfldGUID>
                      <c15:f>Diagramm!$I$64</c15:f>
                      <c15:dlblFieldTableCache>
                        <c:ptCount val="1"/>
                      </c15:dlblFieldTableCache>
                    </c15:dlblFTEntry>
                  </c15:dlblFieldTable>
                  <c15:showDataLabelsRange val="0"/>
                </c:ext>
                <c:ext xmlns:c16="http://schemas.microsoft.com/office/drawing/2014/chart" uri="{C3380CC4-5D6E-409C-BE32-E72D297353CC}">
                  <c16:uniqueId val="{00000012-E852-4B2F-BB86-948FD8F35DB2}"/>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{CCB65AF8-1F34-4211-92D7-7CC6F0ABBC6A}</c15:txfldGUID>
                      <c15:f>Diagramm!$I$65</c15:f>
                      <c15:dlblFieldTableCache>
                        <c:ptCount val="1"/>
                      </c15:dlblFieldTableCache>
                    </c15:dlblFTEntry>
                  </c15:dlblFieldTable>
                  <c15:showDataLabelsRange val="0"/>
                </c:ext>
                <c:ext xmlns:c16="http://schemas.microsoft.com/office/drawing/2014/chart" uri="{C3380CC4-5D6E-409C-BE32-E72D297353CC}">
                  <c16:uniqueId val="{00000013-E852-4B2F-BB86-948FD8F35DB2}"/>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{94E23E34-BFF8-41D3-B840-E316576166B8}</c15:txfldGUID>
                      <c15:f>Diagramm!$I$66</c15:f>
                      <c15:dlblFieldTableCache>
                        <c:ptCount val="1"/>
                      </c15:dlblFieldTableCache>
                    </c15:dlblFTEntry>
                  </c15:dlblFieldTable>
                  <c15:showDataLabelsRange val="0"/>
                </c:ext>
                <c:ext xmlns:c16="http://schemas.microsoft.com/office/drawing/2014/chart" uri="{C3380CC4-5D6E-409C-BE32-E72D297353CC}">
                  <c16:uniqueId val="{00000014-E852-4B2F-BB86-948FD8F35DB2}"/>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{CCD573FD-264F-4697-82DE-E139E3C621A4}</c15:txfldGUID>
                      <c15:f>Diagramm!$I$67</c15:f>
                      <c15:dlblFieldTableCache>
                        <c:ptCount val="1"/>
                      </c15:dlblFieldTableCache>
                    </c15:dlblFTEntry>
                  </c15:dlblFieldTable>
                  <c15:showDataLabelsRange val="0"/>
                </c:ext>
                <c:ext xmlns:c16="http://schemas.microsoft.com/office/drawing/2014/chart" uri="{C3380CC4-5D6E-409C-BE32-E72D297353CC}">
                  <c16:uniqueId val="{00000015-E852-4B2F-BB86-948FD8F35D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852-4B2F-BB86-948FD8F35DB2}"/>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{2CEC32A7-6070-4A19-87B0-AD833A978132}</c15:txfldGUID>
                      <c15:f>Diagramm!$K$46</c15:f>
                      <c15:dlblFieldTableCache>
                        <c:ptCount val="1"/>
                      </c15:dlblFieldTableCache>
                    </c15:dlblFTEntry>
                  </c15:dlblFieldTable>
                  <c15:showDataLabelsRange val="0"/>
                </c:ext>
                <c:ext xmlns:c16="http://schemas.microsoft.com/office/drawing/2014/chart" uri="{C3380CC4-5D6E-409C-BE32-E72D297353CC}">
                  <c16:uniqueId val="{00000017-E852-4B2F-BB86-948FD8F35DB2}"/>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{7A8945EA-96E7-46DC-BBD8-050B1BDD3798}</c15:txfldGUID>
                      <c15:f>Diagramm!$K$47</c15:f>
                      <c15:dlblFieldTableCache>
                        <c:ptCount val="1"/>
                      </c15:dlblFieldTableCache>
                    </c15:dlblFTEntry>
                  </c15:dlblFieldTable>
                  <c15:showDataLabelsRange val="0"/>
                </c:ext>
                <c:ext xmlns:c16="http://schemas.microsoft.com/office/drawing/2014/chart" uri="{C3380CC4-5D6E-409C-BE32-E72D297353CC}">
                  <c16:uniqueId val="{00000018-E852-4B2F-BB86-948FD8F35DB2}"/>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{324E0D58-61A4-4270-8271-89931B75804E}</c15:txfldGUID>
                      <c15:f>Diagramm!$K$48</c15:f>
                      <c15:dlblFieldTableCache>
                        <c:ptCount val="1"/>
                      </c15:dlblFieldTableCache>
                    </c15:dlblFTEntry>
                  </c15:dlblFieldTable>
                  <c15:showDataLabelsRange val="0"/>
                </c:ext>
                <c:ext xmlns:c16="http://schemas.microsoft.com/office/drawing/2014/chart" uri="{C3380CC4-5D6E-409C-BE32-E72D297353CC}">
                  <c16:uniqueId val="{00000019-E852-4B2F-BB86-948FD8F35DB2}"/>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{FF7D42A6-85DC-43D3-A3B2-556B255A2D4C}</c15:txfldGUID>
                      <c15:f>Diagramm!$K$49</c15:f>
                      <c15:dlblFieldTableCache>
                        <c:ptCount val="1"/>
                      </c15:dlblFieldTableCache>
                    </c15:dlblFTEntry>
                  </c15:dlblFieldTable>
                  <c15:showDataLabelsRange val="0"/>
                </c:ext>
                <c:ext xmlns:c16="http://schemas.microsoft.com/office/drawing/2014/chart" uri="{C3380CC4-5D6E-409C-BE32-E72D297353CC}">
                  <c16:uniqueId val="{0000001A-E852-4B2F-BB86-948FD8F35DB2}"/>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{73A8F411-5A19-4922-96DD-C2F919E9AFD1}</c15:txfldGUID>
                      <c15:f>Diagramm!$K$50</c15:f>
                      <c15:dlblFieldTableCache>
                        <c:ptCount val="1"/>
                      </c15:dlblFieldTableCache>
                    </c15:dlblFTEntry>
                  </c15:dlblFieldTable>
                  <c15:showDataLabelsRange val="0"/>
                </c:ext>
                <c:ext xmlns:c16="http://schemas.microsoft.com/office/drawing/2014/chart" uri="{C3380CC4-5D6E-409C-BE32-E72D297353CC}">
                  <c16:uniqueId val="{0000001B-E852-4B2F-BB86-948FD8F35DB2}"/>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{9138F251-6036-4529-9A89-56334CA54D1B}</c15:txfldGUID>
                      <c15:f>Diagramm!$K$51</c15:f>
                      <c15:dlblFieldTableCache>
                        <c:ptCount val="1"/>
                      </c15:dlblFieldTableCache>
                    </c15:dlblFTEntry>
                  </c15:dlblFieldTable>
                  <c15:showDataLabelsRange val="0"/>
                </c:ext>
                <c:ext xmlns:c16="http://schemas.microsoft.com/office/drawing/2014/chart" uri="{C3380CC4-5D6E-409C-BE32-E72D297353CC}">
                  <c16:uniqueId val="{0000001C-E852-4B2F-BB86-948FD8F35DB2}"/>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{3134637E-7E43-40B1-988D-634C06E4C74A}</c15:txfldGUID>
                      <c15:f>Diagramm!$K$52</c15:f>
                      <c15:dlblFieldTableCache>
                        <c:ptCount val="1"/>
                      </c15:dlblFieldTableCache>
                    </c15:dlblFTEntry>
                  </c15:dlblFieldTable>
                  <c15:showDataLabelsRange val="0"/>
                </c:ext>
                <c:ext xmlns:c16="http://schemas.microsoft.com/office/drawing/2014/chart" uri="{C3380CC4-5D6E-409C-BE32-E72D297353CC}">
                  <c16:uniqueId val="{0000001D-E852-4B2F-BB86-948FD8F35DB2}"/>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{68B5A0E9-1077-4A4E-94FC-B3D0F24E3841}</c15:txfldGUID>
                      <c15:f>Diagramm!$K$53</c15:f>
                      <c15:dlblFieldTableCache>
                        <c:ptCount val="1"/>
                      </c15:dlblFieldTableCache>
                    </c15:dlblFTEntry>
                  </c15:dlblFieldTable>
                  <c15:showDataLabelsRange val="0"/>
                </c:ext>
                <c:ext xmlns:c16="http://schemas.microsoft.com/office/drawing/2014/chart" uri="{C3380CC4-5D6E-409C-BE32-E72D297353CC}">
                  <c16:uniqueId val="{0000001E-E852-4B2F-BB86-948FD8F35DB2}"/>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{567D060C-B8ED-4EBE-A576-A6E08D2DF0D0}</c15:txfldGUID>
                      <c15:f>Diagramm!$K$54</c15:f>
                      <c15:dlblFieldTableCache>
                        <c:ptCount val="1"/>
                      </c15:dlblFieldTableCache>
                    </c15:dlblFTEntry>
                  </c15:dlblFieldTable>
                  <c15:showDataLabelsRange val="0"/>
                </c:ext>
                <c:ext xmlns:c16="http://schemas.microsoft.com/office/drawing/2014/chart" uri="{C3380CC4-5D6E-409C-BE32-E72D297353CC}">
                  <c16:uniqueId val="{0000001F-E852-4B2F-BB86-948FD8F35DB2}"/>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{E9C4C9F3-D404-4E8A-B094-4064AB5445AA}</c15:txfldGUID>
                      <c15:f>Diagramm!$K$55</c15:f>
                      <c15:dlblFieldTableCache>
                        <c:ptCount val="1"/>
                      </c15:dlblFieldTableCache>
                    </c15:dlblFTEntry>
                  </c15:dlblFieldTable>
                  <c15:showDataLabelsRange val="0"/>
                </c:ext>
                <c:ext xmlns:c16="http://schemas.microsoft.com/office/drawing/2014/chart" uri="{C3380CC4-5D6E-409C-BE32-E72D297353CC}">
                  <c16:uniqueId val="{00000020-E852-4B2F-BB86-948FD8F35DB2}"/>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{B4ECBC11-640E-4767-B970-D30C0038E0CF}</c15:txfldGUID>
                      <c15:f>Diagramm!$K$56</c15:f>
                      <c15:dlblFieldTableCache>
                        <c:ptCount val="1"/>
                      </c15:dlblFieldTableCache>
                    </c15:dlblFTEntry>
                  </c15:dlblFieldTable>
                  <c15:showDataLabelsRange val="0"/>
                </c:ext>
                <c:ext xmlns:c16="http://schemas.microsoft.com/office/drawing/2014/chart" uri="{C3380CC4-5D6E-409C-BE32-E72D297353CC}">
                  <c16:uniqueId val="{00000021-E852-4B2F-BB86-948FD8F35DB2}"/>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{6853A08F-D15C-40B0-BA2D-AE4C15C8396C}</c15:txfldGUID>
                      <c15:f>Diagramm!$K$57</c15:f>
                      <c15:dlblFieldTableCache>
                        <c:ptCount val="1"/>
                      </c15:dlblFieldTableCache>
                    </c15:dlblFTEntry>
                  </c15:dlblFieldTable>
                  <c15:showDataLabelsRange val="0"/>
                </c:ext>
                <c:ext xmlns:c16="http://schemas.microsoft.com/office/drawing/2014/chart" uri="{C3380CC4-5D6E-409C-BE32-E72D297353CC}">
                  <c16:uniqueId val="{00000022-E852-4B2F-BB86-948FD8F35DB2}"/>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{CE57335A-D4C2-4196-A7DE-185AC4D097CF}</c15:txfldGUID>
                      <c15:f>Diagramm!$K$58</c15:f>
                      <c15:dlblFieldTableCache>
                        <c:ptCount val="1"/>
                      </c15:dlblFieldTableCache>
                    </c15:dlblFTEntry>
                  </c15:dlblFieldTable>
                  <c15:showDataLabelsRange val="0"/>
                </c:ext>
                <c:ext xmlns:c16="http://schemas.microsoft.com/office/drawing/2014/chart" uri="{C3380CC4-5D6E-409C-BE32-E72D297353CC}">
                  <c16:uniqueId val="{00000023-E852-4B2F-BB86-948FD8F35DB2}"/>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{9BC06402-666C-4844-AABF-BF5DF6148ED2}</c15:txfldGUID>
                      <c15:f>Diagramm!$K$59</c15:f>
                      <c15:dlblFieldTableCache>
                        <c:ptCount val="1"/>
                      </c15:dlblFieldTableCache>
                    </c15:dlblFTEntry>
                  </c15:dlblFieldTable>
                  <c15:showDataLabelsRange val="0"/>
                </c:ext>
                <c:ext xmlns:c16="http://schemas.microsoft.com/office/drawing/2014/chart" uri="{C3380CC4-5D6E-409C-BE32-E72D297353CC}">
                  <c16:uniqueId val="{00000024-E852-4B2F-BB86-948FD8F35DB2}"/>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{F61A7F78-676C-41A7-99D6-06643688E4CA}</c15:txfldGUID>
                      <c15:f>Diagramm!$K$60</c15:f>
                      <c15:dlblFieldTableCache>
                        <c:ptCount val="1"/>
                      </c15:dlblFieldTableCache>
                    </c15:dlblFTEntry>
                  </c15:dlblFieldTable>
                  <c15:showDataLabelsRange val="0"/>
                </c:ext>
                <c:ext xmlns:c16="http://schemas.microsoft.com/office/drawing/2014/chart" uri="{C3380CC4-5D6E-409C-BE32-E72D297353CC}">
                  <c16:uniqueId val="{00000025-E852-4B2F-BB86-948FD8F35DB2}"/>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{726F61C5-3476-4B2C-A3E4-8274B8E2669B}</c15:txfldGUID>
                      <c15:f>Diagramm!$K$61</c15:f>
                      <c15:dlblFieldTableCache>
                        <c:ptCount val="1"/>
                      </c15:dlblFieldTableCache>
                    </c15:dlblFTEntry>
                  </c15:dlblFieldTable>
                  <c15:showDataLabelsRange val="0"/>
                </c:ext>
                <c:ext xmlns:c16="http://schemas.microsoft.com/office/drawing/2014/chart" uri="{C3380CC4-5D6E-409C-BE32-E72D297353CC}">
                  <c16:uniqueId val="{00000026-E852-4B2F-BB86-948FD8F35DB2}"/>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{C6F213CB-7901-4CB5-ABCF-4BC689EB782F}</c15:txfldGUID>
                      <c15:f>Diagramm!$K$62</c15:f>
                      <c15:dlblFieldTableCache>
                        <c:ptCount val="1"/>
                      </c15:dlblFieldTableCache>
                    </c15:dlblFTEntry>
                  </c15:dlblFieldTable>
                  <c15:showDataLabelsRange val="0"/>
                </c:ext>
                <c:ext xmlns:c16="http://schemas.microsoft.com/office/drawing/2014/chart" uri="{C3380CC4-5D6E-409C-BE32-E72D297353CC}">
                  <c16:uniqueId val="{00000027-E852-4B2F-BB86-948FD8F35DB2}"/>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{E18C6C54-7A7A-4FEE-956D-829CC62BB803}</c15:txfldGUID>
                      <c15:f>Diagramm!$K$63</c15:f>
                      <c15:dlblFieldTableCache>
                        <c:ptCount val="1"/>
                      </c15:dlblFieldTableCache>
                    </c15:dlblFTEntry>
                  </c15:dlblFieldTable>
                  <c15:showDataLabelsRange val="0"/>
                </c:ext>
                <c:ext xmlns:c16="http://schemas.microsoft.com/office/drawing/2014/chart" uri="{C3380CC4-5D6E-409C-BE32-E72D297353CC}">
                  <c16:uniqueId val="{00000028-E852-4B2F-BB86-948FD8F35DB2}"/>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{8517A711-7DD3-4E71-852B-7BF625AD6AC2}</c15:txfldGUID>
                      <c15:f>Diagramm!$K$64</c15:f>
                      <c15:dlblFieldTableCache>
                        <c:ptCount val="1"/>
                      </c15:dlblFieldTableCache>
                    </c15:dlblFTEntry>
                  </c15:dlblFieldTable>
                  <c15:showDataLabelsRange val="0"/>
                </c:ext>
                <c:ext xmlns:c16="http://schemas.microsoft.com/office/drawing/2014/chart" uri="{C3380CC4-5D6E-409C-BE32-E72D297353CC}">
                  <c16:uniqueId val="{00000029-E852-4B2F-BB86-948FD8F35DB2}"/>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{3EEBADD9-7D98-42E6-A00E-14581A850832}</c15:txfldGUID>
                      <c15:f>Diagramm!$K$65</c15:f>
                      <c15:dlblFieldTableCache>
                        <c:ptCount val="1"/>
                      </c15:dlblFieldTableCache>
                    </c15:dlblFTEntry>
                  </c15:dlblFieldTable>
                  <c15:showDataLabelsRange val="0"/>
                </c:ext>
                <c:ext xmlns:c16="http://schemas.microsoft.com/office/drawing/2014/chart" uri="{C3380CC4-5D6E-409C-BE32-E72D297353CC}">
                  <c16:uniqueId val="{0000002A-E852-4B2F-BB86-948FD8F35DB2}"/>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{D575F09E-DBD1-4834-81C1-A58A6411CA1E}</c15:txfldGUID>
                      <c15:f>Diagramm!$K$66</c15:f>
                      <c15:dlblFieldTableCache>
                        <c:ptCount val="1"/>
                      </c15:dlblFieldTableCache>
                    </c15:dlblFTEntry>
                  </c15:dlblFieldTable>
                  <c15:showDataLabelsRange val="0"/>
                </c:ext>
                <c:ext xmlns:c16="http://schemas.microsoft.com/office/drawing/2014/chart" uri="{C3380CC4-5D6E-409C-BE32-E72D297353CC}">
                  <c16:uniqueId val="{0000002B-E852-4B2F-BB86-948FD8F35DB2}"/>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{34FEA229-4D3B-4F77-A8F9-047081A1453E}</c15:txfldGUID>
                      <c15:f>Diagramm!$K$67</c15:f>
                      <c15:dlblFieldTableCache>
                        <c:ptCount val="1"/>
                      </c15:dlblFieldTableCache>
                    </c15:dlblFTEntry>
                  </c15:dlblFieldTable>
                  <c15:showDataLabelsRange val="0"/>
                </c:ext>
                <c:ext xmlns:c16="http://schemas.microsoft.com/office/drawing/2014/chart" uri="{C3380CC4-5D6E-409C-BE32-E72D297353CC}">
                  <c16:uniqueId val="{0000002C-E852-4B2F-BB86-948FD8F35DB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852-4B2F-BB86-948FD8F35DB2}"/>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{FED311AE-3FE6-45CF-8B0D-4CFEDF7977ED}</c15:txfldGUID>
                      <c15:f>Diagramm!$J$46</c15:f>
                      <c15:dlblFieldTableCache>
                        <c:ptCount val="1"/>
                      </c15:dlblFieldTableCache>
                    </c15:dlblFTEntry>
                  </c15:dlblFieldTable>
                  <c15:showDataLabelsRange val="0"/>
                </c:ext>
                <c:ext xmlns:c16="http://schemas.microsoft.com/office/drawing/2014/chart" uri="{C3380CC4-5D6E-409C-BE32-E72D297353CC}">
                  <c16:uniqueId val="{0000002E-E852-4B2F-BB86-948FD8F35DB2}"/>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{DD3B9AB8-34EB-4996-928A-7753AAF2176C}</c15:txfldGUID>
                      <c15:f>Diagramm!$J$47</c15:f>
                      <c15:dlblFieldTableCache>
                        <c:ptCount val="1"/>
                      </c15:dlblFieldTableCache>
                    </c15:dlblFTEntry>
                  </c15:dlblFieldTable>
                  <c15:showDataLabelsRange val="0"/>
                </c:ext>
                <c:ext xmlns:c16="http://schemas.microsoft.com/office/drawing/2014/chart" uri="{C3380CC4-5D6E-409C-BE32-E72D297353CC}">
                  <c16:uniqueId val="{0000002F-E852-4B2F-BB86-948FD8F35DB2}"/>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{94049B47-492F-4EB1-BC4F-D9F717E1214A}</c15:txfldGUID>
                      <c15:f>Diagramm!$J$48</c15:f>
                      <c15:dlblFieldTableCache>
                        <c:ptCount val="1"/>
                      </c15:dlblFieldTableCache>
                    </c15:dlblFTEntry>
                  </c15:dlblFieldTable>
                  <c15:showDataLabelsRange val="0"/>
                </c:ext>
                <c:ext xmlns:c16="http://schemas.microsoft.com/office/drawing/2014/chart" uri="{C3380CC4-5D6E-409C-BE32-E72D297353CC}">
                  <c16:uniqueId val="{00000030-E852-4B2F-BB86-948FD8F35DB2}"/>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{2A3F9FE1-6CB8-413B-B9B7-BEB89F95AD85}</c15:txfldGUID>
                      <c15:f>Diagramm!$J$49</c15:f>
                      <c15:dlblFieldTableCache>
                        <c:ptCount val="1"/>
                      </c15:dlblFieldTableCache>
                    </c15:dlblFTEntry>
                  </c15:dlblFieldTable>
                  <c15:showDataLabelsRange val="0"/>
                </c:ext>
                <c:ext xmlns:c16="http://schemas.microsoft.com/office/drawing/2014/chart" uri="{C3380CC4-5D6E-409C-BE32-E72D297353CC}">
                  <c16:uniqueId val="{00000031-E852-4B2F-BB86-948FD8F35DB2}"/>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{45ECDDBA-0511-4033-ABE6-2876A1E66F06}</c15:txfldGUID>
                      <c15:f>Diagramm!$J$50</c15:f>
                      <c15:dlblFieldTableCache>
                        <c:ptCount val="1"/>
                      </c15:dlblFieldTableCache>
                    </c15:dlblFTEntry>
                  </c15:dlblFieldTable>
                  <c15:showDataLabelsRange val="0"/>
                </c:ext>
                <c:ext xmlns:c16="http://schemas.microsoft.com/office/drawing/2014/chart" uri="{C3380CC4-5D6E-409C-BE32-E72D297353CC}">
                  <c16:uniqueId val="{00000032-E852-4B2F-BB86-948FD8F35DB2}"/>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{FA4D2D61-5085-43D2-B93E-B9F95A05D077}</c15:txfldGUID>
                      <c15:f>Diagramm!$J$51</c15:f>
                      <c15:dlblFieldTableCache>
                        <c:ptCount val="1"/>
                      </c15:dlblFieldTableCache>
                    </c15:dlblFTEntry>
                  </c15:dlblFieldTable>
                  <c15:showDataLabelsRange val="0"/>
                </c:ext>
                <c:ext xmlns:c16="http://schemas.microsoft.com/office/drawing/2014/chart" uri="{C3380CC4-5D6E-409C-BE32-E72D297353CC}">
                  <c16:uniqueId val="{00000033-E852-4B2F-BB86-948FD8F35DB2}"/>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{D61B699C-F30D-4DDB-A145-0E350C8A7A3D}</c15:txfldGUID>
                      <c15:f>Diagramm!$J$52</c15:f>
                      <c15:dlblFieldTableCache>
                        <c:ptCount val="1"/>
                      </c15:dlblFieldTableCache>
                    </c15:dlblFTEntry>
                  </c15:dlblFieldTable>
                  <c15:showDataLabelsRange val="0"/>
                </c:ext>
                <c:ext xmlns:c16="http://schemas.microsoft.com/office/drawing/2014/chart" uri="{C3380CC4-5D6E-409C-BE32-E72D297353CC}">
                  <c16:uniqueId val="{00000034-E852-4B2F-BB86-948FD8F35DB2}"/>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{52A1ECCF-5481-45F9-B0C6-123F707AEBDC}</c15:txfldGUID>
                      <c15:f>Diagramm!$J$53</c15:f>
                      <c15:dlblFieldTableCache>
                        <c:ptCount val="1"/>
                      </c15:dlblFieldTableCache>
                    </c15:dlblFTEntry>
                  </c15:dlblFieldTable>
                  <c15:showDataLabelsRange val="0"/>
                </c:ext>
                <c:ext xmlns:c16="http://schemas.microsoft.com/office/drawing/2014/chart" uri="{C3380CC4-5D6E-409C-BE32-E72D297353CC}">
                  <c16:uniqueId val="{00000035-E852-4B2F-BB86-948FD8F35DB2}"/>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{C1268D70-46FD-41B7-8E6C-65E676EFFEBE}</c15:txfldGUID>
                      <c15:f>Diagramm!$J$54</c15:f>
                      <c15:dlblFieldTableCache>
                        <c:ptCount val="1"/>
                      </c15:dlblFieldTableCache>
                    </c15:dlblFTEntry>
                  </c15:dlblFieldTable>
                  <c15:showDataLabelsRange val="0"/>
                </c:ext>
                <c:ext xmlns:c16="http://schemas.microsoft.com/office/drawing/2014/chart" uri="{C3380CC4-5D6E-409C-BE32-E72D297353CC}">
                  <c16:uniqueId val="{00000036-E852-4B2F-BB86-948FD8F35DB2}"/>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{22DA67A9-DFF1-4A89-9624-D9D04A0D602B}</c15:txfldGUID>
                      <c15:f>Diagramm!$J$55</c15:f>
                      <c15:dlblFieldTableCache>
                        <c:ptCount val="1"/>
                      </c15:dlblFieldTableCache>
                    </c15:dlblFTEntry>
                  </c15:dlblFieldTable>
                  <c15:showDataLabelsRange val="0"/>
                </c:ext>
                <c:ext xmlns:c16="http://schemas.microsoft.com/office/drawing/2014/chart" uri="{C3380CC4-5D6E-409C-BE32-E72D297353CC}">
                  <c16:uniqueId val="{00000037-E852-4B2F-BB86-948FD8F35DB2}"/>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{BFB3AE08-B498-447C-A633-C701C17EB9F1}</c15:txfldGUID>
                      <c15:f>Diagramm!$J$56</c15:f>
                      <c15:dlblFieldTableCache>
                        <c:ptCount val="1"/>
                      </c15:dlblFieldTableCache>
                    </c15:dlblFTEntry>
                  </c15:dlblFieldTable>
                  <c15:showDataLabelsRange val="0"/>
                </c:ext>
                <c:ext xmlns:c16="http://schemas.microsoft.com/office/drawing/2014/chart" uri="{C3380CC4-5D6E-409C-BE32-E72D297353CC}">
                  <c16:uniqueId val="{00000038-E852-4B2F-BB86-948FD8F35DB2}"/>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{F77A02D5-5338-4FE3-9331-9BC5AC27AC7D}</c15:txfldGUID>
                      <c15:f>Diagramm!$J$57</c15:f>
                      <c15:dlblFieldTableCache>
                        <c:ptCount val="1"/>
                      </c15:dlblFieldTableCache>
                    </c15:dlblFTEntry>
                  </c15:dlblFieldTable>
                  <c15:showDataLabelsRange val="0"/>
                </c:ext>
                <c:ext xmlns:c16="http://schemas.microsoft.com/office/drawing/2014/chart" uri="{C3380CC4-5D6E-409C-BE32-E72D297353CC}">
                  <c16:uniqueId val="{00000039-E852-4B2F-BB86-948FD8F35DB2}"/>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{28DAC7F6-E820-495D-811B-3E4767CF3474}</c15:txfldGUID>
                      <c15:f>Diagramm!$J$58</c15:f>
                      <c15:dlblFieldTableCache>
                        <c:ptCount val="1"/>
                      </c15:dlblFieldTableCache>
                    </c15:dlblFTEntry>
                  </c15:dlblFieldTable>
                  <c15:showDataLabelsRange val="0"/>
                </c:ext>
                <c:ext xmlns:c16="http://schemas.microsoft.com/office/drawing/2014/chart" uri="{C3380CC4-5D6E-409C-BE32-E72D297353CC}">
                  <c16:uniqueId val="{0000003A-E852-4B2F-BB86-948FD8F35DB2}"/>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{59F0473B-653C-411D-8BF1-3DED01ED4CC6}</c15:txfldGUID>
                      <c15:f>Diagramm!$J$59</c15:f>
                      <c15:dlblFieldTableCache>
                        <c:ptCount val="1"/>
                      </c15:dlblFieldTableCache>
                    </c15:dlblFTEntry>
                  </c15:dlblFieldTable>
                  <c15:showDataLabelsRange val="0"/>
                </c:ext>
                <c:ext xmlns:c16="http://schemas.microsoft.com/office/drawing/2014/chart" uri="{C3380CC4-5D6E-409C-BE32-E72D297353CC}">
                  <c16:uniqueId val="{0000003B-E852-4B2F-BB86-948FD8F35DB2}"/>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{581F61DA-B360-4355-A675-4AFF21717AD9}</c15:txfldGUID>
                      <c15:f>Diagramm!$J$60</c15:f>
                      <c15:dlblFieldTableCache>
                        <c:ptCount val="1"/>
                      </c15:dlblFieldTableCache>
                    </c15:dlblFTEntry>
                  </c15:dlblFieldTable>
                  <c15:showDataLabelsRange val="0"/>
                </c:ext>
                <c:ext xmlns:c16="http://schemas.microsoft.com/office/drawing/2014/chart" uri="{C3380CC4-5D6E-409C-BE32-E72D297353CC}">
                  <c16:uniqueId val="{0000003C-E852-4B2F-BB86-948FD8F35DB2}"/>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{675BFAD2-DBF7-4802-AD31-728B8EFAB570}</c15:txfldGUID>
                      <c15:f>Diagramm!$J$61</c15:f>
                      <c15:dlblFieldTableCache>
                        <c:ptCount val="1"/>
                      </c15:dlblFieldTableCache>
                    </c15:dlblFTEntry>
                  </c15:dlblFieldTable>
                  <c15:showDataLabelsRange val="0"/>
                </c:ext>
                <c:ext xmlns:c16="http://schemas.microsoft.com/office/drawing/2014/chart" uri="{C3380CC4-5D6E-409C-BE32-E72D297353CC}">
                  <c16:uniqueId val="{0000003D-E852-4B2F-BB86-948FD8F35DB2}"/>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{7D898E71-BF90-4867-81B4-A7837E2FD8CA}</c15:txfldGUID>
                      <c15:f>Diagramm!$J$62</c15:f>
                      <c15:dlblFieldTableCache>
                        <c:ptCount val="1"/>
                      </c15:dlblFieldTableCache>
                    </c15:dlblFTEntry>
                  </c15:dlblFieldTable>
                  <c15:showDataLabelsRange val="0"/>
                </c:ext>
                <c:ext xmlns:c16="http://schemas.microsoft.com/office/drawing/2014/chart" uri="{C3380CC4-5D6E-409C-BE32-E72D297353CC}">
                  <c16:uniqueId val="{0000003E-E852-4B2F-BB86-948FD8F35DB2}"/>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{1C97A2EF-5C2F-4FD8-93CF-A421236AE056}</c15:txfldGUID>
                      <c15:f>Diagramm!$J$63</c15:f>
                      <c15:dlblFieldTableCache>
                        <c:ptCount val="1"/>
                      </c15:dlblFieldTableCache>
                    </c15:dlblFTEntry>
                  </c15:dlblFieldTable>
                  <c15:showDataLabelsRange val="0"/>
                </c:ext>
                <c:ext xmlns:c16="http://schemas.microsoft.com/office/drawing/2014/chart" uri="{C3380CC4-5D6E-409C-BE32-E72D297353CC}">
                  <c16:uniqueId val="{0000003F-E852-4B2F-BB86-948FD8F35DB2}"/>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{017A6C78-4599-454C-8F67-471C64CA04E1}</c15:txfldGUID>
                      <c15:f>Diagramm!$J$64</c15:f>
                      <c15:dlblFieldTableCache>
                        <c:ptCount val="1"/>
                      </c15:dlblFieldTableCache>
                    </c15:dlblFTEntry>
                  </c15:dlblFieldTable>
                  <c15:showDataLabelsRange val="0"/>
                </c:ext>
                <c:ext xmlns:c16="http://schemas.microsoft.com/office/drawing/2014/chart" uri="{C3380CC4-5D6E-409C-BE32-E72D297353CC}">
                  <c16:uniqueId val="{00000040-E852-4B2F-BB86-948FD8F35DB2}"/>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{5F30F068-5A24-4D32-B839-D58F66EC42C6}</c15:txfldGUID>
                      <c15:f>Diagramm!$J$65</c15:f>
                      <c15:dlblFieldTableCache>
                        <c:ptCount val="1"/>
                      </c15:dlblFieldTableCache>
                    </c15:dlblFTEntry>
                  </c15:dlblFieldTable>
                  <c15:showDataLabelsRange val="0"/>
                </c:ext>
                <c:ext xmlns:c16="http://schemas.microsoft.com/office/drawing/2014/chart" uri="{C3380CC4-5D6E-409C-BE32-E72D297353CC}">
                  <c16:uniqueId val="{00000041-E852-4B2F-BB86-948FD8F35DB2}"/>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{5596A563-2EAC-475D-B812-2A5486ED06F7}</c15:txfldGUID>
                      <c15:f>Diagramm!$J$66</c15:f>
                      <c15:dlblFieldTableCache>
                        <c:ptCount val="1"/>
                      </c15:dlblFieldTableCache>
                    </c15:dlblFTEntry>
                  </c15:dlblFieldTable>
                  <c15:showDataLabelsRange val="0"/>
                </c:ext>
                <c:ext xmlns:c16="http://schemas.microsoft.com/office/drawing/2014/chart" uri="{C3380CC4-5D6E-409C-BE32-E72D297353CC}">
                  <c16:uniqueId val="{00000042-E852-4B2F-BB86-948FD8F35DB2}"/>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{B36861A1-55B0-4DB7-9C1F-6873B78CEF14}</c15:txfldGUID>
                      <c15:f>Diagramm!$J$67</c15:f>
                      <c15:dlblFieldTableCache>
                        <c:ptCount val="1"/>
                      </c15:dlblFieldTableCache>
                    </c15:dlblFTEntry>
                  </c15:dlblFieldTable>
                  <c15:showDataLabelsRange val="0"/>
                </c:ext>
                <c:ext xmlns:c16="http://schemas.microsoft.com/office/drawing/2014/chart" uri="{C3380CC4-5D6E-409C-BE32-E72D297353CC}">
                  <c16:uniqueId val="{00000043-E852-4B2F-BB86-948FD8F35DB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852-4B2F-BB86-948FD8F35DB2}"/>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0F7-4EE6-95FD-A24E99E7D0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F7-4EE6-95FD-A24E99E7D0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F7-4EE6-95FD-A24E99E7D0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7-4EE6-95FD-A24E99E7D0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EE6-95FD-A24E99E7D0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0F7-4EE6-95FD-A24E99E7D0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0F7-4EE6-95FD-A24E99E7D0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0F7-4EE6-95FD-A24E99E7D0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0F7-4EE6-95FD-A24E99E7D0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0F7-4EE6-95FD-A24E99E7D0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0F7-4EE6-95FD-A24E99E7D0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0F7-4EE6-95FD-A24E99E7D0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0F7-4EE6-95FD-A24E99E7D0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0F7-4EE6-95FD-A24E99E7D0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0F7-4EE6-95FD-A24E99E7D0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0F7-4EE6-95FD-A24E99E7D0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0F7-4EE6-95FD-A24E99E7D0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0F7-4EE6-95FD-A24E99E7D0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0F7-4EE6-95FD-A24E99E7D0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0F7-4EE6-95FD-A24E99E7D0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0F7-4EE6-95FD-A24E99E7D0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0F7-4EE6-95FD-A24E99E7D0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0F7-4EE6-95FD-A24E99E7D02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0F7-4EE6-95FD-A24E99E7D0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0F7-4EE6-95FD-A24E99E7D0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0F7-4EE6-95FD-A24E99E7D0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0F7-4EE6-95FD-A24E99E7D0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0F7-4EE6-95FD-A24E99E7D0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0F7-4EE6-95FD-A24E99E7D0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0F7-4EE6-95FD-A24E99E7D0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0F7-4EE6-95FD-A24E99E7D0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0F7-4EE6-95FD-A24E99E7D0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0F7-4EE6-95FD-A24E99E7D0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0F7-4EE6-95FD-A24E99E7D0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0F7-4EE6-95FD-A24E99E7D0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0F7-4EE6-95FD-A24E99E7D0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0F7-4EE6-95FD-A24E99E7D0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0F7-4EE6-95FD-A24E99E7D0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0F7-4EE6-95FD-A24E99E7D0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0F7-4EE6-95FD-A24E99E7D0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0F7-4EE6-95FD-A24E99E7D0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0F7-4EE6-95FD-A24E99E7D0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0F7-4EE6-95FD-A24E99E7D0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0F7-4EE6-95FD-A24E99E7D0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0F7-4EE6-95FD-A24E99E7D02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0F7-4EE6-95FD-A24E99E7D02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0F7-4EE6-95FD-A24E99E7D02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0F7-4EE6-95FD-A24E99E7D02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0F7-4EE6-95FD-A24E99E7D02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0F7-4EE6-95FD-A24E99E7D02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0F7-4EE6-95FD-A24E99E7D02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0F7-4EE6-95FD-A24E99E7D02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0F7-4EE6-95FD-A24E99E7D02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0F7-4EE6-95FD-A24E99E7D02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0F7-4EE6-95FD-A24E99E7D02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0F7-4EE6-95FD-A24E99E7D02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0F7-4EE6-95FD-A24E99E7D02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0F7-4EE6-95FD-A24E99E7D02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0F7-4EE6-95FD-A24E99E7D02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0F7-4EE6-95FD-A24E99E7D02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0F7-4EE6-95FD-A24E99E7D02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0F7-4EE6-95FD-A24E99E7D02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0F7-4EE6-95FD-A24E99E7D02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0F7-4EE6-95FD-A24E99E7D02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0F7-4EE6-95FD-A24E99E7D02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0F7-4EE6-95FD-A24E99E7D02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0F7-4EE6-95FD-A24E99E7D02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0F7-4EE6-95FD-A24E99E7D02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0F7-4EE6-95FD-A24E99E7D02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100.7562987181953</c:v>
                </c:pt>
                <c:pt idx="2">
                  <c:v>102.03753775836906</c:v>
                </c:pt>
                <c:pt idx="3">
                  <c:v>101.26370331821113</c:v>
                </c:pt>
                <c:pt idx="4">
                  <c:v>101.39097871955289</c:v>
                </c:pt>
                <c:pt idx="5">
                  <c:v>101.97474856037378</c:v>
                </c:pt>
                <c:pt idx="6">
                  <c:v>103.93988075709066</c:v>
                </c:pt>
                <c:pt idx="7">
                  <c:v>103.3589392585218</c:v>
                </c:pt>
                <c:pt idx="8">
                  <c:v>103.17792535439128</c:v>
                </c:pt>
                <c:pt idx="9">
                  <c:v>103.75321016845606</c:v>
                </c:pt>
                <c:pt idx="10">
                  <c:v>105.35235487775904</c:v>
                </c:pt>
                <c:pt idx="11">
                  <c:v>104.85400097294975</c:v>
                </c:pt>
                <c:pt idx="12">
                  <c:v>104.35338439433879</c:v>
                </c:pt>
                <c:pt idx="13">
                  <c:v>104.858526320553</c:v>
                </c:pt>
                <c:pt idx="14">
                  <c:v>106.31681958570442</c:v>
                </c:pt>
                <c:pt idx="15">
                  <c:v>106.65735199284995</c:v>
                </c:pt>
                <c:pt idx="16">
                  <c:v>106.76765734067948</c:v>
                </c:pt>
                <c:pt idx="17">
                  <c:v>107.44306547046645</c:v>
                </c:pt>
                <c:pt idx="18">
                  <c:v>108.81311445735426</c:v>
                </c:pt>
                <c:pt idx="19">
                  <c:v>108.47597606091117</c:v>
                </c:pt>
                <c:pt idx="20">
                  <c:v>108.41488386826714</c:v>
                </c:pt>
                <c:pt idx="21">
                  <c:v>108.39056012489961</c:v>
                </c:pt>
                <c:pt idx="22">
                  <c:v>109.13158579493387</c:v>
                </c:pt>
                <c:pt idx="23">
                  <c:v>108.76729531287121</c:v>
                </c:pt>
                <c:pt idx="24">
                  <c:v>108.22481926893008</c:v>
                </c:pt>
              </c:numCache>
            </c:numRef>
          </c:val>
          <c:smooth val="0"/>
          <c:extLst>
            <c:ext xmlns:c16="http://schemas.microsoft.com/office/drawing/2014/chart" uri="{C3380CC4-5D6E-409C-BE32-E72D297353CC}">
              <c16:uniqueId val="{00000000-403B-4B1E-A970-E6A005E191A6}"/>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102.58880697050938</c:v>
                </c:pt>
                <c:pt idx="2">
                  <c:v>102.75636729222519</c:v>
                </c:pt>
                <c:pt idx="3">
                  <c:v>103.125</c:v>
                </c:pt>
                <c:pt idx="4">
                  <c:v>99.824061662198389</c:v>
                </c:pt>
                <c:pt idx="5">
                  <c:v>101.97721179624666</c:v>
                </c:pt>
                <c:pt idx="6">
                  <c:v>107.32238605898124</c:v>
                </c:pt>
                <c:pt idx="7">
                  <c:v>108.72989276139411</c:v>
                </c:pt>
                <c:pt idx="8">
                  <c:v>107.15482573726543</c:v>
                </c:pt>
                <c:pt idx="9">
                  <c:v>109.49229222520107</c:v>
                </c:pt>
                <c:pt idx="10">
                  <c:v>113.01943699731905</c:v>
                </c:pt>
                <c:pt idx="11">
                  <c:v>113.421581769437</c:v>
                </c:pt>
                <c:pt idx="12">
                  <c:v>109.60120643431634</c:v>
                </c:pt>
                <c:pt idx="13">
                  <c:v>112.73458445040214</c:v>
                </c:pt>
                <c:pt idx="14">
                  <c:v>114.26776139410188</c:v>
                </c:pt>
                <c:pt idx="15">
                  <c:v>115.03016085790885</c:v>
                </c:pt>
                <c:pt idx="16">
                  <c:v>115.39879356568366</c:v>
                </c:pt>
                <c:pt idx="17">
                  <c:v>119.07674262734585</c:v>
                </c:pt>
                <c:pt idx="18">
                  <c:v>120.35857908847186</c:v>
                </c:pt>
                <c:pt idx="19">
                  <c:v>121.38907506702412</c:v>
                </c:pt>
                <c:pt idx="20">
                  <c:v>120.84450402144773</c:v>
                </c:pt>
                <c:pt idx="21">
                  <c:v>123.58411528150135</c:v>
                </c:pt>
                <c:pt idx="22">
                  <c:v>123.11494638069705</c:v>
                </c:pt>
                <c:pt idx="23">
                  <c:v>124.93297587131367</c:v>
                </c:pt>
                <c:pt idx="24">
                  <c:v>118.6494638069705</c:v>
                </c:pt>
              </c:numCache>
            </c:numRef>
          </c:val>
          <c:smooth val="0"/>
          <c:extLst>
            <c:ext xmlns:c16="http://schemas.microsoft.com/office/drawing/2014/chart" uri="{C3380CC4-5D6E-409C-BE32-E72D297353CC}">
              <c16:uniqueId val="{00000001-403B-4B1E-A970-E6A005E191A6}"/>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100.62808042918829</c:v>
                </c:pt>
                <c:pt idx="2">
                  <c:v>98.69149910585773</c:v>
                </c:pt>
                <c:pt idx="3">
                  <c:v>101.90168796615345</c:v>
                </c:pt>
                <c:pt idx="4">
                  <c:v>97.108213023945567</c:v>
                </c:pt>
                <c:pt idx="5">
                  <c:v>98.176822087495097</c:v>
                </c:pt>
                <c:pt idx="6">
                  <c:v>98.477777293147824</c:v>
                </c:pt>
                <c:pt idx="7">
                  <c:v>100.70222881318969</c:v>
                </c:pt>
                <c:pt idx="8">
                  <c:v>99.101496052688958</c:v>
                </c:pt>
                <c:pt idx="9">
                  <c:v>99.969468312470013</c:v>
                </c:pt>
                <c:pt idx="10">
                  <c:v>97.265233131242638</c:v>
                </c:pt>
                <c:pt idx="11">
                  <c:v>99.166921097396084</c:v>
                </c:pt>
                <c:pt idx="12">
                  <c:v>96.270772451694512</c:v>
                </c:pt>
                <c:pt idx="13">
                  <c:v>97.16927639900554</c:v>
                </c:pt>
                <c:pt idx="14">
                  <c:v>93.993980895886935</c:v>
                </c:pt>
                <c:pt idx="15">
                  <c:v>94.704933048370918</c:v>
                </c:pt>
                <c:pt idx="16">
                  <c:v>93.81079077070703</c:v>
                </c:pt>
                <c:pt idx="17">
                  <c:v>94.604614646486667</c:v>
                </c:pt>
                <c:pt idx="18">
                  <c:v>91.913464474200723</c:v>
                </c:pt>
                <c:pt idx="19">
                  <c:v>93.780259083177043</c:v>
                </c:pt>
                <c:pt idx="20">
                  <c:v>92.454311510446203</c:v>
                </c:pt>
                <c:pt idx="21">
                  <c:v>92.798883412570333</c:v>
                </c:pt>
                <c:pt idx="22">
                  <c:v>87.320626335761332</c:v>
                </c:pt>
                <c:pt idx="23">
                  <c:v>88.720722292493576</c:v>
                </c:pt>
                <c:pt idx="24">
                  <c:v>84.459371047236885</c:v>
                </c:pt>
              </c:numCache>
            </c:numRef>
          </c:val>
          <c:smooth val="0"/>
          <c:extLst>
            <c:ext xmlns:c16="http://schemas.microsoft.com/office/drawing/2014/chart" uri="{C3380CC4-5D6E-409C-BE32-E72D297353CC}">
              <c16:uniqueId val="{00000002-403B-4B1E-A970-E6A005E191A6}"/>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03B-4B1E-A970-E6A005E191A6}"/>
                </c:ext>
              </c:extLst>
            </c:dLbl>
            <c:dLbl>
              <c:idx val="1"/>
              <c:delete val="1"/>
              <c:extLst>
                <c:ext xmlns:c15="http://schemas.microsoft.com/office/drawing/2012/chart" uri="{CE6537A1-D6FC-4f65-9D91-7224C49458BB}"/>
                <c:ext xmlns:c16="http://schemas.microsoft.com/office/drawing/2014/chart" uri="{C3380CC4-5D6E-409C-BE32-E72D297353CC}">
                  <c16:uniqueId val="{00000004-403B-4B1E-A970-E6A005E191A6}"/>
                </c:ext>
              </c:extLst>
            </c:dLbl>
            <c:dLbl>
              <c:idx val="2"/>
              <c:delete val="1"/>
              <c:extLst>
                <c:ext xmlns:c15="http://schemas.microsoft.com/office/drawing/2012/chart" uri="{CE6537A1-D6FC-4f65-9D91-7224C49458BB}"/>
                <c:ext xmlns:c16="http://schemas.microsoft.com/office/drawing/2014/chart" uri="{C3380CC4-5D6E-409C-BE32-E72D297353CC}">
                  <c16:uniqueId val="{00000005-403B-4B1E-A970-E6A005E191A6}"/>
                </c:ext>
              </c:extLst>
            </c:dLbl>
            <c:dLbl>
              <c:idx val="3"/>
              <c:delete val="1"/>
              <c:extLst>
                <c:ext xmlns:c15="http://schemas.microsoft.com/office/drawing/2012/chart" uri="{CE6537A1-D6FC-4f65-9D91-7224C49458BB}"/>
                <c:ext xmlns:c16="http://schemas.microsoft.com/office/drawing/2014/chart" uri="{C3380CC4-5D6E-409C-BE32-E72D297353CC}">
                  <c16:uniqueId val="{00000006-403B-4B1E-A970-E6A005E191A6}"/>
                </c:ext>
              </c:extLst>
            </c:dLbl>
            <c:dLbl>
              <c:idx val="4"/>
              <c:delete val="1"/>
              <c:extLst>
                <c:ext xmlns:c15="http://schemas.microsoft.com/office/drawing/2012/chart" uri="{CE6537A1-D6FC-4f65-9D91-7224C49458BB}"/>
                <c:ext xmlns:c16="http://schemas.microsoft.com/office/drawing/2014/chart" uri="{C3380CC4-5D6E-409C-BE32-E72D297353CC}">
                  <c16:uniqueId val="{00000007-403B-4B1E-A970-E6A005E191A6}"/>
                </c:ext>
              </c:extLst>
            </c:dLbl>
            <c:dLbl>
              <c:idx val="5"/>
              <c:delete val="1"/>
              <c:extLst>
                <c:ext xmlns:c15="http://schemas.microsoft.com/office/drawing/2012/chart" uri="{CE6537A1-D6FC-4f65-9D91-7224C49458BB}"/>
                <c:ext xmlns:c16="http://schemas.microsoft.com/office/drawing/2014/chart" uri="{C3380CC4-5D6E-409C-BE32-E72D297353CC}">
                  <c16:uniqueId val="{00000008-403B-4B1E-A970-E6A005E191A6}"/>
                </c:ext>
              </c:extLst>
            </c:dLbl>
            <c:dLbl>
              <c:idx val="6"/>
              <c:delete val="1"/>
              <c:extLst>
                <c:ext xmlns:c15="http://schemas.microsoft.com/office/drawing/2012/chart" uri="{CE6537A1-D6FC-4f65-9D91-7224C49458BB}"/>
                <c:ext xmlns:c16="http://schemas.microsoft.com/office/drawing/2014/chart" uri="{C3380CC4-5D6E-409C-BE32-E72D297353CC}">
                  <c16:uniqueId val="{00000009-403B-4B1E-A970-E6A005E191A6}"/>
                </c:ext>
              </c:extLst>
            </c:dLbl>
            <c:dLbl>
              <c:idx val="7"/>
              <c:delete val="1"/>
              <c:extLst>
                <c:ext xmlns:c15="http://schemas.microsoft.com/office/drawing/2012/chart" uri="{CE6537A1-D6FC-4f65-9D91-7224C49458BB}"/>
                <c:ext xmlns:c16="http://schemas.microsoft.com/office/drawing/2014/chart" uri="{C3380CC4-5D6E-409C-BE32-E72D297353CC}">
                  <c16:uniqueId val="{0000000A-403B-4B1E-A970-E6A005E191A6}"/>
                </c:ext>
              </c:extLst>
            </c:dLbl>
            <c:dLbl>
              <c:idx val="8"/>
              <c:delete val="1"/>
              <c:extLst>
                <c:ext xmlns:c15="http://schemas.microsoft.com/office/drawing/2012/chart" uri="{CE6537A1-D6FC-4f65-9D91-7224C49458BB}"/>
                <c:ext xmlns:c16="http://schemas.microsoft.com/office/drawing/2014/chart" uri="{C3380CC4-5D6E-409C-BE32-E72D297353CC}">
                  <c16:uniqueId val="{0000000B-403B-4B1E-A970-E6A005E191A6}"/>
                </c:ext>
              </c:extLst>
            </c:dLbl>
            <c:dLbl>
              <c:idx val="9"/>
              <c:delete val="1"/>
              <c:extLst>
                <c:ext xmlns:c15="http://schemas.microsoft.com/office/drawing/2012/chart" uri="{CE6537A1-D6FC-4f65-9D91-7224C49458BB}"/>
                <c:ext xmlns:c16="http://schemas.microsoft.com/office/drawing/2014/chart" uri="{C3380CC4-5D6E-409C-BE32-E72D297353CC}">
                  <c16:uniqueId val="{0000000C-403B-4B1E-A970-E6A005E191A6}"/>
                </c:ext>
              </c:extLst>
            </c:dLbl>
            <c:dLbl>
              <c:idx val="10"/>
              <c:delete val="1"/>
              <c:extLst>
                <c:ext xmlns:c15="http://schemas.microsoft.com/office/drawing/2012/chart" uri="{CE6537A1-D6FC-4f65-9D91-7224C49458BB}"/>
                <c:ext xmlns:c16="http://schemas.microsoft.com/office/drawing/2014/chart" uri="{C3380CC4-5D6E-409C-BE32-E72D297353CC}">
                  <c16:uniqueId val="{0000000D-403B-4B1E-A970-E6A005E191A6}"/>
                </c:ext>
              </c:extLst>
            </c:dLbl>
            <c:dLbl>
              <c:idx val="11"/>
              <c:delete val="1"/>
              <c:extLst>
                <c:ext xmlns:c15="http://schemas.microsoft.com/office/drawing/2012/chart" uri="{CE6537A1-D6FC-4f65-9D91-7224C49458BB}"/>
                <c:ext xmlns:c16="http://schemas.microsoft.com/office/drawing/2014/chart" uri="{C3380CC4-5D6E-409C-BE32-E72D297353CC}">
                  <c16:uniqueId val="{0000000E-403B-4B1E-A970-E6A005E191A6}"/>
                </c:ext>
              </c:extLst>
            </c:dLbl>
            <c:dLbl>
              <c:idx val="12"/>
              <c:delete val="1"/>
              <c:extLst>
                <c:ext xmlns:c15="http://schemas.microsoft.com/office/drawing/2012/chart" uri="{CE6537A1-D6FC-4f65-9D91-7224C49458BB}"/>
                <c:ext xmlns:c16="http://schemas.microsoft.com/office/drawing/2014/chart" uri="{C3380CC4-5D6E-409C-BE32-E72D297353CC}">
                  <c16:uniqueId val="{0000000F-403B-4B1E-A970-E6A005E191A6}"/>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3B-4B1E-A970-E6A005E191A6}"/>
                </c:ext>
              </c:extLst>
            </c:dLbl>
            <c:dLbl>
              <c:idx val="14"/>
              <c:delete val="1"/>
              <c:extLst>
                <c:ext xmlns:c15="http://schemas.microsoft.com/office/drawing/2012/chart" uri="{CE6537A1-D6FC-4f65-9D91-7224C49458BB}"/>
                <c:ext xmlns:c16="http://schemas.microsoft.com/office/drawing/2014/chart" uri="{C3380CC4-5D6E-409C-BE32-E72D297353CC}">
                  <c16:uniqueId val="{00000011-403B-4B1E-A970-E6A005E191A6}"/>
                </c:ext>
              </c:extLst>
            </c:dLbl>
            <c:dLbl>
              <c:idx val="15"/>
              <c:delete val="1"/>
              <c:extLst>
                <c:ext xmlns:c15="http://schemas.microsoft.com/office/drawing/2012/chart" uri="{CE6537A1-D6FC-4f65-9D91-7224C49458BB}"/>
                <c:ext xmlns:c16="http://schemas.microsoft.com/office/drawing/2014/chart" uri="{C3380CC4-5D6E-409C-BE32-E72D297353CC}">
                  <c16:uniqueId val="{00000012-403B-4B1E-A970-E6A005E191A6}"/>
                </c:ext>
              </c:extLst>
            </c:dLbl>
            <c:dLbl>
              <c:idx val="16"/>
              <c:delete val="1"/>
              <c:extLst>
                <c:ext xmlns:c15="http://schemas.microsoft.com/office/drawing/2012/chart" uri="{CE6537A1-D6FC-4f65-9D91-7224C49458BB}"/>
                <c:ext xmlns:c16="http://schemas.microsoft.com/office/drawing/2014/chart" uri="{C3380CC4-5D6E-409C-BE32-E72D297353CC}">
                  <c16:uniqueId val="{00000013-403B-4B1E-A970-E6A005E191A6}"/>
                </c:ext>
              </c:extLst>
            </c:dLbl>
            <c:dLbl>
              <c:idx val="17"/>
              <c:delete val="1"/>
              <c:extLst>
                <c:ext xmlns:c15="http://schemas.microsoft.com/office/drawing/2012/chart" uri="{CE6537A1-D6FC-4f65-9D91-7224C49458BB}"/>
                <c:ext xmlns:c16="http://schemas.microsoft.com/office/drawing/2014/chart" uri="{C3380CC4-5D6E-409C-BE32-E72D297353CC}">
                  <c16:uniqueId val="{00000014-403B-4B1E-A970-E6A005E191A6}"/>
                </c:ext>
              </c:extLst>
            </c:dLbl>
            <c:dLbl>
              <c:idx val="18"/>
              <c:delete val="1"/>
              <c:extLst>
                <c:ext xmlns:c15="http://schemas.microsoft.com/office/drawing/2012/chart" uri="{CE6537A1-D6FC-4f65-9D91-7224C49458BB}"/>
                <c:ext xmlns:c16="http://schemas.microsoft.com/office/drawing/2014/chart" uri="{C3380CC4-5D6E-409C-BE32-E72D297353CC}">
                  <c16:uniqueId val="{00000015-403B-4B1E-A970-E6A005E191A6}"/>
                </c:ext>
              </c:extLst>
            </c:dLbl>
            <c:dLbl>
              <c:idx val="19"/>
              <c:delete val="1"/>
              <c:extLst>
                <c:ext xmlns:c15="http://schemas.microsoft.com/office/drawing/2012/chart" uri="{CE6537A1-D6FC-4f65-9D91-7224C49458BB}"/>
                <c:ext xmlns:c16="http://schemas.microsoft.com/office/drawing/2014/chart" uri="{C3380CC4-5D6E-409C-BE32-E72D297353CC}">
                  <c16:uniqueId val="{00000016-403B-4B1E-A970-E6A005E191A6}"/>
                </c:ext>
              </c:extLst>
            </c:dLbl>
            <c:dLbl>
              <c:idx val="20"/>
              <c:delete val="1"/>
              <c:extLst>
                <c:ext xmlns:c15="http://schemas.microsoft.com/office/drawing/2012/chart" uri="{CE6537A1-D6FC-4f65-9D91-7224C49458BB}"/>
                <c:ext xmlns:c16="http://schemas.microsoft.com/office/drawing/2014/chart" uri="{C3380CC4-5D6E-409C-BE32-E72D297353CC}">
                  <c16:uniqueId val="{00000017-403B-4B1E-A970-E6A005E191A6}"/>
                </c:ext>
              </c:extLst>
            </c:dLbl>
            <c:dLbl>
              <c:idx val="21"/>
              <c:delete val="1"/>
              <c:extLst>
                <c:ext xmlns:c15="http://schemas.microsoft.com/office/drawing/2012/chart" uri="{CE6537A1-D6FC-4f65-9D91-7224C49458BB}"/>
                <c:ext xmlns:c16="http://schemas.microsoft.com/office/drawing/2014/chart" uri="{C3380CC4-5D6E-409C-BE32-E72D297353CC}">
                  <c16:uniqueId val="{00000018-403B-4B1E-A970-E6A005E191A6}"/>
                </c:ext>
              </c:extLst>
            </c:dLbl>
            <c:dLbl>
              <c:idx val="22"/>
              <c:delete val="1"/>
              <c:extLst>
                <c:ext xmlns:c15="http://schemas.microsoft.com/office/drawing/2012/chart" uri="{CE6537A1-D6FC-4f65-9D91-7224C49458BB}"/>
                <c:ext xmlns:c16="http://schemas.microsoft.com/office/drawing/2014/chart" uri="{C3380CC4-5D6E-409C-BE32-E72D297353CC}">
                  <c16:uniqueId val="{00000019-403B-4B1E-A970-E6A005E191A6}"/>
                </c:ext>
              </c:extLst>
            </c:dLbl>
            <c:dLbl>
              <c:idx val="23"/>
              <c:delete val="1"/>
              <c:extLst>
                <c:ext xmlns:c15="http://schemas.microsoft.com/office/drawing/2012/chart" uri="{CE6537A1-D6FC-4f65-9D91-7224C49458BB}"/>
                <c:ext xmlns:c16="http://schemas.microsoft.com/office/drawing/2014/chart" uri="{C3380CC4-5D6E-409C-BE32-E72D297353CC}">
                  <c16:uniqueId val="{0000001A-403B-4B1E-A970-E6A005E191A6}"/>
                </c:ext>
              </c:extLst>
            </c:dLbl>
            <c:dLbl>
              <c:idx val="24"/>
              <c:delete val="1"/>
              <c:extLst>
                <c:ext xmlns:c15="http://schemas.microsoft.com/office/drawing/2012/chart" uri="{CE6537A1-D6FC-4f65-9D91-7224C49458BB}"/>
                <c:ext xmlns:c16="http://schemas.microsoft.com/office/drawing/2014/chart" uri="{C3380CC4-5D6E-409C-BE32-E72D297353CC}">
                  <c16:uniqueId val="{0000001B-403B-4B1E-A970-E6A005E191A6}"/>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03B-4B1E-A970-E6A005E191A6}"/>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Mannheim (644)</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191322</v>
      </c>
      <c r="F11" s="238">
        <v>192281</v>
      </c>
      <c r="G11" s="238">
        <v>192925</v>
      </c>
      <c r="H11" s="238">
        <v>191615</v>
      </c>
      <c r="I11" s="265">
        <v>191658</v>
      </c>
      <c r="J11" s="263">
        <v>-336</v>
      </c>
      <c r="K11" s="266">
        <v>-0.17531227498982563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14.130105267559403</v>
      </c>
      <c r="E13" s="115">
        <v>27034</v>
      </c>
      <c r="F13" s="114">
        <v>27106</v>
      </c>
      <c r="G13" s="114">
        <v>27356</v>
      </c>
      <c r="H13" s="114">
        <v>28087</v>
      </c>
      <c r="I13" s="140">
        <v>27818</v>
      </c>
      <c r="J13" s="115">
        <v>-784</v>
      </c>
      <c r="K13" s="116">
        <v>-2.8183190739808759</v>
      </c>
    </row>
    <row r="14" spans="1:255" ht="14.1" customHeight="1" x14ac:dyDescent="0.2">
      <c r="A14" s="306" t="s">
        <v>230</v>
      </c>
      <c r="B14" s="307"/>
      <c r="C14" s="308"/>
      <c r="D14" s="113">
        <v>53.312739779011302</v>
      </c>
      <c r="E14" s="115">
        <v>101999</v>
      </c>
      <c r="F14" s="114">
        <v>102790</v>
      </c>
      <c r="G14" s="114">
        <v>103382</v>
      </c>
      <c r="H14" s="114">
        <v>102418</v>
      </c>
      <c r="I14" s="140">
        <v>102659</v>
      </c>
      <c r="J14" s="115">
        <v>-660</v>
      </c>
      <c r="K14" s="116">
        <v>-0.6429051520081045</v>
      </c>
    </row>
    <row r="15" spans="1:255" ht="14.1" customHeight="1" x14ac:dyDescent="0.2">
      <c r="A15" s="306" t="s">
        <v>231</v>
      </c>
      <c r="B15" s="307"/>
      <c r="C15" s="308"/>
      <c r="D15" s="113">
        <v>16.087015607196246</v>
      </c>
      <c r="E15" s="115">
        <v>30778</v>
      </c>
      <c r="F15" s="114">
        <v>30852</v>
      </c>
      <c r="G15" s="114">
        <v>30749</v>
      </c>
      <c r="H15" s="114">
        <v>29953</v>
      </c>
      <c r="I15" s="140">
        <v>30053</v>
      </c>
      <c r="J15" s="115">
        <v>725</v>
      </c>
      <c r="K15" s="116">
        <v>2.4124047516054969</v>
      </c>
    </row>
    <row r="16" spans="1:255" ht="14.1" customHeight="1" x14ac:dyDescent="0.2">
      <c r="A16" s="306" t="s">
        <v>232</v>
      </c>
      <c r="B16" s="307"/>
      <c r="C16" s="308"/>
      <c r="D16" s="113">
        <v>15.949028339657749</v>
      </c>
      <c r="E16" s="115">
        <v>30514</v>
      </c>
      <c r="F16" s="114">
        <v>30522</v>
      </c>
      <c r="G16" s="114">
        <v>30429</v>
      </c>
      <c r="H16" s="114">
        <v>30165</v>
      </c>
      <c r="I16" s="140">
        <v>30114</v>
      </c>
      <c r="J16" s="115">
        <v>400</v>
      </c>
      <c r="K16" s="116">
        <v>1.3282858471142991</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0.13903262562590815</v>
      </c>
      <c r="E18" s="115">
        <v>266</v>
      </c>
      <c r="F18" s="114">
        <v>251</v>
      </c>
      <c r="G18" s="114">
        <v>256</v>
      </c>
      <c r="H18" s="114">
        <v>260</v>
      </c>
      <c r="I18" s="140">
        <v>272</v>
      </c>
      <c r="J18" s="115">
        <v>-6</v>
      </c>
      <c r="K18" s="116">
        <v>-2.2058823529411766</v>
      </c>
    </row>
    <row r="19" spans="1:255" ht="14.1" customHeight="1" x14ac:dyDescent="0.2">
      <c r="A19" s="306" t="s">
        <v>235</v>
      </c>
      <c r="B19" s="307" t="s">
        <v>236</v>
      </c>
      <c r="C19" s="308"/>
      <c r="D19" s="113">
        <v>6.1676127157357756E-2</v>
      </c>
      <c r="E19" s="115">
        <v>118</v>
      </c>
      <c r="F19" s="114">
        <v>107</v>
      </c>
      <c r="G19" s="114">
        <v>120</v>
      </c>
      <c r="H19" s="114">
        <v>129</v>
      </c>
      <c r="I19" s="140">
        <v>134</v>
      </c>
      <c r="J19" s="115">
        <v>-16</v>
      </c>
      <c r="K19" s="116">
        <v>-11.940298507462687</v>
      </c>
    </row>
    <row r="20" spans="1:255" ht="14.1" customHeight="1" x14ac:dyDescent="0.2">
      <c r="A20" s="306">
        <v>12</v>
      </c>
      <c r="B20" s="307" t="s">
        <v>237</v>
      </c>
      <c r="C20" s="308"/>
      <c r="D20" s="113">
        <v>0.5184976113567703</v>
      </c>
      <c r="E20" s="115">
        <v>992</v>
      </c>
      <c r="F20" s="114">
        <v>968</v>
      </c>
      <c r="G20" s="114">
        <v>989</v>
      </c>
      <c r="H20" s="114">
        <v>984</v>
      </c>
      <c r="I20" s="140">
        <v>956</v>
      </c>
      <c r="J20" s="115">
        <v>36</v>
      </c>
      <c r="K20" s="116">
        <v>3.7656903765690375</v>
      </c>
    </row>
    <row r="21" spans="1:255" ht="14.1" customHeight="1" x14ac:dyDescent="0.2">
      <c r="A21" s="306">
        <v>21</v>
      </c>
      <c r="B21" s="307" t="s">
        <v>238</v>
      </c>
      <c r="C21" s="308"/>
      <c r="D21" s="113">
        <v>0.18973249286543106</v>
      </c>
      <c r="E21" s="115">
        <v>363</v>
      </c>
      <c r="F21" s="114">
        <v>355</v>
      </c>
      <c r="G21" s="114">
        <v>365</v>
      </c>
      <c r="H21" s="114">
        <v>357</v>
      </c>
      <c r="I21" s="140">
        <v>348</v>
      </c>
      <c r="J21" s="115">
        <v>15</v>
      </c>
      <c r="K21" s="116">
        <v>4.3103448275862073</v>
      </c>
    </row>
    <row r="22" spans="1:255" ht="14.1" customHeight="1" x14ac:dyDescent="0.2">
      <c r="A22" s="306">
        <v>22</v>
      </c>
      <c r="B22" s="307" t="s">
        <v>239</v>
      </c>
      <c r="C22" s="308"/>
      <c r="D22" s="113">
        <v>0.67896007777464173</v>
      </c>
      <c r="E22" s="115">
        <v>1299</v>
      </c>
      <c r="F22" s="114">
        <v>1299</v>
      </c>
      <c r="G22" s="114">
        <v>1326</v>
      </c>
      <c r="H22" s="114">
        <v>1318</v>
      </c>
      <c r="I22" s="140">
        <v>1332</v>
      </c>
      <c r="J22" s="115">
        <v>-33</v>
      </c>
      <c r="K22" s="116">
        <v>-2.4774774774774775</v>
      </c>
    </row>
    <row r="23" spans="1:255" ht="14.1" customHeight="1" x14ac:dyDescent="0.2">
      <c r="A23" s="306">
        <v>23</v>
      </c>
      <c r="B23" s="307" t="s">
        <v>240</v>
      </c>
      <c r="C23" s="308"/>
      <c r="D23" s="113">
        <v>0.82792360523097186</v>
      </c>
      <c r="E23" s="115">
        <v>1584</v>
      </c>
      <c r="F23" s="114">
        <v>1606</v>
      </c>
      <c r="G23" s="114">
        <v>1620</v>
      </c>
      <c r="H23" s="114">
        <v>1589</v>
      </c>
      <c r="I23" s="140">
        <v>1624</v>
      </c>
      <c r="J23" s="115">
        <v>-40</v>
      </c>
      <c r="K23" s="116">
        <v>-2.4630541871921183</v>
      </c>
    </row>
    <row r="24" spans="1:255" ht="14.1" customHeight="1" x14ac:dyDescent="0.2">
      <c r="A24" s="306">
        <v>24</v>
      </c>
      <c r="B24" s="307" t="s">
        <v>241</v>
      </c>
      <c r="C24" s="308"/>
      <c r="D24" s="113">
        <v>1.9020290400476683</v>
      </c>
      <c r="E24" s="115">
        <v>3639</v>
      </c>
      <c r="F24" s="114">
        <v>3629</v>
      </c>
      <c r="G24" s="114">
        <v>3858</v>
      </c>
      <c r="H24" s="114">
        <v>3748</v>
      </c>
      <c r="I24" s="140">
        <v>3785</v>
      </c>
      <c r="J24" s="115">
        <v>-146</v>
      </c>
      <c r="K24" s="116">
        <v>-3.8573315719947159</v>
      </c>
    </row>
    <row r="25" spans="1:255" ht="14.1" customHeight="1" x14ac:dyDescent="0.2">
      <c r="A25" s="306">
        <v>25</v>
      </c>
      <c r="B25" s="307" t="s">
        <v>242</v>
      </c>
      <c r="C25" s="308"/>
      <c r="D25" s="113">
        <v>6.8763654990016834</v>
      </c>
      <c r="E25" s="115">
        <v>13156</v>
      </c>
      <c r="F25" s="114">
        <v>13298</v>
      </c>
      <c r="G25" s="114">
        <v>13558</v>
      </c>
      <c r="H25" s="114">
        <v>13396</v>
      </c>
      <c r="I25" s="140">
        <v>13435</v>
      </c>
      <c r="J25" s="115">
        <v>-279</v>
      </c>
      <c r="K25" s="116">
        <v>-2.0766654261257909</v>
      </c>
    </row>
    <row r="26" spans="1:255" ht="14.1" customHeight="1" x14ac:dyDescent="0.2">
      <c r="A26" s="306">
        <v>26</v>
      </c>
      <c r="B26" s="307" t="s">
        <v>243</v>
      </c>
      <c r="C26" s="308"/>
      <c r="D26" s="113">
        <v>3.0080178965304567</v>
      </c>
      <c r="E26" s="115">
        <v>5755</v>
      </c>
      <c r="F26" s="114">
        <v>5869</v>
      </c>
      <c r="G26" s="114">
        <v>5956</v>
      </c>
      <c r="H26" s="114">
        <v>5831</v>
      </c>
      <c r="I26" s="140">
        <v>5869</v>
      </c>
      <c r="J26" s="115">
        <v>-114</v>
      </c>
      <c r="K26" s="116">
        <v>-1.9424092690407224</v>
      </c>
    </row>
    <row r="27" spans="1:255" ht="14.1" customHeight="1" x14ac:dyDescent="0.2">
      <c r="A27" s="306">
        <v>27</v>
      </c>
      <c r="B27" s="307" t="s">
        <v>244</v>
      </c>
      <c r="C27" s="308"/>
      <c r="D27" s="113">
        <v>3.6942954809169879</v>
      </c>
      <c r="E27" s="115">
        <v>7068</v>
      </c>
      <c r="F27" s="114">
        <v>7133</v>
      </c>
      <c r="G27" s="114">
        <v>7191</v>
      </c>
      <c r="H27" s="114">
        <v>7124</v>
      </c>
      <c r="I27" s="140">
        <v>7205</v>
      </c>
      <c r="J27" s="115">
        <v>-137</v>
      </c>
      <c r="K27" s="116">
        <v>-1.9014573213046495</v>
      </c>
    </row>
    <row r="28" spans="1:255" ht="14.1" customHeight="1" x14ac:dyDescent="0.2">
      <c r="A28" s="306">
        <v>28</v>
      </c>
      <c r="B28" s="307" t="s">
        <v>245</v>
      </c>
      <c r="C28" s="308"/>
      <c r="D28" s="113">
        <v>0.13694190945108248</v>
      </c>
      <c r="E28" s="115">
        <v>262</v>
      </c>
      <c r="F28" s="114">
        <v>264</v>
      </c>
      <c r="G28" s="114">
        <v>263</v>
      </c>
      <c r="H28" s="114">
        <v>272</v>
      </c>
      <c r="I28" s="140">
        <v>270</v>
      </c>
      <c r="J28" s="115">
        <v>-8</v>
      </c>
      <c r="K28" s="116">
        <v>-2.9629629629629628</v>
      </c>
    </row>
    <row r="29" spans="1:255" ht="14.1" customHeight="1" x14ac:dyDescent="0.2">
      <c r="A29" s="306">
        <v>29</v>
      </c>
      <c r="B29" s="307" t="s">
        <v>246</v>
      </c>
      <c r="C29" s="308"/>
      <c r="D29" s="113">
        <v>1.8095148493116318</v>
      </c>
      <c r="E29" s="115">
        <v>3462</v>
      </c>
      <c r="F29" s="114">
        <v>3588</v>
      </c>
      <c r="G29" s="114">
        <v>3587</v>
      </c>
      <c r="H29" s="114">
        <v>3636</v>
      </c>
      <c r="I29" s="140">
        <v>3619</v>
      </c>
      <c r="J29" s="115">
        <v>-157</v>
      </c>
      <c r="K29" s="116">
        <v>-4.338214976512849</v>
      </c>
    </row>
    <row r="30" spans="1:255" ht="14.1" customHeight="1" x14ac:dyDescent="0.2">
      <c r="A30" s="306" t="s">
        <v>247</v>
      </c>
      <c r="B30" s="307" t="s">
        <v>248</v>
      </c>
      <c r="C30" s="308"/>
      <c r="D30" s="113">
        <v>0.49811312865221979</v>
      </c>
      <c r="E30" s="115">
        <v>953</v>
      </c>
      <c r="F30" s="114">
        <v>977</v>
      </c>
      <c r="G30" s="114">
        <v>971</v>
      </c>
      <c r="H30" s="114">
        <v>960</v>
      </c>
      <c r="I30" s="140">
        <v>965</v>
      </c>
      <c r="J30" s="115">
        <v>-12</v>
      </c>
      <c r="K30" s="116">
        <v>-1.2435233160621761</v>
      </c>
    </row>
    <row r="31" spans="1:255" ht="14.1" customHeight="1" x14ac:dyDescent="0.2">
      <c r="A31" s="306" t="s">
        <v>249</v>
      </c>
      <c r="B31" s="307" t="s">
        <v>250</v>
      </c>
      <c r="C31" s="308"/>
      <c r="D31" s="113">
        <v>1.2810863361244393</v>
      </c>
      <c r="E31" s="115">
        <v>2451</v>
      </c>
      <c r="F31" s="114">
        <v>2554</v>
      </c>
      <c r="G31" s="114">
        <v>2555</v>
      </c>
      <c r="H31" s="114">
        <v>2621</v>
      </c>
      <c r="I31" s="140">
        <v>2602</v>
      </c>
      <c r="J31" s="115">
        <v>-151</v>
      </c>
      <c r="K31" s="116">
        <v>-5.8032282859338968</v>
      </c>
    </row>
    <row r="32" spans="1:255" ht="14.1" customHeight="1" x14ac:dyDescent="0.2">
      <c r="A32" s="306">
        <v>31</v>
      </c>
      <c r="B32" s="307" t="s">
        <v>251</v>
      </c>
      <c r="C32" s="308"/>
      <c r="D32" s="113">
        <v>0.71136617848443984</v>
      </c>
      <c r="E32" s="115">
        <v>1361</v>
      </c>
      <c r="F32" s="114">
        <v>1384</v>
      </c>
      <c r="G32" s="114">
        <v>1452</v>
      </c>
      <c r="H32" s="114">
        <v>1500</v>
      </c>
      <c r="I32" s="140">
        <v>1484</v>
      </c>
      <c r="J32" s="115">
        <v>-123</v>
      </c>
      <c r="K32" s="116">
        <v>-8.2884097035040423</v>
      </c>
    </row>
    <row r="33" spans="1:11" ht="14.1" customHeight="1" x14ac:dyDescent="0.2">
      <c r="A33" s="306">
        <v>32</v>
      </c>
      <c r="B33" s="307" t="s">
        <v>252</v>
      </c>
      <c r="C33" s="308"/>
      <c r="D33" s="113">
        <v>1.6208277145336134</v>
      </c>
      <c r="E33" s="115">
        <v>3101</v>
      </c>
      <c r="F33" s="114">
        <v>2967</v>
      </c>
      <c r="G33" s="114">
        <v>3116</v>
      </c>
      <c r="H33" s="114">
        <v>3196</v>
      </c>
      <c r="I33" s="140">
        <v>2999</v>
      </c>
      <c r="J33" s="115">
        <v>102</v>
      </c>
      <c r="K33" s="116">
        <v>3.4011337112370792</v>
      </c>
    </row>
    <row r="34" spans="1:11" ht="14.1" customHeight="1" x14ac:dyDescent="0.2">
      <c r="A34" s="306">
        <v>33</v>
      </c>
      <c r="B34" s="307" t="s">
        <v>253</v>
      </c>
      <c r="C34" s="308"/>
      <c r="D34" s="113">
        <v>0.85823898976594437</v>
      </c>
      <c r="E34" s="115">
        <v>1642</v>
      </c>
      <c r="F34" s="114">
        <v>1653</v>
      </c>
      <c r="G34" s="114">
        <v>1757</v>
      </c>
      <c r="H34" s="114">
        <v>1699</v>
      </c>
      <c r="I34" s="140">
        <v>1648</v>
      </c>
      <c r="J34" s="115">
        <v>-6</v>
      </c>
      <c r="K34" s="116">
        <v>-0.36407766990291263</v>
      </c>
    </row>
    <row r="35" spans="1:11" ht="14.1" customHeight="1" x14ac:dyDescent="0.2">
      <c r="A35" s="306">
        <v>34</v>
      </c>
      <c r="B35" s="307" t="s">
        <v>254</v>
      </c>
      <c r="C35" s="308"/>
      <c r="D35" s="113">
        <v>2.1006470766561085</v>
      </c>
      <c r="E35" s="115">
        <v>4019</v>
      </c>
      <c r="F35" s="114">
        <v>4056</v>
      </c>
      <c r="G35" s="114">
        <v>4076</v>
      </c>
      <c r="H35" s="114">
        <v>3954</v>
      </c>
      <c r="I35" s="140">
        <v>4033</v>
      </c>
      <c r="J35" s="115">
        <v>-14</v>
      </c>
      <c r="K35" s="116">
        <v>-0.34713612695264073</v>
      </c>
    </row>
    <row r="36" spans="1:11" ht="14.1" customHeight="1" x14ac:dyDescent="0.2">
      <c r="A36" s="306">
        <v>41</v>
      </c>
      <c r="B36" s="307" t="s">
        <v>255</v>
      </c>
      <c r="C36" s="308"/>
      <c r="D36" s="113">
        <v>2.1785262541683652</v>
      </c>
      <c r="E36" s="115">
        <v>4168</v>
      </c>
      <c r="F36" s="114">
        <v>4206</v>
      </c>
      <c r="G36" s="114">
        <v>4225</v>
      </c>
      <c r="H36" s="114">
        <v>4228</v>
      </c>
      <c r="I36" s="140">
        <v>4232</v>
      </c>
      <c r="J36" s="115">
        <v>-64</v>
      </c>
      <c r="K36" s="116">
        <v>-1.5122873345935728</v>
      </c>
    </row>
    <row r="37" spans="1:11" ht="14.1" customHeight="1" x14ac:dyDescent="0.2">
      <c r="A37" s="306">
        <v>42</v>
      </c>
      <c r="B37" s="307" t="s">
        <v>256</v>
      </c>
      <c r="C37" s="308"/>
      <c r="D37" s="113">
        <v>0.22370663070634847</v>
      </c>
      <c r="E37" s="115">
        <v>428</v>
      </c>
      <c r="F37" s="114">
        <v>425</v>
      </c>
      <c r="G37" s="114">
        <v>420</v>
      </c>
      <c r="H37" s="114">
        <v>439</v>
      </c>
      <c r="I37" s="140">
        <v>442</v>
      </c>
      <c r="J37" s="115">
        <v>-14</v>
      </c>
      <c r="K37" s="116">
        <v>-3.1674208144796379</v>
      </c>
    </row>
    <row r="38" spans="1:11" ht="14.1" customHeight="1" x14ac:dyDescent="0.2">
      <c r="A38" s="306">
        <v>43</v>
      </c>
      <c r="B38" s="307" t="s">
        <v>257</v>
      </c>
      <c r="C38" s="308"/>
      <c r="D38" s="113">
        <v>3.4810424310847683</v>
      </c>
      <c r="E38" s="115">
        <v>6660</v>
      </c>
      <c r="F38" s="114">
        <v>6598</v>
      </c>
      <c r="G38" s="114">
        <v>6518</v>
      </c>
      <c r="H38" s="114">
        <v>6451</v>
      </c>
      <c r="I38" s="140">
        <v>6411</v>
      </c>
      <c r="J38" s="115">
        <v>249</v>
      </c>
      <c r="K38" s="116">
        <v>3.8839494618624242</v>
      </c>
    </row>
    <row r="39" spans="1:11" ht="14.1" customHeight="1" x14ac:dyDescent="0.2">
      <c r="A39" s="306">
        <v>51</v>
      </c>
      <c r="B39" s="307" t="s">
        <v>258</v>
      </c>
      <c r="C39" s="308"/>
      <c r="D39" s="113">
        <v>6.7645121836485087</v>
      </c>
      <c r="E39" s="115">
        <v>12942</v>
      </c>
      <c r="F39" s="114">
        <v>12925</v>
      </c>
      <c r="G39" s="114">
        <v>13093</v>
      </c>
      <c r="H39" s="114">
        <v>13233</v>
      </c>
      <c r="I39" s="140">
        <v>13197</v>
      </c>
      <c r="J39" s="115">
        <v>-255</v>
      </c>
      <c r="K39" s="116">
        <v>-1.9322573312116391</v>
      </c>
    </row>
    <row r="40" spans="1:11" ht="14.1" customHeight="1" x14ac:dyDescent="0.2">
      <c r="A40" s="306" t="s">
        <v>259</v>
      </c>
      <c r="B40" s="307" t="s">
        <v>260</v>
      </c>
      <c r="C40" s="308"/>
      <c r="D40" s="113">
        <v>5.1677277051253911</v>
      </c>
      <c r="E40" s="115">
        <v>9887</v>
      </c>
      <c r="F40" s="114">
        <v>9856</v>
      </c>
      <c r="G40" s="114">
        <v>10001</v>
      </c>
      <c r="H40" s="114">
        <v>10252</v>
      </c>
      <c r="I40" s="140">
        <v>10201</v>
      </c>
      <c r="J40" s="115">
        <v>-314</v>
      </c>
      <c r="K40" s="116">
        <v>-3.0781295951377317</v>
      </c>
    </row>
    <row r="41" spans="1:11" ht="14.1" customHeight="1" x14ac:dyDescent="0.2">
      <c r="A41" s="306"/>
      <c r="B41" s="307" t="s">
        <v>261</v>
      </c>
      <c r="C41" s="308"/>
      <c r="D41" s="113">
        <v>4.3424174951129508</v>
      </c>
      <c r="E41" s="115">
        <v>8308</v>
      </c>
      <c r="F41" s="114">
        <v>8234</v>
      </c>
      <c r="G41" s="114">
        <v>8389</v>
      </c>
      <c r="H41" s="114">
        <v>8696</v>
      </c>
      <c r="I41" s="140">
        <v>8629</v>
      </c>
      <c r="J41" s="115">
        <v>-321</v>
      </c>
      <c r="K41" s="116">
        <v>-3.7200139065940432</v>
      </c>
    </row>
    <row r="42" spans="1:11" ht="14.1" customHeight="1" x14ac:dyDescent="0.2">
      <c r="A42" s="306">
        <v>52</v>
      </c>
      <c r="B42" s="307" t="s">
        <v>262</v>
      </c>
      <c r="C42" s="308"/>
      <c r="D42" s="113">
        <v>3.0864197530864197</v>
      </c>
      <c r="E42" s="115">
        <v>5905</v>
      </c>
      <c r="F42" s="114">
        <v>5905</v>
      </c>
      <c r="G42" s="114">
        <v>5886</v>
      </c>
      <c r="H42" s="114">
        <v>5856</v>
      </c>
      <c r="I42" s="140">
        <v>5922</v>
      </c>
      <c r="J42" s="115">
        <v>-17</v>
      </c>
      <c r="K42" s="116">
        <v>-0.28706518068220194</v>
      </c>
    </row>
    <row r="43" spans="1:11" ht="14.1" customHeight="1" x14ac:dyDescent="0.2">
      <c r="A43" s="306" t="s">
        <v>263</v>
      </c>
      <c r="B43" s="307" t="s">
        <v>264</v>
      </c>
      <c r="C43" s="308"/>
      <c r="D43" s="113">
        <v>2.1544830181578698</v>
      </c>
      <c r="E43" s="115">
        <v>4122</v>
      </c>
      <c r="F43" s="114">
        <v>4131</v>
      </c>
      <c r="G43" s="114">
        <v>4121</v>
      </c>
      <c r="H43" s="114">
        <v>4119</v>
      </c>
      <c r="I43" s="140">
        <v>4136</v>
      </c>
      <c r="J43" s="115">
        <v>-14</v>
      </c>
      <c r="K43" s="116">
        <v>-0.33849129593810445</v>
      </c>
    </row>
    <row r="44" spans="1:11" ht="14.1" customHeight="1" x14ac:dyDescent="0.2">
      <c r="A44" s="306">
        <v>53</v>
      </c>
      <c r="B44" s="307" t="s">
        <v>265</v>
      </c>
      <c r="C44" s="308"/>
      <c r="D44" s="113">
        <v>1.2544297048954118</v>
      </c>
      <c r="E44" s="115">
        <v>2400</v>
      </c>
      <c r="F44" s="114">
        <v>2395</v>
      </c>
      <c r="G44" s="114">
        <v>2359</v>
      </c>
      <c r="H44" s="114">
        <v>2299</v>
      </c>
      <c r="I44" s="140">
        <v>2267</v>
      </c>
      <c r="J44" s="115">
        <v>133</v>
      </c>
      <c r="K44" s="116">
        <v>5.8667842964269958</v>
      </c>
    </row>
    <row r="45" spans="1:11" ht="14.1" customHeight="1" x14ac:dyDescent="0.2">
      <c r="A45" s="306" t="s">
        <v>266</v>
      </c>
      <c r="B45" s="307" t="s">
        <v>267</v>
      </c>
      <c r="C45" s="308"/>
      <c r="D45" s="113">
        <v>1.1964123310439991</v>
      </c>
      <c r="E45" s="115">
        <v>2289</v>
      </c>
      <c r="F45" s="114">
        <v>2296</v>
      </c>
      <c r="G45" s="114">
        <v>2261</v>
      </c>
      <c r="H45" s="114">
        <v>2219</v>
      </c>
      <c r="I45" s="140">
        <v>2183</v>
      </c>
      <c r="J45" s="115">
        <v>106</v>
      </c>
      <c r="K45" s="116">
        <v>4.8557031607879066</v>
      </c>
    </row>
    <row r="46" spans="1:11" ht="14.1" customHeight="1" x14ac:dyDescent="0.2">
      <c r="A46" s="306">
        <v>54</v>
      </c>
      <c r="B46" s="307" t="s">
        <v>268</v>
      </c>
      <c r="C46" s="308"/>
      <c r="D46" s="113">
        <v>2.9102769153573558</v>
      </c>
      <c r="E46" s="115">
        <v>5568</v>
      </c>
      <c r="F46" s="114">
        <v>5572</v>
      </c>
      <c r="G46" s="114">
        <v>5510</v>
      </c>
      <c r="H46" s="114">
        <v>5538</v>
      </c>
      <c r="I46" s="140">
        <v>5502</v>
      </c>
      <c r="J46" s="115">
        <v>66</v>
      </c>
      <c r="K46" s="116">
        <v>1.1995637949836424</v>
      </c>
    </row>
    <row r="47" spans="1:11" ht="14.1" customHeight="1" x14ac:dyDescent="0.2">
      <c r="A47" s="306">
        <v>61</v>
      </c>
      <c r="B47" s="307" t="s">
        <v>269</v>
      </c>
      <c r="C47" s="308"/>
      <c r="D47" s="113">
        <v>3.9802009178244009</v>
      </c>
      <c r="E47" s="115">
        <v>7615</v>
      </c>
      <c r="F47" s="114">
        <v>7669</v>
      </c>
      <c r="G47" s="114">
        <v>7665</v>
      </c>
      <c r="H47" s="114">
        <v>7624</v>
      </c>
      <c r="I47" s="140">
        <v>7619</v>
      </c>
      <c r="J47" s="115">
        <v>-4</v>
      </c>
      <c r="K47" s="116">
        <v>-5.2500328127050792E-2</v>
      </c>
    </row>
    <row r="48" spans="1:11" ht="14.1" customHeight="1" x14ac:dyDescent="0.2">
      <c r="A48" s="306">
        <v>62</v>
      </c>
      <c r="B48" s="307" t="s">
        <v>270</v>
      </c>
      <c r="C48" s="308"/>
      <c r="D48" s="113">
        <v>5.2466522407250604</v>
      </c>
      <c r="E48" s="115">
        <v>10038</v>
      </c>
      <c r="F48" s="114">
        <v>10276</v>
      </c>
      <c r="G48" s="114">
        <v>10258</v>
      </c>
      <c r="H48" s="114">
        <v>10261</v>
      </c>
      <c r="I48" s="140">
        <v>10293</v>
      </c>
      <c r="J48" s="115">
        <v>-255</v>
      </c>
      <c r="K48" s="116">
        <v>-2.4774118332847568</v>
      </c>
    </row>
    <row r="49" spans="1:11" ht="14.1" customHeight="1" x14ac:dyDescent="0.2">
      <c r="A49" s="306">
        <v>63</v>
      </c>
      <c r="B49" s="307" t="s">
        <v>271</v>
      </c>
      <c r="C49" s="308"/>
      <c r="D49" s="113">
        <v>2.1670273152068242</v>
      </c>
      <c r="E49" s="115">
        <v>4146</v>
      </c>
      <c r="F49" s="114">
        <v>4313</v>
      </c>
      <c r="G49" s="114">
        <v>4254</v>
      </c>
      <c r="H49" s="114">
        <v>4362</v>
      </c>
      <c r="I49" s="140">
        <v>4244</v>
      </c>
      <c r="J49" s="115">
        <v>-98</v>
      </c>
      <c r="K49" s="116">
        <v>-2.3091423185673894</v>
      </c>
    </row>
    <row r="50" spans="1:11" ht="14.1" customHeight="1" x14ac:dyDescent="0.2">
      <c r="A50" s="306" t="s">
        <v>272</v>
      </c>
      <c r="B50" s="307" t="s">
        <v>273</v>
      </c>
      <c r="C50" s="308"/>
      <c r="D50" s="113">
        <v>0.35542174972036672</v>
      </c>
      <c r="E50" s="115">
        <v>680</v>
      </c>
      <c r="F50" s="114">
        <v>715</v>
      </c>
      <c r="G50" s="114">
        <v>704</v>
      </c>
      <c r="H50" s="114">
        <v>694</v>
      </c>
      <c r="I50" s="140">
        <v>670</v>
      </c>
      <c r="J50" s="115">
        <v>10</v>
      </c>
      <c r="K50" s="116">
        <v>1.4925373134328359</v>
      </c>
    </row>
    <row r="51" spans="1:11" ht="14.1" customHeight="1" x14ac:dyDescent="0.2">
      <c r="A51" s="306" t="s">
        <v>274</v>
      </c>
      <c r="B51" s="307" t="s">
        <v>275</v>
      </c>
      <c r="C51" s="308"/>
      <c r="D51" s="113">
        <v>1.3662830202485861</v>
      </c>
      <c r="E51" s="115">
        <v>2614</v>
      </c>
      <c r="F51" s="114">
        <v>2730</v>
      </c>
      <c r="G51" s="114">
        <v>2681</v>
      </c>
      <c r="H51" s="114">
        <v>2716</v>
      </c>
      <c r="I51" s="140">
        <v>2691</v>
      </c>
      <c r="J51" s="115">
        <v>-77</v>
      </c>
      <c r="K51" s="116">
        <v>-2.8613898179115571</v>
      </c>
    </row>
    <row r="52" spans="1:11" ht="14.1" customHeight="1" x14ac:dyDescent="0.2">
      <c r="A52" s="306">
        <v>71</v>
      </c>
      <c r="B52" s="307" t="s">
        <v>276</v>
      </c>
      <c r="C52" s="308"/>
      <c r="D52" s="113">
        <v>16.357240672792464</v>
      </c>
      <c r="E52" s="115">
        <v>31295</v>
      </c>
      <c r="F52" s="114">
        <v>31490</v>
      </c>
      <c r="G52" s="114">
        <v>31548</v>
      </c>
      <c r="H52" s="114">
        <v>31089</v>
      </c>
      <c r="I52" s="140">
        <v>31235</v>
      </c>
      <c r="J52" s="115">
        <v>60</v>
      </c>
      <c r="K52" s="116">
        <v>0.19209220425804385</v>
      </c>
    </row>
    <row r="53" spans="1:11" ht="14.1" customHeight="1" x14ac:dyDescent="0.2">
      <c r="A53" s="306" t="s">
        <v>277</v>
      </c>
      <c r="B53" s="307" t="s">
        <v>278</v>
      </c>
      <c r="C53" s="308"/>
      <c r="D53" s="113">
        <v>8.1861991825299754</v>
      </c>
      <c r="E53" s="115">
        <v>15662</v>
      </c>
      <c r="F53" s="114">
        <v>15729</v>
      </c>
      <c r="G53" s="114">
        <v>15799</v>
      </c>
      <c r="H53" s="114">
        <v>15550</v>
      </c>
      <c r="I53" s="140">
        <v>15606</v>
      </c>
      <c r="J53" s="115">
        <v>56</v>
      </c>
      <c r="K53" s="116">
        <v>0.35883634499551453</v>
      </c>
    </row>
    <row r="54" spans="1:11" ht="14.1" customHeight="1" x14ac:dyDescent="0.2">
      <c r="A54" s="306" t="s">
        <v>279</v>
      </c>
      <c r="B54" s="307" t="s">
        <v>280</v>
      </c>
      <c r="C54" s="308"/>
      <c r="D54" s="113">
        <v>6.2920103281379038</v>
      </c>
      <c r="E54" s="115">
        <v>12038</v>
      </c>
      <c r="F54" s="114">
        <v>12164</v>
      </c>
      <c r="G54" s="114">
        <v>12161</v>
      </c>
      <c r="H54" s="114">
        <v>12020</v>
      </c>
      <c r="I54" s="140">
        <v>12079</v>
      </c>
      <c r="J54" s="115">
        <v>-41</v>
      </c>
      <c r="K54" s="116">
        <v>-0.33943207219140659</v>
      </c>
    </row>
    <row r="55" spans="1:11" ht="14.1" customHeight="1" x14ac:dyDescent="0.2">
      <c r="A55" s="306">
        <v>72</v>
      </c>
      <c r="B55" s="307" t="s">
        <v>281</v>
      </c>
      <c r="C55" s="308"/>
      <c r="D55" s="113">
        <v>4.8917531700483998</v>
      </c>
      <c r="E55" s="115">
        <v>9359</v>
      </c>
      <c r="F55" s="114">
        <v>9417</v>
      </c>
      <c r="G55" s="114">
        <v>9433</v>
      </c>
      <c r="H55" s="114">
        <v>9233</v>
      </c>
      <c r="I55" s="140">
        <v>9310</v>
      </c>
      <c r="J55" s="115">
        <v>49</v>
      </c>
      <c r="K55" s="116">
        <v>0.52631578947368418</v>
      </c>
    </row>
    <row r="56" spans="1:11" ht="14.1" customHeight="1" x14ac:dyDescent="0.2">
      <c r="A56" s="306" t="s">
        <v>282</v>
      </c>
      <c r="B56" s="307" t="s">
        <v>283</v>
      </c>
      <c r="C56" s="308"/>
      <c r="D56" s="113">
        <v>2.3750535746019801</v>
      </c>
      <c r="E56" s="115">
        <v>4544</v>
      </c>
      <c r="F56" s="114">
        <v>4604</v>
      </c>
      <c r="G56" s="114">
        <v>4639</v>
      </c>
      <c r="H56" s="114">
        <v>4573</v>
      </c>
      <c r="I56" s="140">
        <v>4611</v>
      </c>
      <c r="J56" s="115">
        <v>-67</v>
      </c>
      <c r="K56" s="116">
        <v>-1.4530470613749729</v>
      </c>
    </row>
    <row r="57" spans="1:11" ht="14.1" customHeight="1" x14ac:dyDescent="0.2">
      <c r="A57" s="306" t="s">
        <v>284</v>
      </c>
      <c r="B57" s="307" t="s">
        <v>285</v>
      </c>
      <c r="C57" s="308"/>
      <c r="D57" s="113">
        <v>1.9030743981350813</v>
      </c>
      <c r="E57" s="115">
        <v>3641</v>
      </c>
      <c r="F57" s="114">
        <v>3649</v>
      </c>
      <c r="G57" s="114">
        <v>3622</v>
      </c>
      <c r="H57" s="114">
        <v>3506</v>
      </c>
      <c r="I57" s="140">
        <v>3551</v>
      </c>
      <c r="J57" s="115">
        <v>90</v>
      </c>
      <c r="K57" s="116">
        <v>2.5344973246972682</v>
      </c>
    </row>
    <row r="58" spans="1:11" ht="14.1" customHeight="1" x14ac:dyDescent="0.2">
      <c r="A58" s="306">
        <v>73</v>
      </c>
      <c r="B58" s="307" t="s">
        <v>286</v>
      </c>
      <c r="C58" s="308"/>
      <c r="D58" s="113">
        <v>3.4805197520410616</v>
      </c>
      <c r="E58" s="115">
        <v>6659</v>
      </c>
      <c r="F58" s="114">
        <v>6618</v>
      </c>
      <c r="G58" s="114">
        <v>6615</v>
      </c>
      <c r="H58" s="114">
        <v>6950</v>
      </c>
      <c r="I58" s="140">
        <v>6998</v>
      </c>
      <c r="J58" s="115">
        <v>-339</v>
      </c>
      <c r="K58" s="116">
        <v>-4.8442412117747926</v>
      </c>
    </row>
    <row r="59" spans="1:11" ht="14.1" customHeight="1" x14ac:dyDescent="0.2">
      <c r="A59" s="306" t="s">
        <v>287</v>
      </c>
      <c r="B59" s="307" t="s">
        <v>288</v>
      </c>
      <c r="C59" s="308"/>
      <c r="D59" s="113">
        <v>2.3996194896561818</v>
      </c>
      <c r="E59" s="115">
        <v>4591</v>
      </c>
      <c r="F59" s="114">
        <v>4555</v>
      </c>
      <c r="G59" s="114">
        <v>4546</v>
      </c>
      <c r="H59" s="114">
        <v>4965</v>
      </c>
      <c r="I59" s="140">
        <v>4966</v>
      </c>
      <c r="J59" s="115">
        <v>-375</v>
      </c>
      <c r="K59" s="116">
        <v>-7.5513491743858232</v>
      </c>
    </row>
    <row r="60" spans="1:11" ht="14.1" customHeight="1" x14ac:dyDescent="0.2">
      <c r="A60" s="306">
        <v>81</v>
      </c>
      <c r="B60" s="307" t="s">
        <v>289</v>
      </c>
      <c r="C60" s="308"/>
      <c r="D60" s="113">
        <v>7.090663906921316</v>
      </c>
      <c r="E60" s="115">
        <v>13566</v>
      </c>
      <c r="F60" s="114">
        <v>13433</v>
      </c>
      <c r="G60" s="114">
        <v>13305</v>
      </c>
      <c r="H60" s="114">
        <v>13160</v>
      </c>
      <c r="I60" s="140">
        <v>13132</v>
      </c>
      <c r="J60" s="115">
        <v>434</v>
      </c>
      <c r="K60" s="116">
        <v>3.3049040511727079</v>
      </c>
    </row>
    <row r="61" spans="1:11" ht="14.1" customHeight="1" x14ac:dyDescent="0.2">
      <c r="A61" s="306" t="s">
        <v>290</v>
      </c>
      <c r="B61" s="307" t="s">
        <v>291</v>
      </c>
      <c r="C61" s="308"/>
      <c r="D61" s="113">
        <v>1.4786590146454668</v>
      </c>
      <c r="E61" s="115">
        <v>2829</v>
      </c>
      <c r="F61" s="114">
        <v>2823</v>
      </c>
      <c r="G61" s="114">
        <v>2843</v>
      </c>
      <c r="H61" s="114">
        <v>2754</v>
      </c>
      <c r="I61" s="140">
        <v>2772</v>
      </c>
      <c r="J61" s="115">
        <v>57</v>
      </c>
      <c r="K61" s="116">
        <v>2.0562770562770565</v>
      </c>
    </row>
    <row r="62" spans="1:11" ht="14.1" customHeight="1" x14ac:dyDescent="0.2">
      <c r="A62" s="306" t="s">
        <v>292</v>
      </c>
      <c r="B62" s="307" t="s">
        <v>293</v>
      </c>
      <c r="C62" s="308"/>
      <c r="D62" s="113">
        <v>2.8397152444569889</v>
      </c>
      <c r="E62" s="115">
        <v>5433</v>
      </c>
      <c r="F62" s="114">
        <v>5403</v>
      </c>
      <c r="G62" s="114">
        <v>5358</v>
      </c>
      <c r="H62" s="114">
        <v>5374</v>
      </c>
      <c r="I62" s="140">
        <v>5339</v>
      </c>
      <c r="J62" s="115">
        <v>94</v>
      </c>
      <c r="K62" s="116">
        <v>1.7606293313354562</v>
      </c>
    </row>
    <row r="63" spans="1:11" ht="14.1" customHeight="1" x14ac:dyDescent="0.2">
      <c r="A63" s="306"/>
      <c r="B63" s="307" t="s">
        <v>294</v>
      </c>
      <c r="C63" s="308"/>
      <c r="D63" s="113">
        <v>2.4774986671684385</v>
      </c>
      <c r="E63" s="115">
        <v>4740</v>
      </c>
      <c r="F63" s="114">
        <v>4709</v>
      </c>
      <c r="G63" s="114">
        <v>4686</v>
      </c>
      <c r="H63" s="114">
        <v>4734</v>
      </c>
      <c r="I63" s="140">
        <v>4724</v>
      </c>
      <c r="J63" s="115">
        <v>16</v>
      </c>
      <c r="K63" s="116">
        <v>0.33869602032176122</v>
      </c>
    </row>
    <row r="64" spans="1:11" ht="14.1" customHeight="1" x14ac:dyDescent="0.2">
      <c r="A64" s="306" t="s">
        <v>295</v>
      </c>
      <c r="B64" s="307" t="s">
        <v>296</v>
      </c>
      <c r="C64" s="308"/>
      <c r="D64" s="113">
        <v>0.86451113829042137</v>
      </c>
      <c r="E64" s="115">
        <v>1654</v>
      </c>
      <c r="F64" s="114">
        <v>1634</v>
      </c>
      <c r="G64" s="114">
        <v>1623</v>
      </c>
      <c r="H64" s="114">
        <v>1579</v>
      </c>
      <c r="I64" s="140">
        <v>1564</v>
      </c>
      <c r="J64" s="115">
        <v>90</v>
      </c>
      <c r="K64" s="116">
        <v>5.7544757033248084</v>
      </c>
    </row>
    <row r="65" spans="1:11" ht="14.1" customHeight="1" x14ac:dyDescent="0.2">
      <c r="A65" s="306" t="s">
        <v>297</v>
      </c>
      <c r="B65" s="307" t="s">
        <v>298</v>
      </c>
      <c r="C65" s="308"/>
      <c r="D65" s="113">
        <v>0.40350822174135748</v>
      </c>
      <c r="E65" s="115">
        <v>772</v>
      </c>
      <c r="F65" s="114">
        <v>763</v>
      </c>
      <c r="G65" s="114">
        <v>731</v>
      </c>
      <c r="H65" s="114">
        <v>750</v>
      </c>
      <c r="I65" s="140">
        <v>762</v>
      </c>
      <c r="J65" s="115">
        <v>10</v>
      </c>
      <c r="K65" s="116">
        <v>1.3123359580052494</v>
      </c>
    </row>
    <row r="66" spans="1:11" ht="14.1" customHeight="1" x14ac:dyDescent="0.2">
      <c r="A66" s="306">
        <v>82</v>
      </c>
      <c r="B66" s="307" t="s">
        <v>299</v>
      </c>
      <c r="C66" s="308"/>
      <c r="D66" s="113">
        <v>2.1513469438956316</v>
      </c>
      <c r="E66" s="115">
        <v>4116</v>
      </c>
      <c r="F66" s="114">
        <v>4122</v>
      </c>
      <c r="G66" s="114">
        <v>4007</v>
      </c>
      <c r="H66" s="114">
        <v>3915</v>
      </c>
      <c r="I66" s="140">
        <v>3854</v>
      </c>
      <c r="J66" s="115">
        <v>262</v>
      </c>
      <c r="K66" s="116">
        <v>6.7981318111053453</v>
      </c>
    </row>
    <row r="67" spans="1:11" ht="14.1" customHeight="1" x14ac:dyDescent="0.2">
      <c r="A67" s="306" t="s">
        <v>300</v>
      </c>
      <c r="B67" s="307" t="s">
        <v>301</v>
      </c>
      <c r="C67" s="308"/>
      <c r="D67" s="113">
        <v>1.3871901819968431</v>
      </c>
      <c r="E67" s="115">
        <v>2654</v>
      </c>
      <c r="F67" s="114">
        <v>2632</v>
      </c>
      <c r="G67" s="114">
        <v>2527</v>
      </c>
      <c r="H67" s="114">
        <v>2468</v>
      </c>
      <c r="I67" s="140">
        <v>2400</v>
      </c>
      <c r="J67" s="115">
        <v>254</v>
      </c>
      <c r="K67" s="116">
        <v>10.583333333333334</v>
      </c>
    </row>
    <row r="68" spans="1:11" ht="14.1" customHeight="1" x14ac:dyDescent="0.2">
      <c r="A68" s="306" t="s">
        <v>302</v>
      </c>
      <c r="B68" s="307" t="s">
        <v>303</v>
      </c>
      <c r="C68" s="308"/>
      <c r="D68" s="113">
        <v>0.39984946843541253</v>
      </c>
      <c r="E68" s="115">
        <v>765</v>
      </c>
      <c r="F68" s="114">
        <v>786</v>
      </c>
      <c r="G68" s="114">
        <v>778</v>
      </c>
      <c r="H68" s="114">
        <v>759</v>
      </c>
      <c r="I68" s="140">
        <v>767</v>
      </c>
      <c r="J68" s="115">
        <v>-2</v>
      </c>
      <c r="K68" s="116">
        <v>-0.2607561929595828</v>
      </c>
    </row>
    <row r="69" spans="1:11" ht="14.1" customHeight="1" x14ac:dyDescent="0.2">
      <c r="A69" s="306">
        <v>83</v>
      </c>
      <c r="B69" s="307" t="s">
        <v>304</v>
      </c>
      <c r="C69" s="308"/>
      <c r="D69" s="113">
        <v>4.0789872570849148</v>
      </c>
      <c r="E69" s="115">
        <v>7804</v>
      </c>
      <c r="F69" s="114">
        <v>7844</v>
      </c>
      <c r="G69" s="114">
        <v>7752</v>
      </c>
      <c r="H69" s="114">
        <v>7469</v>
      </c>
      <c r="I69" s="140">
        <v>7504</v>
      </c>
      <c r="J69" s="115">
        <v>300</v>
      </c>
      <c r="K69" s="116">
        <v>3.9978678038379529</v>
      </c>
    </row>
    <row r="70" spans="1:11" ht="14.1" customHeight="1" x14ac:dyDescent="0.2">
      <c r="A70" s="306" t="s">
        <v>305</v>
      </c>
      <c r="B70" s="307" t="s">
        <v>306</v>
      </c>
      <c r="C70" s="308"/>
      <c r="D70" s="113">
        <v>3.2003637846144195</v>
      </c>
      <c r="E70" s="115">
        <v>6123</v>
      </c>
      <c r="F70" s="114">
        <v>6215</v>
      </c>
      <c r="G70" s="114">
        <v>6170</v>
      </c>
      <c r="H70" s="114">
        <v>5942</v>
      </c>
      <c r="I70" s="140">
        <v>5996</v>
      </c>
      <c r="J70" s="115">
        <v>127</v>
      </c>
      <c r="K70" s="116">
        <v>2.1180787191460975</v>
      </c>
    </row>
    <row r="71" spans="1:11" ht="14.1" customHeight="1" x14ac:dyDescent="0.2">
      <c r="A71" s="306"/>
      <c r="B71" s="307" t="s">
        <v>307</v>
      </c>
      <c r="C71" s="308"/>
      <c r="D71" s="113">
        <v>1.8121282445301639</v>
      </c>
      <c r="E71" s="115">
        <v>3467</v>
      </c>
      <c r="F71" s="114">
        <v>3497</v>
      </c>
      <c r="G71" s="114">
        <v>3464</v>
      </c>
      <c r="H71" s="114">
        <v>3346</v>
      </c>
      <c r="I71" s="140">
        <v>3368</v>
      </c>
      <c r="J71" s="115">
        <v>99</v>
      </c>
      <c r="K71" s="116">
        <v>2.9394299287410925</v>
      </c>
    </row>
    <row r="72" spans="1:11" ht="14.1" customHeight="1" x14ac:dyDescent="0.2">
      <c r="A72" s="306">
        <v>84</v>
      </c>
      <c r="B72" s="307" t="s">
        <v>308</v>
      </c>
      <c r="C72" s="308"/>
      <c r="D72" s="113">
        <v>1.7980159103500903</v>
      </c>
      <c r="E72" s="115">
        <v>3440</v>
      </c>
      <c r="F72" s="114">
        <v>3434</v>
      </c>
      <c r="G72" s="114">
        <v>3411</v>
      </c>
      <c r="H72" s="114">
        <v>3468</v>
      </c>
      <c r="I72" s="140">
        <v>3408</v>
      </c>
      <c r="J72" s="115">
        <v>32</v>
      </c>
      <c r="K72" s="116">
        <v>0.93896713615023475</v>
      </c>
    </row>
    <row r="73" spans="1:11" ht="14.1" customHeight="1" x14ac:dyDescent="0.2">
      <c r="A73" s="306" t="s">
        <v>309</v>
      </c>
      <c r="B73" s="307" t="s">
        <v>310</v>
      </c>
      <c r="C73" s="308"/>
      <c r="D73" s="113">
        <v>0.22788806305599985</v>
      </c>
      <c r="E73" s="115">
        <v>436</v>
      </c>
      <c r="F73" s="114">
        <v>424</v>
      </c>
      <c r="G73" s="114">
        <v>421</v>
      </c>
      <c r="H73" s="114">
        <v>514</v>
      </c>
      <c r="I73" s="140">
        <v>502</v>
      </c>
      <c r="J73" s="115">
        <v>-66</v>
      </c>
      <c r="K73" s="116">
        <v>-13.147410358565738</v>
      </c>
    </row>
    <row r="74" spans="1:11" ht="14.1" customHeight="1" x14ac:dyDescent="0.2">
      <c r="A74" s="306" t="s">
        <v>311</v>
      </c>
      <c r="B74" s="307" t="s">
        <v>312</v>
      </c>
      <c r="C74" s="308"/>
      <c r="D74" s="113">
        <v>0.30315384534972456</v>
      </c>
      <c r="E74" s="115">
        <v>580</v>
      </c>
      <c r="F74" s="114">
        <v>587</v>
      </c>
      <c r="G74" s="114">
        <v>579</v>
      </c>
      <c r="H74" s="114">
        <v>583</v>
      </c>
      <c r="I74" s="140">
        <v>574</v>
      </c>
      <c r="J74" s="115">
        <v>6</v>
      </c>
      <c r="K74" s="116">
        <v>1.0452961672473868</v>
      </c>
    </row>
    <row r="75" spans="1:11" ht="14.1" customHeight="1" x14ac:dyDescent="0.2">
      <c r="A75" s="306" t="s">
        <v>313</v>
      </c>
      <c r="B75" s="307" t="s">
        <v>314</v>
      </c>
      <c r="C75" s="308"/>
      <c r="D75" s="113">
        <v>0.95075318050198099</v>
      </c>
      <c r="E75" s="115">
        <v>1819</v>
      </c>
      <c r="F75" s="114">
        <v>1814</v>
      </c>
      <c r="G75" s="114">
        <v>1809</v>
      </c>
      <c r="H75" s="114">
        <v>1799</v>
      </c>
      <c r="I75" s="140">
        <v>1765</v>
      </c>
      <c r="J75" s="115">
        <v>54</v>
      </c>
      <c r="K75" s="116">
        <v>3.0594900849858355</v>
      </c>
    </row>
    <row r="76" spans="1:11" ht="14.1" customHeight="1" x14ac:dyDescent="0.2">
      <c r="A76" s="306">
        <v>91</v>
      </c>
      <c r="B76" s="307" t="s">
        <v>315</v>
      </c>
      <c r="C76" s="308"/>
      <c r="D76" s="113">
        <v>0.33974137840917407</v>
      </c>
      <c r="E76" s="115">
        <v>650</v>
      </c>
      <c r="F76" s="114">
        <v>652</v>
      </c>
      <c r="G76" s="114">
        <v>645</v>
      </c>
      <c r="H76" s="114">
        <v>625</v>
      </c>
      <c r="I76" s="140">
        <v>621</v>
      </c>
      <c r="J76" s="115">
        <v>29</v>
      </c>
      <c r="K76" s="116">
        <v>4.6698872785829311</v>
      </c>
    </row>
    <row r="77" spans="1:11" ht="14.1" customHeight="1" x14ac:dyDescent="0.2">
      <c r="A77" s="306">
        <v>92</v>
      </c>
      <c r="B77" s="307" t="s">
        <v>316</v>
      </c>
      <c r="C77" s="308"/>
      <c r="D77" s="113">
        <v>2.2469972088939065</v>
      </c>
      <c r="E77" s="115">
        <v>4299</v>
      </c>
      <c r="F77" s="114">
        <v>4343</v>
      </c>
      <c r="G77" s="114">
        <v>4336</v>
      </c>
      <c r="H77" s="114">
        <v>4297</v>
      </c>
      <c r="I77" s="140">
        <v>4332</v>
      </c>
      <c r="J77" s="115">
        <v>-33</v>
      </c>
      <c r="K77" s="116">
        <v>-0.76177285318559562</v>
      </c>
    </row>
    <row r="78" spans="1:11" ht="14.1" customHeight="1" x14ac:dyDescent="0.2">
      <c r="A78" s="306">
        <v>93</v>
      </c>
      <c r="B78" s="307" t="s">
        <v>317</v>
      </c>
      <c r="C78" s="308"/>
      <c r="D78" s="113">
        <v>0.15314495980598153</v>
      </c>
      <c r="E78" s="115">
        <v>293</v>
      </c>
      <c r="F78" s="114">
        <v>294</v>
      </c>
      <c r="G78" s="114">
        <v>304</v>
      </c>
      <c r="H78" s="114">
        <v>290</v>
      </c>
      <c r="I78" s="140">
        <v>293</v>
      </c>
      <c r="J78" s="115">
        <v>0</v>
      </c>
      <c r="K78" s="116">
        <v>0</v>
      </c>
    </row>
    <row r="79" spans="1:11" ht="14.1" customHeight="1" x14ac:dyDescent="0.2">
      <c r="A79" s="306">
        <v>94</v>
      </c>
      <c r="B79" s="307" t="s">
        <v>318</v>
      </c>
      <c r="C79" s="308"/>
      <c r="D79" s="113">
        <v>0.5117027837885868</v>
      </c>
      <c r="E79" s="115">
        <v>979</v>
      </c>
      <c r="F79" s="114">
        <v>988</v>
      </c>
      <c r="G79" s="114">
        <v>971</v>
      </c>
      <c r="H79" s="114">
        <v>952</v>
      </c>
      <c r="I79" s="140">
        <v>928</v>
      </c>
      <c r="J79" s="115">
        <v>51</v>
      </c>
      <c r="K79" s="116">
        <v>5.4956896551724137</v>
      </c>
    </row>
    <row r="80" spans="1:11" ht="14.1" customHeight="1" x14ac:dyDescent="0.2">
      <c r="A80" s="306" t="s">
        <v>319</v>
      </c>
      <c r="B80" s="307" t="s">
        <v>320</v>
      </c>
      <c r="C80" s="308"/>
      <c r="D80" s="113">
        <v>1.3589655136366962E-2</v>
      </c>
      <c r="E80" s="115">
        <v>26</v>
      </c>
      <c r="F80" s="114">
        <v>31</v>
      </c>
      <c r="G80" s="114">
        <v>31</v>
      </c>
      <c r="H80" s="114">
        <v>20</v>
      </c>
      <c r="I80" s="140">
        <v>21</v>
      </c>
      <c r="J80" s="115">
        <v>5</v>
      </c>
      <c r="K80" s="116">
        <v>23.80952380952381</v>
      </c>
    </row>
    <row r="81" spans="1:11" ht="14.1" customHeight="1" x14ac:dyDescent="0.2">
      <c r="A81" s="310" t="s">
        <v>321</v>
      </c>
      <c r="B81" s="311" t="s">
        <v>224</v>
      </c>
      <c r="C81" s="312"/>
      <c r="D81" s="125">
        <v>0.5211110065753024</v>
      </c>
      <c r="E81" s="143">
        <v>997</v>
      </c>
      <c r="F81" s="144">
        <v>1011</v>
      </c>
      <c r="G81" s="144">
        <v>1009</v>
      </c>
      <c r="H81" s="144">
        <v>992</v>
      </c>
      <c r="I81" s="145">
        <v>1014</v>
      </c>
      <c r="J81" s="143">
        <v>-17</v>
      </c>
      <c r="K81" s="146">
        <v>-1.6765285996055226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33526</v>
      </c>
      <c r="E12" s="114">
        <v>35253</v>
      </c>
      <c r="F12" s="114">
        <v>34715</v>
      </c>
      <c r="G12" s="114">
        <v>36027</v>
      </c>
      <c r="H12" s="140">
        <v>35621</v>
      </c>
      <c r="I12" s="115">
        <v>-2095</v>
      </c>
      <c r="J12" s="116">
        <v>-5.8813621178518289</v>
      </c>
      <c r="K12"/>
      <c r="L12"/>
      <c r="M12"/>
      <c r="N12"/>
      <c r="O12"/>
      <c r="P12"/>
    </row>
    <row r="13" spans="1:16" s="110" customFormat="1" ht="14.45" customHeight="1" x14ac:dyDescent="0.2">
      <c r="A13" s="120" t="s">
        <v>105</v>
      </c>
      <c r="B13" s="119" t="s">
        <v>106</v>
      </c>
      <c r="C13" s="113">
        <v>42.578893992722065</v>
      </c>
      <c r="D13" s="115">
        <v>14275</v>
      </c>
      <c r="E13" s="114">
        <v>14986</v>
      </c>
      <c r="F13" s="114">
        <v>14844</v>
      </c>
      <c r="G13" s="114">
        <v>15362</v>
      </c>
      <c r="H13" s="140">
        <v>15194</v>
      </c>
      <c r="I13" s="115">
        <v>-919</v>
      </c>
      <c r="J13" s="116">
        <v>-6.0484401737527973</v>
      </c>
      <c r="K13"/>
      <c r="L13"/>
      <c r="M13"/>
      <c r="N13"/>
      <c r="O13"/>
      <c r="P13"/>
    </row>
    <row r="14" spans="1:16" s="110" customFormat="1" ht="14.45" customHeight="1" x14ac:dyDescent="0.2">
      <c r="A14" s="120"/>
      <c r="B14" s="119" t="s">
        <v>107</v>
      </c>
      <c r="C14" s="113">
        <v>57.421106007277935</v>
      </c>
      <c r="D14" s="115">
        <v>19251</v>
      </c>
      <c r="E14" s="114">
        <v>20267</v>
      </c>
      <c r="F14" s="114">
        <v>19871</v>
      </c>
      <c r="G14" s="114">
        <v>20665</v>
      </c>
      <c r="H14" s="140">
        <v>20427</v>
      </c>
      <c r="I14" s="115">
        <v>-1176</v>
      </c>
      <c r="J14" s="116">
        <v>-5.7570862094286976</v>
      </c>
      <c r="K14"/>
      <c r="L14"/>
      <c r="M14"/>
      <c r="N14"/>
      <c r="O14"/>
      <c r="P14"/>
    </row>
    <row r="15" spans="1:16" s="110" customFormat="1" ht="14.45" customHeight="1" x14ac:dyDescent="0.2">
      <c r="A15" s="118" t="s">
        <v>105</v>
      </c>
      <c r="B15" s="121" t="s">
        <v>108</v>
      </c>
      <c r="C15" s="113">
        <v>20.530334665632644</v>
      </c>
      <c r="D15" s="115">
        <v>6883</v>
      </c>
      <c r="E15" s="114">
        <v>7341</v>
      </c>
      <c r="F15" s="114">
        <v>7027</v>
      </c>
      <c r="G15" s="114">
        <v>7534</v>
      </c>
      <c r="H15" s="140">
        <v>7396</v>
      </c>
      <c r="I15" s="115">
        <v>-513</v>
      </c>
      <c r="J15" s="116">
        <v>-6.9361817198485669</v>
      </c>
      <c r="K15"/>
      <c r="L15"/>
      <c r="M15"/>
      <c r="N15"/>
      <c r="O15"/>
      <c r="P15"/>
    </row>
    <row r="16" spans="1:16" s="110" customFormat="1" ht="14.45" customHeight="1" x14ac:dyDescent="0.2">
      <c r="A16" s="118"/>
      <c r="B16" s="121" t="s">
        <v>109</v>
      </c>
      <c r="C16" s="113">
        <v>51.691224721111972</v>
      </c>
      <c r="D16" s="115">
        <v>17330</v>
      </c>
      <c r="E16" s="114">
        <v>18437</v>
      </c>
      <c r="F16" s="114">
        <v>18234</v>
      </c>
      <c r="G16" s="114">
        <v>18951</v>
      </c>
      <c r="H16" s="140">
        <v>18763</v>
      </c>
      <c r="I16" s="115">
        <v>-1433</v>
      </c>
      <c r="J16" s="116">
        <v>-7.6373714224804132</v>
      </c>
      <c r="K16"/>
      <c r="L16"/>
      <c r="M16"/>
      <c r="N16"/>
      <c r="O16"/>
      <c r="P16"/>
    </row>
    <row r="17" spans="1:16" s="110" customFormat="1" ht="14.45" customHeight="1" x14ac:dyDescent="0.2">
      <c r="A17" s="118"/>
      <c r="B17" s="121" t="s">
        <v>110</v>
      </c>
      <c r="C17" s="113">
        <v>15.021177593509515</v>
      </c>
      <c r="D17" s="115">
        <v>5036</v>
      </c>
      <c r="E17" s="114">
        <v>5147</v>
      </c>
      <c r="F17" s="114">
        <v>5118</v>
      </c>
      <c r="G17" s="114">
        <v>5177</v>
      </c>
      <c r="H17" s="140">
        <v>5146</v>
      </c>
      <c r="I17" s="115">
        <v>-110</v>
      </c>
      <c r="J17" s="116">
        <v>-2.1375825884181889</v>
      </c>
      <c r="K17"/>
      <c r="L17"/>
      <c r="M17"/>
      <c r="N17"/>
      <c r="O17"/>
      <c r="P17"/>
    </row>
    <row r="18" spans="1:16" s="110" customFormat="1" ht="14.45" customHeight="1" x14ac:dyDescent="0.2">
      <c r="A18" s="120"/>
      <c r="B18" s="121" t="s">
        <v>111</v>
      </c>
      <c r="C18" s="113">
        <v>12.757263019745869</v>
      </c>
      <c r="D18" s="115">
        <v>4277</v>
      </c>
      <c r="E18" s="114">
        <v>4328</v>
      </c>
      <c r="F18" s="114">
        <v>4336</v>
      </c>
      <c r="G18" s="114">
        <v>4365</v>
      </c>
      <c r="H18" s="140">
        <v>4316</v>
      </c>
      <c r="I18" s="115">
        <v>-39</v>
      </c>
      <c r="J18" s="116">
        <v>-0.90361445783132532</v>
      </c>
      <c r="K18"/>
      <c r="L18"/>
      <c r="M18"/>
      <c r="N18"/>
      <c r="O18"/>
      <c r="P18"/>
    </row>
    <row r="19" spans="1:16" s="110" customFormat="1" ht="14.45" customHeight="1" x14ac:dyDescent="0.2">
      <c r="A19" s="120"/>
      <c r="B19" s="121" t="s">
        <v>112</v>
      </c>
      <c r="C19" s="113">
        <v>1.1513452246018017</v>
      </c>
      <c r="D19" s="115">
        <v>386</v>
      </c>
      <c r="E19" s="114">
        <v>383</v>
      </c>
      <c r="F19" s="114">
        <v>397</v>
      </c>
      <c r="G19" s="114">
        <v>357</v>
      </c>
      <c r="H19" s="140">
        <v>350</v>
      </c>
      <c r="I19" s="115">
        <v>36</v>
      </c>
      <c r="J19" s="116">
        <v>10.285714285714286</v>
      </c>
      <c r="K19"/>
      <c r="L19"/>
      <c r="M19"/>
      <c r="N19"/>
      <c r="O19"/>
      <c r="P19"/>
    </row>
    <row r="20" spans="1:16" s="110" customFormat="1" ht="14.45" customHeight="1" x14ac:dyDescent="0.2">
      <c r="A20" s="120" t="s">
        <v>113</v>
      </c>
      <c r="B20" s="119" t="s">
        <v>116</v>
      </c>
      <c r="C20" s="113">
        <v>75.416094971067238</v>
      </c>
      <c r="D20" s="115">
        <v>25284</v>
      </c>
      <c r="E20" s="114">
        <v>26551</v>
      </c>
      <c r="F20" s="114">
        <v>26212</v>
      </c>
      <c r="G20" s="114">
        <v>27154</v>
      </c>
      <c r="H20" s="140">
        <v>26965</v>
      </c>
      <c r="I20" s="115">
        <v>-1681</v>
      </c>
      <c r="J20" s="116">
        <v>-6.2340070461709622</v>
      </c>
      <c r="K20"/>
      <c r="L20"/>
      <c r="M20"/>
      <c r="N20"/>
      <c r="O20"/>
      <c r="P20"/>
    </row>
    <row r="21" spans="1:16" s="110" customFormat="1" ht="14.45" customHeight="1" x14ac:dyDescent="0.2">
      <c r="A21" s="123"/>
      <c r="B21" s="124" t="s">
        <v>117</v>
      </c>
      <c r="C21" s="125">
        <v>24.351249776293027</v>
      </c>
      <c r="D21" s="143">
        <v>8164</v>
      </c>
      <c r="E21" s="144">
        <v>8611</v>
      </c>
      <c r="F21" s="144">
        <v>8411</v>
      </c>
      <c r="G21" s="144">
        <v>8775</v>
      </c>
      <c r="H21" s="145">
        <v>8560</v>
      </c>
      <c r="I21" s="143">
        <v>-396</v>
      </c>
      <c r="J21" s="146">
        <v>-4.6261682242990654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28264</v>
      </c>
      <c r="E56" s="114">
        <v>29680</v>
      </c>
      <c r="F56" s="114">
        <v>29172</v>
      </c>
      <c r="G56" s="114">
        <v>29497</v>
      </c>
      <c r="H56" s="140">
        <v>29058</v>
      </c>
      <c r="I56" s="115">
        <v>-794</v>
      </c>
      <c r="J56" s="116">
        <v>-2.7324661022782024</v>
      </c>
      <c r="K56"/>
      <c r="L56"/>
      <c r="M56"/>
      <c r="N56"/>
      <c r="O56"/>
      <c r="P56"/>
    </row>
    <row r="57" spans="1:16" s="110" customFormat="1" ht="14.45" customHeight="1" x14ac:dyDescent="0.2">
      <c r="A57" s="120" t="s">
        <v>105</v>
      </c>
      <c r="B57" s="119" t="s">
        <v>106</v>
      </c>
      <c r="C57" s="113">
        <v>41.756297763939997</v>
      </c>
      <c r="D57" s="115">
        <v>11802</v>
      </c>
      <c r="E57" s="114">
        <v>12348</v>
      </c>
      <c r="F57" s="114">
        <v>12232</v>
      </c>
      <c r="G57" s="114">
        <v>12198</v>
      </c>
      <c r="H57" s="140">
        <v>12004</v>
      </c>
      <c r="I57" s="115">
        <v>-202</v>
      </c>
      <c r="J57" s="116">
        <v>-1.6827724091969343</v>
      </c>
    </row>
    <row r="58" spans="1:16" s="110" customFormat="1" ht="14.45" customHeight="1" x14ac:dyDescent="0.2">
      <c r="A58" s="120"/>
      <c r="B58" s="119" t="s">
        <v>107</v>
      </c>
      <c r="C58" s="113">
        <v>58.243702236060003</v>
      </c>
      <c r="D58" s="115">
        <v>16462</v>
      </c>
      <c r="E58" s="114">
        <v>17332</v>
      </c>
      <c r="F58" s="114">
        <v>16940</v>
      </c>
      <c r="G58" s="114">
        <v>17299</v>
      </c>
      <c r="H58" s="140">
        <v>17054</v>
      </c>
      <c r="I58" s="115">
        <v>-592</v>
      </c>
      <c r="J58" s="116">
        <v>-3.471326375043978</v>
      </c>
    </row>
    <row r="59" spans="1:16" s="110" customFormat="1" ht="14.45" customHeight="1" x14ac:dyDescent="0.2">
      <c r="A59" s="118" t="s">
        <v>105</v>
      </c>
      <c r="B59" s="121" t="s">
        <v>108</v>
      </c>
      <c r="C59" s="113">
        <v>21.086894990093406</v>
      </c>
      <c r="D59" s="115">
        <v>5960</v>
      </c>
      <c r="E59" s="114">
        <v>6393</v>
      </c>
      <c r="F59" s="114">
        <v>6091</v>
      </c>
      <c r="G59" s="114">
        <v>6278</v>
      </c>
      <c r="H59" s="140">
        <v>6157</v>
      </c>
      <c r="I59" s="115">
        <v>-197</v>
      </c>
      <c r="J59" s="116">
        <v>-3.1996101997726165</v>
      </c>
    </row>
    <row r="60" spans="1:16" s="110" customFormat="1" ht="14.45" customHeight="1" x14ac:dyDescent="0.2">
      <c r="A60" s="118"/>
      <c r="B60" s="121" t="s">
        <v>109</v>
      </c>
      <c r="C60" s="113">
        <v>52.678318709312201</v>
      </c>
      <c r="D60" s="115">
        <v>14889</v>
      </c>
      <c r="E60" s="114">
        <v>15744</v>
      </c>
      <c r="F60" s="114">
        <v>15548</v>
      </c>
      <c r="G60" s="114">
        <v>15728</v>
      </c>
      <c r="H60" s="140">
        <v>15517</v>
      </c>
      <c r="I60" s="115">
        <v>-628</v>
      </c>
      <c r="J60" s="116">
        <v>-4.0471740671521559</v>
      </c>
    </row>
    <row r="61" spans="1:16" s="110" customFormat="1" ht="14.45" customHeight="1" x14ac:dyDescent="0.2">
      <c r="A61" s="118"/>
      <c r="B61" s="121" t="s">
        <v>110</v>
      </c>
      <c r="C61" s="113">
        <v>14.619303707896972</v>
      </c>
      <c r="D61" s="115">
        <v>4132</v>
      </c>
      <c r="E61" s="114">
        <v>4232</v>
      </c>
      <c r="F61" s="114">
        <v>4250</v>
      </c>
      <c r="G61" s="114">
        <v>4245</v>
      </c>
      <c r="H61" s="140">
        <v>4193</v>
      </c>
      <c r="I61" s="115">
        <v>-61</v>
      </c>
      <c r="J61" s="116">
        <v>-1.4548056284283328</v>
      </c>
    </row>
    <row r="62" spans="1:16" s="110" customFormat="1" ht="14.45" customHeight="1" x14ac:dyDescent="0.2">
      <c r="A62" s="120"/>
      <c r="B62" s="121" t="s">
        <v>111</v>
      </c>
      <c r="C62" s="113">
        <v>11.615482592697424</v>
      </c>
      <c r="D62" s="115">
        <v>3283</v>
      </c>
      <c r="E62" s="114">
        <v>3311</v>
      </c>
      <c r="F62" s="114">
        <v>3283</v>
      </c>
      <c r="G62" s="114">
        <v>3246</v>
      </c>
      <c r="H62" s="140">
        <v>3191</v>
      </c>
      <c r="I62" s="115">
        <v>92</v>
      </c>
      <c r="J62" s="116">
        <v>2.8831087433406455</v>
      </c>
    </row>
    <row r="63" spans="1:16" s="110" customFormat="1" ht="14.45" customHeight="1" x14ac:dyDescent="0.2">
      <c r="A63" s="120"/>
      <c r="B63" s="121" t="s">
        <v>112</v>
      </c>
      <c r="C63" s="113">
        <v>1.096801585055194</v>
      </c>
      <c r="D63" s="115">
        <v>310</v>
      </c>
      <c r="E63" s="114">
        <v>309</v>
      </c>
      <c r="F63" s="114">
        <v>301</v>
      </c>
      <c r="G63" s="114">
        <v>256</v>
      </c>
      <c r="H63" s="140">
        <v>247</v>
      </c>
      <c r="I63" s="115">
        <v>63</v>
      </c>
      <c r="J63" s="116">
        <v>25.506072874493928</v>
      </c>
    </row>
    <row r="64" spans="1:16" s="110" customFormat="1" ht="14.45" customHeight="1" x14ac:dyDescent="0.2">
      <c r="A64" s="120" t="s">
        <v>113</v>
      </c>
      <c r="B64" s="119" t="s">
        <v>116</v>
      </c>
      <c r="C64" s="113">
        <v>73.333569204641947</v>
      </c>
      <c r="D64" s="115">
        <v>20727</v>
      </c>
      <c r="E64" s="114">
        <v>21714</v>
      </c>
      <c r="F64" s="114">
        <v>21431</v>
      </c>
      <c r="G64" s="114">
        <v>21562</v>
      </c>
      <c r="H64" s="140">
        <v>21287</v>
      </c>
      <c r="I64" s="115">
        <v>-560</v>
      </c>
      <c r="J64" s="116">
        <v>-2.6307135810588624</v>
      </c>
    </row>
    <row r="65" spans="1:10" s="110" customFormat="1" ht="14.45" customHeight="1" x14ac:dyDescent="0.2">
      <c r="A65" s="123"/>
      <c r="B65" s="124" t="s">
        <v>117</v>
      </c>
      <c r="C65" s="125">
        <v>26.369232946504386</v>
      </c>
      <c r="D65" s="143">
        <v>7453</v>
      </c>
      <c r="E65" s="144">
        <v>7868</v>
      </c>
      <c r="F65" s="144">
        <v>7647</v>
      </c>
      <c r="G65" s="144">
        <v>7849</v>
      </c>
      <c r="H65" s="145">
        <v>7683</v>
      </c>
      <c r="I65" s="143">
        <v>-230</v>
      </c>
      <c r="J65" s="146">
        <v>-2.9936222829623844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33526</v>
      </c>
      <c r="G11" s="114">
        <v>35253</v>
      </c>
      <c r="H11" s="114">
        <v>34715</v>
      </c>
      <c r="I11" s="114">
        <v>36027</v>
      </c>
      <c r="J11" s="140">
        <v>35621</v>
      </c>
      <c r="K11" s="114">
        <v>-2095</v>
      </c>
      <c r="L11" s="116">
        <v>-5.8813621178518289</v>
      </c>
    </row>
    <row r="12" spans="1:17" s="110" customFormat="1" ht="24" customHeight="1" x14ac:dyDescent="0.2">
      <c r="A12" s="606" t="s">
        <v>185</v>
      </c>
      <c r="B12" s="607"/>
      <c r="C12" s="607"/>
      <c r="D12" s="608"/>
      <c r="E12" s="113">
        <v>42.578893992722065</v>
      </c>
      <c r="F12" s="115">
        <v>14275</v>
      </c>
      <c r="G12" s="114">
        <v>14986</v>
      </c>
      <c r="H12" s="114">
        <v>14844</v>
      </c>
      <c r="I12" s="114">
        <v>15362</v>
      </c>
      <c r="J12" s="140">
        <v>15194</v>
      </c>
      <c r="K12" s="114">
        <v>-919</v>
      </c>
      <c r="L12" s="116">
        <v>-6.0484401737527973</v>
      </c>
    </row>
    <row r="13" spans="1:17" s="110" customFormat="1" ht="15" customHeight="1" x14ac:dyDescent="0.2">
      <c r="A13" s="120"/>
      <c r="B13" s="609" t="s">
        <v>107</v>
      </c>
      <c r="C13" s="609"/>
      <c r="E13" s="113">
        <v>57.421106007277935</v>
      </c>
      <c r="F13" s="115">
        <v>19251</v>
      </c>
      <c r="G13" s="114">
        <v>20267</v>
      </c>
      <c r="H13" s="114">
        <v>19871</v>
      </c>
      <c r="I13" s="114">
        <v>20665</v>
      </c>
      <c r="J13" s="140">
        <v>20427</v>
      </c>
      <c r="K13" s="114">
        <v>-1176</v>
      </c>
      <c r="L13" s="116">
        <v>-5.7570862094286976</v>
      </c>
    </row>
    <row r="14" spans="1:17" s="110" customFormat="1" ht="22.5" customHeight="1" x14ac:dyDescent="0.2">
      <c r="A14" s="606" t="s">
        <v>186</v>
      </c>
      <c r="B14" s="607"/>
      <c r="C14" s="607"/>
      <c r="D14" s="608"/>
      <c r="E14" s="113">
        <v>20.530334665632644</v>
      </c>
      <c r="F14" s="115">
        <v>6883</v>
      </c>
      <c r="G14" s="114">
        <v>7341</v>
      </c>
      <c r="H14" s="114">
        <v>7027</v>
      </c>
      <c r="I14" s="114">
        <v>7534</v>
      </c>
      <c r="J14" s="140">
        <v>7396</v>
      </c>
      <c r="K14" s="114">
        <v>-513</v>
      </c>
      <c r="L14" s="116">
        <v>-6.9361817198485669</v>
      </c>
    </row>
    <row r="15" spans="1:17" s="110" customFormat="1" ht="15" customHeight="1" x14ac:dyDescent="0.2">
      <c r="A15" s="120"/>
      <c r="B15" s="119"/>
      <c r="C15" s="258" t="s">
        <v>106</v>
      </c>
      <c r="E15" s="113">
        <v>45.358128722940577</v>
      </c>
      <c r="F15" s="115">
        <v>3122</v>
      </c>
      <c r="G15" s="114">
        <v>3324</v>
      </c>
      <c r="H15" s="114">
        <v>3200</v>
      </c>
      <c r="I15" s="114">
        <v>3446</v>
      </c>
      <c r="J15" s="140">
        <v>3433</v>
      </c>
      <c r="K15" s="114">
        <v>-311</v>
      </c>
      <c r="L15" s="116">
        <v>-9.0591319545586941</v>
      </c>
    </row>
    <row r="16" spans="1:17" s="110" customFormat="1" ht="15" customHeight="1" x14ac:dyDescent="0.2">
      <c r="A16" s="120"/>
      <c r="B16" s="119"/>
      <c r="C16" s="258" t="s">
        <v>107</v>
      </c>
      <c r="E16" s="113">
        <v>54.641871277059423</v>
      </c>
      <c r="F16" s="115">
        <v>3761</v>
      </c>
      <c r="G16" s="114">
        <v>4017</v>
      </c>
      <c r="H16" s="114">
        <v>3827</v>
      </c>
      <c r="I16" s="114">
        <v>4088</v>
      </c>
      <c r="J16" s="140">
        <v>3963</v>
      </c>
      <c r="K16" s="114">
        <v>-202</v>
      </c>
      <c r="L16" s="116">
        <v>-5.0971486247792077</v>
      </c>
    </row>
    <row r="17" spans="1:12" s="110" customFormat="1" ht="15" customHeight="1" x14ac:dyDescent="0.2">
      <c r="A17" s="120"/>
      <c r="B17" s="121" t="s">
        <v>109</v>
      </c>
      <c r="C17" s="258"/>
      <c r="E17" s="113">
        <v>51.691224721111972</v>
      </c>
      <c r="F17" s="115">
        <v>17330</v>
      </c>
      <c r="G17" s="114">
        <v>18437</v>
      </c>
      <c r="H17" s="114">
        <v>18234</v>
      </c>
      <c r="I17" s="114">
        <v>18951</v>
      </c>
      <c r="J17" s="140">
        <v>18763</v>
      </c>
      <c r="K17" s="114">
        <v>-1433</v>
      </c>
      <c r="L17" s="116">
        <v>-7.6373714224804132</v>
      </c>
    </row>
    <row r="18" spans="1:12" s="110" customFormat="1" ht="15" customHeight="1" x14ac:dyDescent="0.2">
      <c r="A18" s="120"/>
      <c r="B18" s="119"/>
      <c r="C18" s="258" t="s">
        <v>106</v>
      </c>
      <c r="E18" s="113">
        <v>40.767455279861515</v>
      </c>
      <c r="F18" s="115">
        <v>7065</v>
      </c>
      <c r="G18" s="114">
        <v>7501</v>
      </c>
      <c r="H18" s="114">
        <v>7475</v>
      </c>
      <c r="I18" s="114">
        <v>7689</v>
      </c>
      <c r="J18" s="140">
        <v>7570</v>
      </c>
      <c r="K18" s="114">
        <v>-505</v>
      </c>
      <c r="L18" s="116">
        <v>-6.6710700132100396</v>
      </c>
    </row>
    <row r="19" spans="1:12" s="110" customFormat="1" ht="15" customHeight="1" x14ac:dyDescent="0.2">
      <c r="A19" s="120"/>
      <c r="B19" s="119"/>
      <c r="C19" s="258" t="s">
        <v>107</v>
      </c>
      <c r="E19" s="113">
        <v>59.232544720138485</v>
      </c>
      <c r="F19" s="115">
        <v>10265</v>
      </c>
      <c r="G19" s="114">
        <v>10936</v>
      </c>
      <c r="H19" s="114">
        <v>10759</v>
      </c>
      <c r="I19" s="114">
        <v>11262</v>
      </c>
      <c r="J19" s="140">
        <v>11193</v>
      </c>
      <c r="K19" s="114">
        <v>-928</v>
      </c>
      <c r="L19" s="116">
        <v>-8.2908960957741442</v>
      </c>
    </row>
    <row r="20" spans="1:12" s="110" customFormat="1" ht="15" customHeight="1" x14ac:dyDescent="0.2">
      <c r="A20" s="120"/>
      <c r="B20" s="121" t="s">
        <v>110</v>
      </c>
      <c r="C20" s="258"/>
      <c r="E20" s="113">
        <v>15.021177593509515</v>
      </c>
      <c r="F20" s="115">
        <v>5036</v>
      </c>
      <c r="G20" s="114">
        <v>5147</v>
      </c>
      <c r="H20" s="114">
        <v>5118</v>
      </c>
      <c r="I20" s="114">
        <v>5177</v>
      </c>
      <c r="J20" s="140">
        <v>5146</v>
      </c>
      <c r="K20" s="114">
        <v>-110</v>
      </c>
      <c r="L20" s="116">
        <v>-2.1375825884181889</v>
      </c>
    </row>
    <row r="21" spans="1:12" s="110" customFormat="1" ht="15" customHeight="1" x14ac:dyDescent="0.2">
      <c r="A21" s="120"/>
      <c r="B21" s="119"/>
      <c r="C21" s="258" t="s">
        <v>106</v>
      </c>
      <c r="E21" s="113">
        <v>36.934074662430497</v>
      </c>
      <c r="F21" s="115">
        <v>1860</v>
      </c>
      <c r="G21" s="114">
        <v>1924</v>
      </c>
      <c r="H21" s="114">
        <v>1902</v>
      </c>
      <c r="I21" s="114">
        <v>1941</v>
      </c>
      <c r="J21" s="140">
        <v>1925</v>
      </c>
      <c r="K21" s="114">
        <v>-65</v>
      </c>
      <c r="L21" s="116">
        <v>-3.3766233766233764</v>
      </c>
    </row>
    <row r="22" spans="1:12" s="110" customFormat="1" ht="15" customHeight="1" x14ac:dyDescent="0.2">
      <c r="A22" s="120"/>
      <c r="B22" s="119"/>
      <c r="C22" s="258" t="s">
        <v>107</v>
      </c>
      <c r="E22" s="113">
        <v>63.065925337569503</v>
      </c>
      <c r="F22" s="115">
        <v>3176</v>
      </c>
      <c r="G22" s="114">
        <v>3223</v>
      </c>
      <c r="H22" s="114">
        <v>3216</v>
      </c>
      <c r="I22" s="114">
        <v>3236</v>
      </c>
      <c r="J22" s="140">
        <v>3221</v>
      </c>
      <c r="K22" s="114">
        <v>-45</v>
      </c>
      <c r="L22" s="116">
        <v>-1.3970816516609748</v>
      </c>
    </row>
    <row r="23" spans="1:12" s="110" customFormat="1" ht="15" customHeight="1" x14ac:dyDescent="0.2">
      <c r="A23" s="120"/>
      <c r="B23" s="121" t="s">
        <v>111</v>
      </c>
      <c r="C23" s="258"/>
      <c r="E23" s="113">
        <v>12.757263019745869</v>
      </c>
      <c r="F23" s="115">
        <v>4277</v>
      </c>
      <c r="G23" s="114">
        <v>4328</v>
      </c>
      <c r="H23" s="114">
        <v>4336</v>
      </c>
      <c r="I23" s="114">
        <v>4365</v>
      </c>
      <c r="J23" s="140">
        <v>4316</v>
      </c>
      <c r="K23" s="114">
        <v>-39</v>
      </c>
      <c r="L23" s="116">
        <v>-0.90361445783132532</v>
      </c>
    </row>
    <row r="24" spans="1:12" s="110" customFormat="1" ht="15" customHeight="1" x14ac:dyDescent="0.2">
      <c r="A24" s="120"/>
      <c r="B24" s="119"/>
      <c r="C24" s="258" t="s">
        <v>106</v>
      </c>
      <c r="E24" s="113">
        <v>52.09258826280103</v>
      </c>
      <c r="F24" s="115">
        <v>2228</v>
      </c>
      <c r="G24" s="114">
        <v>2237</v>
      </c>
      <c r="H24" s="114">
        <v>2267</v>
      </c>
      <c r="I24" s="114">
        <v>2286</v>
      </c>
      <c r="J24" s="140">
        <v>2266</v>
      </c>
      <c r="K24" s="114">
        <v>-38</v>
      </c>
      <c r="L24" s="116">
        <v>-1.676963812886143</v>
      </c>
    </row>
    <row r="25" spans="1:12" s="110" customFormat="1" ht="15" customHeight="1" x14ac:dyDescent="0.2">
      <c r="A25" s="120"/>
      <c r="B25" s="119"/>
      <c r="C25" s="258" t="s">
        <v>107</v>
      </c>
      <c r="E25" s="113">
        <v>47.90741173719897</v>
      </c>
      <c r="F25" s="115">
        <v>2049</v>
      </c>
      <c r="G25" s="114">
        <v>2091</v>
      </c>
      <c r="H25" s="114">
        <v>2069</v>
      </c>
      <c r="I25" s="114">
        <v>2079</v>
      </c>
      <c r="J25" s="140">
        <v>2050</v>
      </c>
      <c r="K25" s="114">
        <v>-1</v>
      </c>
      <c r="L25" s="116">
        <v>-4.878048780487805E-2</v>
      </c>
    </row>
    <row r="26" spans="1:12" s="110" customFormat="1" ht="15" customHeight="1" x14ac:dyDescent="0.2">
      <c r="A26" s="120"/>
      <c r="C26" s="121" t="s">
        <v>187</v>
      </c>
      <c r="D26" s="110" t="s">
        <v>188</v>
      </c>
      <c r="E26" s="113">
        <v>1.1513452246018017</v>
      </c>
      <c r="F26" s="115">
        <v>386</v>
      </c>
      <c r="G26" s="114">
        <v>383</v>
      </c>
      <c r="H26" s="114">
        <v>397</v>
      </c>
      <c r="I26" s="114">
        <v>357</v>
      </c>
      <c r="J26" s="140">
        <v>350</v>
      </c>
      <c r="K26" s="114">
        <v>36</v>
      </c>
      <c r="L26" s="116">
        <v>10.285714285714286</v>
      </c>
    </row>
    <row r="27" spans="1:12" s="110" customFormat="1" ht="15" customHeight="1" x14ac:dyDescent="0.2">
      <c r="A27" s="120"/>
      <c r="B27" s="119"/>
      <c r="D27" s="259" t="s">
        <v>106</v>
      </c>
      <c r="E27" s="113">
        <v>46.632124352331608</v>
      </c>
      <c r="F27" s="115">
        <v>180</v>
      </c>
      <c r="G27" s="114">
        <v>174</v>
      </c>
      <c r="H27" s="114">
        <v>193</v>
      </c>
      <c r="I27" s="114">
        <v>170</v>
      </c>
      <c r="J27" s="140">
        <v>170</v>
      </c>
      <c r="K27" s="114">
        <v>10</v>
      </c>
      <c r="L27" s="116">
        <v>5.882352941176471</v>
      </c>
    </row>
    <row r="28" spans="1:12" s="110" customFormat="1" ht="15" customHeight="1" x14ac:dyDescent="0.2">
      <c r="A28" s="120"/>
      <c r="B28" s="119"/>
      <c r="D28" s="259" t="s">
        <v>107</v>
      </c>
      <c r="E28" s="113">
        <v>53.367875647668392</v>
      </c>
      <c r="F28" s="115">
        <v>206</v>
      </c>
      <c r="G28" s="114">
        <v>209</v>
      </c>
      <c r="H28" s="114">
        <v>204</v>
      </c>
      <c r="I28" s="114">
        <v>187</v>
      </c>
      <c r="J28" s="140">
        <v>180</v>
      </c>
      <c r="K28" s="114">
        <v>26</v>
      </c>
      <c r="L28" s="116">
        <v>14.444444444444445</v>
      </c>
    </row>
    <row r="29" spans="1:12" s="110" customFormat="1" ht="24" customHeight="1" x14ac:dyDescent="0.2">
      <c r="A29" s="606" t="s">
        <v>189</v>
      </c>
      <c r="B29" s="607"/>
      <c r="C29" s="607"/>
      <c r="D29" s="608"/>
      <c r="E29" s="113">
        <v>75.416094971067238</v>
      </c>
      <c r="F29" s="115">
        <v>25284</v>
      </c>
      <c r="G29" s="114">
        <v>26551</v>
      </c>
      <c r="H29" s="114">
        <v>26212</v>
      </c>
      <c r="I29" s="114">
        <v>27154</v>
      </c>
      <c r="J29" s="140">
        <v>26965</v>
      </c>
      <c r="K29" s="114">
        <v>-1681</v>
      </c>
      <c r="L29" s="116">
        <v>-6.2340070461709622</v>
      </c>
    </row>
    <row r="30" spans="1:12" s="110" customFormat="1" ht="15" customHeight="1" x14ac:dyDescent="0.2">
      <c r="A30" s="120"/>
      <c r="B30" s="119"/>
      <c r="C30" s="258" t="s">
        <v>106</v>
      </c>
      <c r="E30" s="113">
        <v>42.880873279544375</v>
      </c>
      <c r="F30" s="115">
        <v>10842</v>
      </c>
      <c r="G30" s="114">
        <v>11322</v>
      </c>
      <c r="H30" s="114">
        <v>11284</v>
      </c>
      <c r="I30" s="114">
        <v>11646</v>
      </c>
      <c r="J30" s="140">
        <v>11565</v>
      </c>
      <c r="K30" s="114">
        <v>-723</v>
      </c>
      <c r="L30" s="116">
        <v>-6.251621271076524</v>
      </c>
    </row>
    <row r="31" spans="1:12" s="110" customFormat="1" ht="15" customHeight="1" x14ac:dyDescent="0.2">
      <c r="A31" s="120"/>
      <c r="B31" s="119"/>
      <c r="C31" s="258" t="s">
        <v>107</v>
      </c>
      <c r="E31" s="113">
        <v>57.119126720455625</v>
      </c>
      <c r="F31" s="115">
        <v>14442</v>
      </c>
      <c r="G31" s="114">
        <v>15229</v>
      </c>
      <c r="H31" s="114">
        <v>14928</v>
      </c>
      <c r="I31" s="114">
        <v>15508</v>
      </c>
      <c r="J31" s="140">
        <v>15400</v>
      </c>
      <c r="K31" s="114">
        <v>-958</v>
      </c>
      <c r="L31" s="116">
        <v>-6.220779220779221</v>
      </c>
    </row>
    <row r="32" spans="1:12" s="110" customFormat="1" ht="15" customHeight="1" x14ac:dyDescent="0.2">
      <c r="A32" s="120"/>
      <c r="B32" s="119" t="s">
        <v>117</v>
      </c>
      <c r="C32" s="258"/>
      <c r="E32" s="113">
        <v>24.351249776293027</v>
      </c>
      <c r="F32" s="114">
        <v>8164</v>
      </c>
      <c r="G32" s="114">
        <v>8611</v>
      </c>
      <c r="H32" s="114">
        <v>8411</v>
      </c>
      <c r="I32" s="114">
        <v>8775</v>
      </c>
      <c r="J32" s="140">
        <v>8560</v>
      </c>
      <c r="K32" s="114">
        <v>-396</v>
      </c>
      <c r="L32" s="116">
        <v>-4.6261682242990654</v>
      </c>
    </row>
    <row r="33" spans="1:12" s="110" customFormat="1" ht="15" customHeight="1" x14ac:dyDescent="0.2">
      <c r="A33" s="120"/>
      <c r="B33" s="119"/>
      <c r="C33" s="258" t="s">
        <v>106</v>
      </c>
      <c r="E33" s="113">
        <v>41.768740813326801</v>
      </c>
      <c r="F33" s="114">
        <v>3410</v>
      </c>
      <c r="G33" s="114">
        <v>3639</v>
      </c>
      <c r="H33" s="114">
        <v>3529</v>
      </c>
      <c r="I33" s="114">
        <v>3678</v>
      </c>
      <c r="J33" s="140">
        <v>3595</v>
      </c>
      <c r="K33" s="114">
        <v>-185</v>
      </c>
      <c r="L33" s="116">
        <v>-5.1460361613351875</v>
      </c>
    </row>
    <row r="34" spans="1:12" s="110" customFormat="1" ht="15" customHeight="1" x14ac:dyDescent="0.2">
      <c r="A34" s="120"/>
      <c r="B34" s="119"/>
      <c r="C34" s="258" t="s">
        <v>107</v>
      </c>
      <c r="E34" s="113">
        <v>58.231259186673199</v>
      </c>
      <c r="F34" s="114">
        <v>4754</v>
      </c>
      <c r="G34" s="114">
        <v>4972</v>
      </c>
      <c r="H34" s="114">
        <v>4882</v>
      </c>
      <c r="I34" s="114">
        <v>5097</v>
      </c>
      <c r="J34" s="140">
        <v>4965</v>
      </c>
      <c r="K34" s="114">
        <v>-211</v>
      </c>
      <c r="L34" s="116">
        <v>-4.2497482376636455</v>
      </c>
    </row>
    <row r="35" spans="1:12" s="110" customFormat="1" ht="24" customHeight="1" x14ac:dyDescent="0.2">
      <c r="A35" s="606" t="s">
        <v>192</v>
      </c>
      <c r="B35" s="607"/>
      <c r="C35" s="607"/>
      <c r="D35" s="608"/>
      <c r="E35" s="113">
        <v>26.394440136013841</v>
      </c>
      <c r="F35" s="114">
        <v>8849</v>
      </c>
      <c r="G35" s="114">
        <v>9313</v>
      </c>
      <c r="H35" s="114">
        <v>9002</v>
      </c>
      <c r="I35" s="114">
        <v>9416</v>
      </c>
      <c r="J35" s="114">
        <v>9274</v>
      </c>
      <c r="K35" s="318">
        <v>-425</v>
      </c>
      <c r="L35" s="319">
        <v>-4.5827043346991587</v>
      </c>
    </row>
    <row r="36" spans="1:12" s="110" customFormat="1" ht="15" customHeight="1" x14ac:dyDescent="0.2">
      <c r="A36" s="120"/>
      <c r="B36" s="119"/>
      <c r="C36" s="258" t="s">
        <v>106</v>
      </c>
      <c r="E36" s="113">
        <v>42.0612498587411</v>
      </c>
      <c r="F36" s="114">
        <v>3722</v>
      </c>
      <c r="G36" s="114">
        <v>3943</v>
      </c>
      <c r="H36" s="114">
        <v>3815</v>
      </c>
      <c r="I36" s="114">
        <v>3966</v>
      </c>
      <c r="J36" s="114">
        <v>3959</v>
      </c>
      <c r="K36" s="318">
        <v>-237</v>
      </c>
      <c r="L36" s="116">
        <v>-5.9863601919676688</v>
      </c>
    </row>
    <row r="37" spans="1:12" s="110" customFormat="1" ht="15" customHeight="1" x14ac:dyDescent="0.2">
      <c r="A37" s="120"/>
      <c r="B37" s="119"/>
      <c r="C37" s="258" t="s">
        <v>107</v>
      </c>
      <c r="E37" s="113">
        <v>57.9387501412589</v>
      </c>
      <c r="F37" s="114">
        <v>5127</v>
      </c>
      <c r="G37" s="114">
        <v>5370</v>
      </c>
      <c r="H37" s="114">
        <v>5187</v>
      </c>
      <c r="I37" s="114">
        <v>5450</v>
      </c>
      <c r="J37" s="140">
        <v>5315</v>
      </c>
      <c r="K37" s="114">
        <v>-188</v>
      </c>
      <c r="L37" s="116">
        <v>-3.5371589840075259</v>
      </c>
    </row>
    <row r="38" spans="1:12" s="110" customFormat="1" ht="15" customHeight="1" x14ac:dyDescent="0.2">
      <c r="A38" s="120"/>
      <c r="B38" s="119" t="s">
        <v>329</v>
      </c>
      <c r="C38" s="258"/>
      <c r="E38" s="113">
        <v>43.63180814889936</v>
      </c>
      <c r="F38" s="114">
        <v>14628</v>
      </c>
      <c r="G38" s="114">
        <v>15206</v>
      </c>
      <c r="H38" s="114">
        <v>15142</v>
      </c>
      <c r="I38" s="114">
        <v>15531</v>
      </c>
      <c r="J38" s="140">
        <v>15309</v>
      </c>
      <c r="K38" s="114">
        <v>-681</v>
      </c>
      <c r="L38" s="116">
        <v>-4.448363707622967</v>
      </c>
    </row>
    <row r="39" spans="1:12" s="110" customFormat="1" ht="15" customHeight="1" x14ac:dyDescent="0.2">
      <c r="A39" s="120"/>
      <c r="B39" s="119"/>
      <c r="C39" s="258" t="s">
        <v>106</v>
      </c>
      <c r="E39" s="113">
        <v>44.018321028165161</v>
      </c>
      <c r="F39" s="115">
        <v>6439</v>
      </c>
      <c r="G39" s="114">
        <v>6725</v>
      </c>
      <c r="H39" s="114">
        <v>6702</v>
      </c>
      <c r="I39" s="114">
        <v>6826</v>
      </c>
      <c r="J39" s="140">
        <v>6698</v>
      </c>
      <c r="K39" s="114">
        <v>-259</v>
      </c>
      <c r="L39" s="116">
        <v>-3.8668259181845328</v>
      </c>
    </row>
    <row r="40" spans="1:12" s="110" customFormat="1" ht="15" customHeight="1" x14ac:dyDescent="0.2">
      <c r="A40" s="120"/>
      <c r="B40" s="119"/>
      <c r="C40" s="258" t="s">
        <v>107</v>
      </c>
      <c r="E40" s="113">
        <v>55.981678971834839</v>
      </c>
      <c r="F40" s="115">
        <v>8189</v>
      </c>
      <c r="G40" s="114">
        <v>8481</v>
      </c>
      <c r="H40" s="114">
        <v>8440</v>
      </c>
      <c r="I40" s="114">
        <v>8705</v>
      </c>
      <c r="J40" s="140">
        <v>8611</v>
      </c>
      <c r="K40" s="114">
        <v>-422</v>
      </c>
      <c r="L40" s="116">
        <v>-4.9007083962373708</v>
      </c>
    </row>
    <row r="41" spans="1:12" s="110" customFormat="1" ht="15" customHeight="1" x14ac:dyDescent="0.2">
      <c r="A41" s="120"/>
      <c r="B41" s="320" t="s">
        <v>516</v>
      </c>
      <c r="C41" s="258"/>
      <c r="E41" s="113">
        <v>11.116745212670763</v>
      </c>
      <c r="F41" s="115">
        <v>3727</v>
      </c>
      <c r="G41" s="114">
        <v>3981</v>
      </c>
      <c r="H41" s="114">
        <v>3895</v>
      </c>
      <c r="I41" s="114">
        <v>3994</v>
      </c>
      <c r="J41" s="140">
        <v>3916</v>
      </c>
      <c r="K41" s="114">
        <v>-189</v>
      </c>
      <c r="L41" s="116">
        <v>-4.8263534218590403</v>
      </c>
    </row>
    <row r="42" spans="1:12" s="110" customFormat="1" ht="15" customHeight="1" x14ac:dyDescent="0.2">
      <c r="A42" s="120"/>
      <c r="B42" s="119"/>
      <c r="C42" s="268" t="s">
        <v>106</v>
      </c>
      <c r="D42" s="182"/>
      <c r="E42" s="113">
        <v>45.559431177891064</v>
      </c>
      <c r="F42" s="115">
        <v>1698</v>
      </c>
      <c r="G42" s="114">
        <v>1772</v>
      </c>
      <c r="H42" s="114">
        <v>1758</v>
      </c>
      <c r="I42" s="114">
        <v>1805</v>
      </c>
      <c r="J42" s="140">
        <v>1760</v>
      </c>
      <c r="K42" s="114">
        <v>-62</v>
      </c>
      <c r="L42" s="116">
        <v>-3.5227272727272729</v>
      </c>
    </row>
    <row r="43" spans="1:12" s="110" customFormat="1" ht="15" customHeight="1" x14ac:dyDescent="0.2">
      <c r="A43" s="120"/>
      <c r="B43" s="119"/>
      <c r="C43" s="268" t="s">
        <v>107</v>
      </c>
      <c r="D43" s="182"/>
      <c r="E43" s="113">
        <v>54.440568822108936</v>
      </c>
      <c r="F43" s="115">
        <v>2029</v>
      </c>
      <c r="G43" s="114">
        <v>2209</v>
      </c>
      <c r="H43" s="114">
        <v>2137</v>
      </c>
      <c r="I43" s="114">
        <v>2189</v>
      </c>
      <c r="J43" s="140">
        <v>2156</v>
      </c>
      <c r="K43" s="114">
        <v>-127</v>
      </c>
      <c r="L43" s="116">
        <v>-5.8905380333951767</v>
      </c>
    </row>
    <row r="44" spans="1:12" s="110" customFormat="1" ht="15" customHeight="1" x14ac:dyDescent="0.2">
      <c r="A44" s="120"/>
      <c r="B44" s="119" t="s">
        <v>205</v>
      </c>
      <c r="C44" s="268"/>
      <c r="D44" s="182"/>
      <c r="E44" s="113">
        <v>18.857006502416034</v>
      </c>
      <c r="F44" s="115">
        <v>6322</v>
      </c>
      <c r="G44" s="114">
        <v>6753</v>
      </c>
      <c r="H44" s="114">
        <v>6676</v>
      </c>
      <c r="I44" s="114">
        <v>7086</v>
      </c>
      <c r="J44" s="140">
        <v>7122</v>
      </c>
      <c r="K44" s="114">
        <v>-800</v>
      </c>
      <c r="L44" s="116">
        <v>-11.232799775344004</v>
      </c>
    </row>
    <row r="45" spans="1:12" s="110" customFormat="1" ht="15" customHeight="1" x14ac:dyDescent="0.2">
      <c r="A45" s="120"/>
      <c r="B45" s="119"/>
      <c r="C45" s="268" t="s">
        <v>106</v>
      </c>
      <c r="D45" s="182"/>
      <c r="E45" s="113">
        <v>38.215754508067064</v>
      </c>
      <c r="F45" s="115">
        <v>2416</v>
      </c>
      <c r="G45" s="114">
        <v>2546</v>
      </c>
      <c r="H45" s="114">
        <v>2569</v>
      </c>
      <c r="I45" s="114">
        <v>2765</v>
      </c>
      <c r="J45" s="140">
        <v>2777</v>
      </c>
      <c r="K45" s="114">
        <v>-361</v>
      </c>
      <c r="L45" s="116">
        <v>-12.999639899171768</v>
      </c>
    </row>
    <row r="46" spans="1:12" s="110" customFormat="1" ht="15" customHeight="1" x14ac:dyDescent="0.2">
      <c r="A46" s="123"/>
      <c r="B46" s="124"/>
      <c r="C46" s="260" t="s">
        <v>107</v>
      </c>
      <c r="D46" s="261"/>
      <c r="E46" s="125">
        <v>61.784245491932936</v>
      </c>
      <c r="F46" s="143">
        <v>3906</v>
      </c>
      <c r="G46" s="144">
        <v>4207</v>
      </c>
      <c r="H46" s="144">
        <v>4107</v>
      </c>
      <c r="I46" s="144">
        <v>4321</v>
      </c>
      <c r="J46" s="145">
        <v>4345</v>
      </c>
      <c r="K46" s="144">
        <v>-439</v>
      </c>
      <c r="L46" s="146">
        <v>-10.103567318757193</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33526</v>
      </c>
      <c r="E11" s="114">
        <v>35253</v>
      </c>
      <c r="F11" s="114">
        <v>34715</v>
      </c>
      <c r="G11" s="114">
        <v>36027</v>
      </c>
      <c r="H11" s="140">
        <v>35621</v>
      </c>
      <c r="I11" s="115">
        <v>-2095</v>
      </c>
      <c r="J11" s="116">
        <v>-5.8813621178518289</v>
      </c>
    </row>
    <row r="12" spans="1:15" s="110" customFormat="1" ht="24.95" customHeight="1" x14ac:dyDescent="0.2">
      <c r="A12" s="193" t="s">
        <v>132</v>
      </c>
      <c r="B12" s="194" t="s">
        <v>133</v>
      </c>
      <c r="C12" s="113">
        <v>0.11931038596909861</v>
      </c>
      <c r="D12" s="115">
        <v>40</v>
      </c>
      <c r="E12" s="114">
        <v>41</v>
      </c>
      <c r="F12" s="114">
        <v>43</v>
      </c>
      <c r="G12" s="114">
        <v>46</v>
      </c>
      <c r="H12" s="140">
        <v>38</v>
      </c>
      <c r="I12" s="115">
        <v>2</v>
      </c>
      <c r="J12" s="116">
        <v>5.2631578947368425</v>
      </c>
    </row>
    <row r="13" spans="1:15" s="110" customFormat="1" ht="24.95" customHeight="1" x14ac:dyDescent="0.2">
      <c r="A13" s="193" t="s">
        <v>134</v>
      </c>
      <c r="B13" s="199" t="s">
        <v>214</v>
      </c>
      <c r="C13" s="113">
        <v>0.17001730000596552</v>
      </c>
      <c r="D13" s="115">
        <v>57</v>
      </c>
      <c r="E13" s="114">
        <v>56</v>
      </c>
      <c r="F13" s="114">
        <v>56</v>
      </c>
      <c r="G13" s="114">
        <v>65</v>
      </c>
      <c r="H13" s="140">
        <v>67</v>
      </c>
      <c r="I13" s="115">
        <v>-10</v>
      </c>
      <c r="J13" s="116">
        <v>-14.925373134328359</v>
      </c>
    </row>
    <row r="14" spans="1:15" s="287" customFormat="1" ht="24.95" customHeight="1" x14ac:dyDescent="0.2">
      <c r="A14" s="193" t="s">
        <v>215</v>
      </c>
      <c r="B14" s="199" t="s">
        <v>137</v>
      </c>
      <c r="C14" s="113">
        <v>3.0155700053689674</v>
      </c>
      <c r="D14" s="115">
        <v>1011</v>
      </c>
      <c r="E14" s="114">
        <v>1043</v>
      </c>
      <c r="F14" s="114">
        <v>1067</v>
      </c>
      <c r="G14" s="114">
        <v>1081</v>
      </c>
      <c r="H14" s="140">
        <v>1050</v>
      </c>
      <c r="I14" s="115">
        <v>-39</v>
      </c>
      <c r="J14" s="116">
        <v>-3.7142857142857144</v>
      </c>
      <c r="K14" s="110"/>
      <c r="L14" s="110"/>
      <c r="M14" s="110"/>
      <c r="N14" s="110"/>
      <c r="O14" s="110"/>
    </row>
    <row r="15" spans="1:15" s="110" customFormat="1" ht="24.95" customHeight="1" x14ac:dyDescent="0.2">
      <c r="A15" s="193" t="s">
        <v>216</v>
      </c>
      <c r="B15" s="199" t="s">
        <v>217</v>
      </c>
      <c r="C15" s="113">
        <v>1.0976555509157073</v>
      </c>
      <c r="D15" s="115">
        <v>368</v>
      </c>
      <c r="E15" s="114">
        <v>395</v>
      </c>
      <c r="F15" s="114">
        <v>391</v>
      </c>
      <c r="G15" s="114">
        <v>392</v>
      </c>
      <c r="H15" s="140">
        <v>363</v>
      </c>
      <c r="I15" s="115">
        <v>5</v>
      </c>
      <c r="J15" s="116">
        <v>1.3774104683195592</v>
      </c>
    </row>
    <row r="16" spans="1:15" s="287" customFormat="1" ht="24.95" customHeight="1" x14ac:dyDescent="0.2">
      <c r="A16" s="193" t="s">
        <v>218</v>
      </c>
      <c r="B16" s="199" t="s">
        <v>141</v>
      </c>
      <c r="C16" s="113">
        <v>1.4705005070691404</v>
      </c>
      <c r="D16" s="115">
        <v>493</v>
      </c>
      <c r="E16" s="114">
        <v>498</v>
      </c>
      <c r="F16" s="114">
        <v>522</v>
      </c>
      <c r="G16" s="114">
        <v>539</v>
      </c>
      <c r="H16" s="140">
        <v>534</v>
      </c>
      <c r="I16" s="115">
        <v>-41</v>
      </c>
      <c r="J16" s="116">
        <v>-7.6779026217228461</v>
      </c>
      <c r="K16" s="110"/>
      <c r="L16" s="110"/>
      <c r="M16" s="110"/>
      <c r="N16" s="110"/>
      <c r="O16" s="110"/>
    </row>
    <row r="17" spans="1:15" s="110" customFormat="1" ht="24.95" customHeight="1" x14ac:dyDescent="0.2">
      <c r="A17" s="193" t="s">
        <v>142</v>
      </c>
      <c r="B17" s="199" t="s">
        <v>220</v>
      </c>
      <c r="C17" s="113">
        <v>0.44741394738411977</v>
      </c>
      <c r="D17" s="115">
        <v>150</v>
      </c>
      <c r="E17" s="114">
        <v>150</v>
      </c>
      <c r="F17" s="114">
        <v>154</v>
      </c>
      <c r="G17" s="114">
        <v>150</v>
      </c>
      <c r="H17" s="140">
        <v>153</v>
      </c>
      <c r="I17" s="115">
        <v>-3</v>
      </c>
      <c r="J17" s="116">
        <v>-1.9607843137254901</v>
      </c>
    </row>
    <row r="18" spans="1:15" s="287" customFormat="1" ht="24.95" customHeight="1" x14ac:dyDescent="0.2">
      <c r="A18" s="201" t="s">
        <v>144</v>
      </c>
      <c r="B18" s="202" t="s">
        <v>145</v>
      </c>
      <c r="C18" s="113">
        <v>3.173656266778023</v>
      </c>
      <c r="D18" s="115">
        <v>1064</v>
      </c>
      <c r="E18" s="114">
        <v>1089</v>
      </c>
      <c r="F18" s="114">
        <v>1099</v>
      </c>
      <c r="G18" s="114">
        <v>1117</v>
      </c>
      <c r="H18" s="140">
        <v>1081</v>
      </c>
      <c r="I18" s="115">
        <v>-17</v>
      </c>
      <c r="J18" s="116">
        <v>-1.572617946345976</v>
      </c>
      <c r="K18" s="110"/>
      <c r="L18" s="110"/>
      <c r="M18" s="110"/>
      <c r="N18" s="110"/>
      <c r="O18" s="110"/>
    </row>
    <row r="19" spans="1:15" s="110" customFormat="1" ht="24.95" customHeight="1" x14ac:dyDescent="0.2">
      <c r="A19" s="193" t="s">
        <v>146</v>
      </c>
      <c r="B19" s="199" t="s">
        <v>147</v>
      </c>
      <c r="C19" s="113">
        <v>15.14347073912784</v>
      </c>
      <c r="D19" s="115">
        <v>5077</v>
      </c>
      <c r="E19" s="114">
        <v>5222</v>
      </c>
      <c r="F19" s="114">
        <v>4970</v>
      </c>
      <c r="G19" s="114">
        <v>5033</v>
      </c>
      <c r="H19" s="140">
        <v>4904</v>
      </c>
      <c r="I19" s="115">
        <v>173</v>
      </c>
      <c r="J19" s="116">
        <v>3.5277324632952691</v>
      </c>
    </row>
    <row r="20" spans="1:15" s="287" customFormat="1" ht="24.95" customHeight="1" x14ac:dyDescent="0.2">
      <c r="A20" s="193" t="s">
        <v>148</v>
      </c>
      <c r="B20" s="199" t="s">
        <v>149</v>
      </c>
      <c r="C20" s="113">
        <v>6.6008471037403806</v>
      </c>
      <c r="D20" s="115">
        <v>2213</v>
      </c>
      <c r="E20" s="114">
        <v>2281</v>
      </c>
      <c r="F20" s="114">
        <v>2254</v>
      </c>
      <c r="G20" s="114">
        <v>2280</v>
      </c>
      <c r="H20" s="140">
        <v>2330</v>
      </c>
      <c r="I20" s="115">
        <v>-117</v>
      </c>
      <c r="J20" s="116">
        <v>-5.0214592274678109</v>
      </c>
      <c r="K20" s="110"/>
      <c r="L20" s="110"/>
      <c r="M20" s="110"/>
      <c r="N20" s="110"/>
      <c r="O20" s="110"/>
    </row>
    <row r="21" spans="1:15" s="110" customFormat="1" ht="24.95" customHeight="1" x14ac:dyDescent="0.2">
      <c r="A21" s="201" t="s">
        <v>150</v>
      </c>
      <c r="B21" s="202" t="s">
        <v>151</v>
      </c>
      <c r="C21" s="113">
        <v>14.039849668913678</v>
      </c>
      <c r="D21" s="115">
        <v>4707</v>
      </c>
      <c r="E21" s="114">
        <v>5400</v>
      </c>
      <c r="F21" s="114">
        <v>5320</v>
      </c>
      <c r="G21" s="114">
        <v>5408</v>
      </c>
      <c r="H21" s="140">
        <v>5236</v>
      </c>
      <c r="I21" s="115">
        <v>-529</v>
      </c>
      <c r="J21" s="116">
        <v>-10.103132161955692</v>
      </c>
    </row>
    <row r="22" spans="1:15" s="110" customFormat="1" ht="24.95" customHeight="1" x14ac:dyDescent="0.2">
      <c r="A22" s="201" t="s">
        <v>152</v>
      </c>
      <c r="B22" s="199" t="s">
        <v>153</v>
      </c>
      <c r="C22" s="113">
        <v>1.9179144544532603</v>
      </c>
      <c r="D22" s="115">
        <v>643</v>
      </c>
      <c r="E22" s="114">
        <v>648</v>
      </c>
      <c r="F22" s="114">
        <v>648</v>
      </c>
      <c r="G22" s="114">
        <v>645</v>
      </c>
      <c r="H22" s="140">
        <v>660</v>
      </c>
      <c r="I22" s="115">
        <v>-17</v>
      </c>
      <c r="J22" s="116">
        <v>-2.5757575757575757</v>
      </c>
    </row>
    <row r="23" spans="1:15" s="110" customFormat="1" ht="24.95" customHeight="1" x14ac:dyDescent="0.2">
      <c r="A23" s="193" t="s">
        <v>154</v>
      </c>
      <c r="B23" s="199" t="s">
        <v>155</v>
      </c>
      <c r="C23" s="113">
        <v>0.87394857722364727</v>
      </c>
      <c r="D23" s="115">
        <v>293</v>
      </c>
      <c r="E23" s="114">
        <v>293</v>
      </c>
      <c r="F23" s="114">
        <v>306</v>
      </c>
      <c r="G23" s="114">
        <v>300</v>
      </c>
      <c r="H23" s="140">
        <v>295</v>
      </c>
      <c r="I23" s="115">
        <v>-2</v>
      </c>
      <c r="J23" s="116">
        <v>-0.67796610169491522</v>
      </c>
    </row>
    <row r="24" spans="1:15" s="110" customFormat="1" ht="24.95" customHeight="1" x14ac:dyDescent="0.2">
      <c r="A24" s="193" t="s">
        <v>156</v>
      </c>
      <c r="B24" s="199" t="s">
        <v>221</v>
      </c>
      <c r="C24" s="113">
        <v>10.311400107379347</v>
      </c>
      <c r="D24" s="115">
        <v>3457</v>
      </c>
      <c r="E24" s="114">
        <v>3641</v>
      </c>
      <c r="F24" s="114">
        <v>3595</v>
      </c>
      <c r="G24" s="114">
        <v>3595</v>
      </c>
      <c r="H24" s="140">
        <v>3618</v>
      </c>
      <c r="I24" s="115">
        <v>-161</v>
      </c>
      <c r="J24" s="116">
        <v>-4.449972360420122</v>
      </c>
    </row>
    <row r="25" spans="1:15" s="110" customFormat="1" ht="24.95" customHeight="1" x14ac:dyDescent="0.2">
      <c r="A25" s="193" t="s">
        <v>222</v>
      </c>
      <c r="B25" s="204" t="s">
        <v>159</v>
      </c>
      <c r="C25" s="113">
        <v>17.20157489709479</v>
      </c>
      <c r="D25" s="115">
        <v>5767</v>
      </c>
      <c r="E25" s="114">
        <v>5886</v>
      </c>
      <c r="F25" s="114">
        <v>5935</v>
      </c>
      <c r="G25" s="114">
        <v>6875</v>
      </c>
      <c r="H25" s="140">
        <v>6791</v>
      </c>
      <c r="I25" s="115">
        <v>-1024</v>
      </c>
      <c r="J25" s="116">
        <v>-15.078780739213665</v>
      </c>
    </row>
    <row r="26" spans="1:15" s="110" customFormat="1" ht="24.95" customHeight="1" x14ac:dyDescent="0.2">
      <c r="A26" s="201">
        <v>782.78300000000002</v>
      </c>
      <c r="B26" s="203" t="s">
        <v>160</v>
      </c>
      <c r="C26" s="113">
        <v>1.8940523772594404</v>
      </c>
      <c r="D26" s="115">
        <v>635</v>
      </c>
      <c r="E26" s="114">
        <v>748</v>
      </c>
      <c r="F26" s="114">
        <v>734</v>
      </c>
      <c r="G26" s="114">
        <v>762</v>
      </c>
      <c r="H26" s="140">
        <v>757</v>
      </c>
      <c r="I26" s="115">
        <v>-122</v>
      </c>
      <c r="J26" s="116">
        <v>-16.116248348745046</v>
      </c>
    </row>
    <row r="27" spans="1:15" s="110" customFormat="1" ht="24.95" customHeight="1" x14ac:dyDescent="0.2">
      <c r="A27" s="193" t="s">
        <v>161</v>
      </c>
      <c r="B27" s="199" t="s">
        <v>162</v>
      </c>
      <c r="C27" s="113">
        <v>0.28932768597506414</v>
      </c>
      <c r="D27" s="115">
        <v>97</v>
      </c>
      <c r="E27" s="114">
        <v>92</v>
      </c>
      <c r="F27" s="114">
        <v>127</v>
      </c>
      <c r="G27" s="114">
        <v>122</v>
      </c>
      <c r="H27" s="140">
        <v>116</v>
      </c>
      <c r="I27" s="115">
        <v>-19</v>
      </c>
      <c r="J27" s="116">
        <v>-16.379310344827587</v>
      </c>
    </row>
    <row r="28" spans="1:15" s="110" customFormat="1" ht="24.95" customHeight="1" x14ac:dyDescent="0.2">
      <c r="A28" s="193" t="s">
        <v>163</v>
      </c>
      <c r="B28" s="199" t="s">
        <v>164</v>
      </c>
      <c r="C28" s="113">
        <v>4.5397601861242025</v>
      </c>
      <c r="D28" s="115">
        <v>1522</v>
      </c>
      <c r="E28" s="114">
        <v>1661</v>
      </c>
      <c r="F28" s="114">
        <v>1499</v>
      </c>
      <c r="G28" s="114">
        <v>1573</v>
      </c>
      <c r="H28" s="140">
        <v>1607</v>
      </c>
      <c r="I28" s="115">
        <v>-85</v>
      </c>
      <c r="J28" s="116">
        <v>-5.2893590541381457</v>
      </c>
    </row>
    <row r="29" spans="1:15" s="110" customFormat="1" ht="24.95" customHeight="1" x14ac:dyDescent="0.2">
      <c r="A29" s="193">
        <v>86</v>
      </c>
      <c r="B29" s="199" t="s">
        <v>165</v>
      </c>
      <c r="C29" s="113">
        <v>6.0400882896856167</v>
      </c>
      <c r="D29" s="115">
        <v>2025</v>
      </c>
      <c r="E29" s="114">
        <v>2046</v>
      </c>
      <c r="F29" s="114">
        <v>2027</v>
      </c>
      <c r="G29" s="114">
        <v>2050</v>
      </c>
      <c r="H29" s="140">
        <v>2058</v>
      </c>
      <c r="I29" s="115">
        <v>-33</v>
      </c>
      <c r="J29" s="116">
        <v>-1.6034985422740524</v>
      </c>
    </row>
    <row r="30" spans="1:15" s="110" customFormat="1" ht="24.95" customHeight="1" x14ac:dyDescent="0.2">
      <c r="A30" s="193">
        <v>87.88</v>
      </c>
      <c r="B30" s="204" t="s">
        <v>166</v>
      </c>
      <c r="C30" s="113">
        <v>3.5435184632822287</v>
      </c>
      <c r="D30" s="115">
        <v>1188</v>
      </c>
      <c r="E30" s="114">
        <v>1222</v>
      </c>
      <c r="F30" s="114">
        <v>1219</v>
      </c>
      <c r="G30" s="114">
        <v>1258</v>
      </c>
      <c r="H30" s="140">
        <v>1204</v>
      </c>
      <c r="I30" s="115">
        <v>-16</v>
      </c>
      <c r="J30" s="116">
        <v>-1.3289036544850499</v>
      </c>
    </row>
    <row r="31" spans="1:15" s="110" customFormat="1" ht="24.95" customHeight="1" x14ac:dyDescent="0.2">
      <c r="A31" s="193" t="s">
        <v>167</v>
      </c>
      <c r="B31" s="199" t="s">
        <v>168</v>
      </c>
      <c r="C31" s="113">
        <v>11.125693491618446</v>
      </c>
      <c r="D31" s="115">
        <v>3730</v>
      </c>
      <c r="E31" s="114">
        <v>3884</v>
      </c>
      <c r="F31" s="114">
        <v>3816</v>
      </c>
      <c r="G31" s="114">
        <v>3817</v>
      </c>
      <c r="H31" s="140">
        <v>3809</v>
      </c>
      <c r="I31" s="115">
        <v>-79</v>
      </c>
      <c r="J31" s="116">
        <v>-2.0740351798372276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0.11931038596909861</v>
      </c>
      <c r="D34" s="115">
        <v>40</v>
      </c>
      <c r="E34" s="114">
        <v>41</v>
      </c>
      <c r="F34" s="114">
        <v>43</v>
      </c>
      <c r="G34" s="114">
        <v>46</v>
      </c>
      <c r="H34" s="140">
        <v>38</v>
      </c>
      <c r="I34" s="115">
        <v>2</v>
      </c>
      <c r="J34" s="116">
        <v>5.2631578947368425</v>
      </c>
    </row>
    <row r="35" spans="1:10" s="110" customFormat="1" ht="24.95" customHeight="1" x14ac:dyDescent="0.2">
      <c r="A35" s="292" t="s">
        <v>171</v>
      </c>
      <c r="B35" s="293" t="s">
        <v>172</v>
      </c>
      <c r="C35" s="113">
        <v>6.3592435721529563</v>
      </c>
      <c r="D35" s="115">
        <v>2132</v>
      </c>
      <c r="E35" s="114">
        <v>2188</v>
      </c>
      <c r="F35" s="114">
        <v>2222</v>
      </c>
      <c r="G35" s="114">
        <v>2263</v>
      </c>
      <c r="H35" s="140">
        <v>2198</v>
      </c>
      <c r="I35" s="115">
        <v>-66</v>
      </c>
      <c r="J35" s="116">
        <v>-3.002729754322111</v>
      </c>
    </row>
    <row r="36" spans="1:10" s="110" customFormat="1" ht="24.95" customHeight="1" x14ac:dyDescent="0.2">
      <c r="A36" s="294" t="s">
        <v>173</v>
      </c>
      <c r="B36" s="295" t="s">
        <v>174</v>
      </c>
      <c r="C36" s="125">
        <v>93.521446041877951</v>
      </c>
      <c r="D36" s="143">
        <v>31354</v>
      </c>
      <c r="E36" s="144">
        <v>33024</v>
      </c>
      <c r="F36" s="144">
        <v>32450</v>
      </c>
      <c r="G36" s="144">
        <v>33718</v>
      </c>
      <c r="H36" s="145">
        <v>33385</v>
      </c>
      <c r="I36" s="143">
        <v>-2031</v>
      </c>
      <c r="J36" s="146">
        <v>-6.0835704657780436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33526</v>
      </c>
      <c r="F11" s="264">
        <v>35253</v>
      </c>
      <c r="G11" s="264">
        <v>34715</v>
      </c>
      <c r="H11" s="264">
        <v>36027</v>
      </c>
      <c r="I11" s="265">
        <v>35621</v>
      </c>
      <c r="J11" s="263">
        <v>-2095</v>
      </c>
      <c r="K11" s="266">
        <v>-5.8813621178518289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43.387221857662709</v>
      </c>
      <c r="E13" s="115">
        <v>14546</v>
      </c>
      <c r="F13" s="114">
        <v>15004</v>
      </c>
      <c r="G13" s="114">
        <v>14931</v>
      </c>
      <c r="H13" s="114">
        <v>16047</v>
      </c>
      <c r="I13" s="140">
        <v>15823</v>
      </c>
      <c r="J13" s="115">
        <v>-1277</v>
      </c>
      <c r="K13" s="116">
        <v>-8.0705302407887256</v>
      </c>
    </row>
    <row r="14" spans="1:15" ht="15.95" customHeight="1" x14ac:dyDescent="0.2">
      <c r="A14" s="306" t="s">
        <v>230</v>
      </c>
      <c r="B14" s="307"/>
      <c r="C14" s="308"/>
      <c r="D14" s="113">
        <v>42.20008351727018</v>
      </c>
      <c r="E14" s="115">
        <v>14148</v>
      </c>
      <c r="F14" s="114">
        <v>15141</v>
      </c>
      <c r="G14" s="114">
        <v>14951</v>
      </c>
      <c r="H14" s="114">
        <v>15053</v>
      </c>
      <c r="I14" s="140">
        <v>14901</v>
      </c>
      <c r="J14" s="115">
        <v>-753</v>
      </c>
      <c r="K14" s="116">
        <v>-5.053352124018522</v>
      </c>
    </row>
    <row r="15" spans="1:15" ht="15.95" customHeight="1" x14ac:dyDescent="0.2">
      <c r="A15" s="306" t="s">
        <v>231</v>
      </c>
      <c r="B15" s="307"/>
      <c r="C15" s="308"/>
      <c r="D15" s="113">
        <v>5.1213983177235578</v>
      </c>
      <c r="E15" s="115">
        <v>1717</v>
      </c>
      <c r="F15" s="114">
        <v>1798</v>
      </c>
      <c r="G15" s="114">
        <v>1758</v>
      </c>
      <c r="H15" s="114">
        <v>1716</v>
      </c>
      <c r="I15" s="140">
        <v>1713</v>
      </c>
      <c r="J15" s="115">
        <v>4</v>
      </c>
      <c r="K15" s="116">
        <v>0.23350846468184472</v>
      </c>
    </row>
    <row r="16" spans="1:15" ht="15.95" customHeight="1" x14ac:dyDescent="0.2">
      <c r="A16" s="306" t="s">
        <v>232</v>
      </c>
      <c r="B16" s="307"/>
      <c r="C16" s="308"/>
      <c r="D16" s="113">
        <v>6.5590884686511961</v>
      </c>
      <c r="E16" s="115">
        <v>2199</v>
      </c>
      <c r="F16" s="114">
        <v>2353</v>
      </c>
      <c r="G16" s="114">
        <v>2152</v>
      </c>
      <c r="H16" s="114">
        <v>2266</v>
      </c>
      <c r="I16" s="140">
        <v>2279</v>
      </c>
      <c r="J16" s="115">
        <v>-80</v>
      </c>
      <c r="K16" s="116">
        <v>-3.5103115401491882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0.22370697369205989</v>
      </c>
      <c r="E18" s="115">
        <v>75</v>
      </c>
      <c r="F18" s="114">
        <v>74</v>
      </c>
      <c r="G18" s="114">
        <v>76</v>
      </c>
      <c r="H18" s="114">
        <v>83</v>
      </c>
      <c r="I18" s="140">
        <v>81</v>
      </c>
      <c r="J18" s="115">
        <v>-6</v>
      </c>
      <c r="K18" s="116">
        <v>-7.4074074074074074</v>
      </c>
    </row>
    <row r="19" spans="1:11" ht="14.1" customHeight="1" x14ac:dyDescent="0.2">
      <c r="A19" s="306" t="s">
        <v>235</v>
      </c>
      <c r="B19" s="307" t="s">
        <v>236</v>
      </c>
      <c r="C19" s="308"/>
      <c r="D19" s="113">
        <v>6.5620712283004229E-2</v>
      </c>
      <c r="E19" s="115">
        <v>22</v>
      </c>
      <c r="F19" s="114">
        <v>21</v>
      </c>
      <c r="G19" s="114">
        <v>21</v>
      </c>
      <c r="H19" s="114">
        <v>25</v>
      </c>
      <c r="I19" s="140">
        <v>28</v>
      </c>
      <c r="J19" s="115">
        <v>-6</v>
      </c>
      <c r="K19" s="116">
        <v>-21.428571428571427</v>
      </c>
    </row>
    <row r="20" spans="1:11" ht="14.1" customHeight="1" x14ac:dyDescent="0.2">
      <c r="A20" s="306">
        <v>12</v>
      </c>
      <c r="B20" s="307" t="s">
        <v>237</v>
      </c>
      <c r="C20" s="308"/>
      <c r="D20" s="113">
        <v>0.5458450158086261</v>
      </c>
      <c r="E20" s="115">
        <v>183</v>
      </c>
      <c r="F20" s="114">
        <v>181</v>
      </c>
      <c r="G20" s="114">
        <v>197</v>
      </c>
      <c r="H20" s="114">
        <v>201</v>
      </c>
      <c r="I20" s="140">
        <v>198</v>
      </c>
      <c r="J20" s="115">
        <v>-15</v>
      </c>
      <c r="K20" s="116">
        <v>-7.5757575757575761</v>
      </c>
    </row>
    <row r="21" spans="1:11" ht="14.1" customHeight="1" x14ac:dyDescent="0.2">
      <c r="A21" s="306">
        <v>21</v>
      </c>
      <c r="B21" s="307" t="s">
        <v>238</v>
      </c>
      <c r="C21" s="308"/>
      <c r="D21" s="113">
        <v>6.2637952633776764E-2</v>
      </c>
      <c r="E21" s="115">
        <v>21</v>
      </c>
      <c r="F21" s="114">
        <v>27</v>
      </c>
      <c r="G21" s="114">
        <v>31</v>
      </c>
      <c r="H21" s="114">
        <v>30</v>
      </c>
      <c r="I21" s="140">
        <v>22</v>
      </c>
      <c r="J21" s="115">
        <v>-1</v>
      </c>
      <c r="K21" s="116">
        <v>-4.5454545454545459</v>
      </c>
    </row>
    <row r="22" spans="1:11" ht="14.1" customHeight="1" x14ac:dyDescent="0.2">
      <c r="A22" s="306">
        <v>22</v>
      </c>
      <c r="B22" s="307" t="s">
        <v>239</v>
      </c>
      <c r="C22" s="308"/>
      <c r="D22" s="113">
        <v>0.18493109825210285</v>
      </c>
      <c r="E22" s="115">
        <v>62</v>
      </c>
      <c r="F22" s="114">
        <v>51</v>
      </c>
      <c r="G22" s="114">
        <v>51</v>
      </c>
      <c r="H22" s="114">
        <v>52</v>
      </c>
      <c r="I22" s="140">
        <v>58</v>
      </c>
      <c r="J22" s="115">
        <v>4</v>
      </c>
      <c r="K22" s="116">
        <v>6.8965517241379306</v>
      </c>
    </row>
    <row r="23" spans="1:11" ht="14.1" customHeight="1" x14ac:dyDescent="0.2">
      <c r="A23" s="306">
        <v>23</v>
      </c>
      <c r="B23" s="307" t="s">
        <v>240</v>
      </c>
      <c r="C23" s="308"/>
      <c r="D23" s="113">
        <v>0.36986219650420571</v>
      </c>
      <c r="E23" s="115">
        <v>124</v>
      </c>
      <c r="F23" s="114">
        <v>152</v>
      </c>
      <c r="G23" s="114">
        <v>141</v>
      </c>
      <c r="H23" s="114">
        <v>130</v>
      </c>
      <c r="I23" s="140">
        <v>111</v>
      </c>
      <c r="J23" s="115">
        <v>13</v>
      </c>
      <c r="K23" s="116">
        <v>11.711711711711711</v>
      </c>
    </row>
    <row r="24" spans="1:11" ht="14.1" customHeight="1" x14ac:dyDescent="0.2">
      <c r="A24" s="306">
        <v>24</v>
      </c>
      <c r="B24" s="307" t="s">
        <v>241</v>
      </c>
      <c r="C24" s="308"/>
      <c r="D24" s="113">
        <v>0.42951738948875501</v>
      </c>
      <c r="E24" s="115">
        <v>144</v>
      </c>
      <c r="F24" s="114">
        <v>147</v>
      </c>
      <c r="G24" s="114">
        <v>148</v>
      </c>
      <c r="H24" s="114">
        <v>155</v>
      </c>
      <c r="I24" s="140">
        <v>148</v>
      </c>
      <c r="J24" s="115">
        <v>-4</v>
      </c>
      <c r="K24" s="116">
        <v>-2.7027027027027026</v>
      </c>
    </row>
    <row r="25" spans="1:11" ht="14.1" customHeight="1" x14ac:dyDescent="0.2">
      <c r="A25" s="306">
        <v>25</v>
      </c>
      <c r="B25" s="307" t="s">
        <v>242</v>
      </c>
      <c r="C25" s="308"/>
      <c r="D25" s="113">
        <v>0.76656922985145859</v>
      </c>
      <c r="E25" s="115">
        <v>257</v>
      </c>
      <c r="F25" s="114">
        <v>270</v>
      </c>
      <c r="G25" s="114">
        <v>278</v>
      </c>
      <c r="H25" s="114">
        <v>282</v>
      </c>
      <c r="I25" s="140">
        <v>270</v>
      </c>
      <c r="J25" s="115">
        <v>-13</v>
      </c>
      <c r="K25" s="116">
        <v>-4.8148148148148149</v>
      </c>
    </row>
    <row r="26" spans="1:11" ht="14.1" customHeight="1" x14ac:dyDescent="0.2">
      <c r="A26" s="306">
        <v>26</v>
      </c>
      <c r="B26" s="307" t="s">
        <v>243</v>
      </c>
      <c r="C26" s="308"/>
      <c r="D26" s="113">
        <v>0.54286225615939865</v>
      </c>
      <c r="E26" s="115">
        <v>182</v>
      </c>
      <c r="F26" s="114">
        <v>192</v>
      </c>
      <c r="G26" s="114">
        <v>188</v>
      </c>
      <c r="H26" s="114">
        <v>190</v>
      </c>
      <c r="I26" s="140">
        <v>194</v>
      </c>
      <c r="J26" s="115">
        <v>-12</v>
      </c>
      <c r="K26" s="116">
        <v>-6.1855670103092786</v>
      </c>
    </row>
    <row r="27" spans="1:11" ht="14.1" customHeight="1" x14ac:dyDescent="0.2">
      <c r="A27" s="306">
        <v>27</v>
      </c>
      <c r="B27" s="307" t="s">
        <v>244</v>
      </c>
      <c r="C27" s="308"/>
      <c r="D27" s="113">
        <v>0.33705184036270358</v>
      </c>
      <c r="E27" s="115">
        <v>113</v>
      </c>
      <c r="F27" s="114">
        <v>118</v>
      </c>
      <c r="G27" s="114">
        <v>111</v>
      </c>
      <c r="H27" s="114">
        <v>105</v>
      </c>
      <c r="I27" s="140">
        <v>120</v>
      </c>
      <c r="J27" s="115">
        <v>-7</v>
      </c>
      <c r="K27" s="116">
        <v>-5.833333333333333</v>
      </c>
    </row>
    <row r="28" spans="1:11" ht="14.1" customHeight="1" x14ac:dyDescent="0.2">
      <c r="A28" s="306">
        <v>28</v>
      </c>
      <c r="B28" s="307" t="s">
        <v>245</v>
      </c>
      <c r="C28" s="308"/>
      <c r="D28" s="113">
        <v>0.23862077193819722</v>
      </c>
      <c r="E28" s="115">
        <v>80</v>
      </c>
      <c r="F28" s="114">
        <v>79</v>
      </c>
      <c r="G28" s="114">
        <v>79</v>
      </c>
      <c r="H28" s="114">
        <v>81</v>
      </c>
      <c r="I28" s="140">
        <v>73</v>
      </c>
      <c r="J28" s="115">
        <v>7</v>
      </c>
      <c r="K28" s="116">
        <v>9.5890410958904102</v>
      </c>
    </row>
    <row r="29" spans="1:11" ht="14.1" customHeight="1" x14ac:dyDescent="0.2">
      <c r="A29" s="306">
        <v>29</v>
      </c>
      <c r="B29" s="307" t="s">
        <v>246</v>
      </c>
      <c r="C29" s="308"/>
      <c r="D29" s="113">
        <v>3.1020700351965638</v>
      </c>
      <c r="E29" s="115">
        <v>1040</v>
      </c>
      <c r="F29" s="114">
        <v>1185</v>
      </c>
      <c r="G29" s="114">
        <v>1168</v>
      </c>
      <c r="H29" s="114">
        <v>1236</v>
      </c>
      <c r="I29" s="140">
        <v>1254</v>
      </c>
      <c r="J29" s="115">
        <v>-214</v>
      </c>
      <c r="K29" s="116">
        <v>-17.065390749601274</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2.8455527053630019</v>
      </c>
      <c r="E31" s="115">
        <v>954</v>
      </c>
      <c r="F31" s="114">
        <v>1095</v>
      </c>
      <c r="G31" s="114">
        <v>1074</v>
      </c>
      <c r="H31" s="114">
        <v>1150</v>
      </c>
      <c r="I31" s="140">
        <v>1168</v>
      </c>
      <c r="J31" s="115">
        <v>-214</v>
      </c>
      <c r="K31" s="116">
        <v>-18.32191780821918</v>
      </c>
    </row>
    <row r="32" spans="1:11" ht="14.1" customHeight="1" x14ac:dyDescent="0.2">
      <c r="A32" s="306">
        <v>31</v>
      </c>
      <c r="B32" s="307" t="s">
        <v>251</v>
      </c>
      <c r="C32" s="308"/>
      <c r="D32" s="113">
        <v>0.13422418421523594</v>
      </c>
      <c r="E32" s="115">
        <v>45</v>
      </c>
      <c r="F32" s="114">
        <v>45</v>
      </c>
      <c r="G32" s="114">
        <v>48</v>
      </c>
      <c r="H32" s="114">
        <v>52</v>
      </c>
      <c r="I32" s="140">
        <v>52</v>
      </c>
      <c r="J32" s="115">
        <v>-7</v>
      </c>
      <c r="K32" s="116">
        <v>-13.461538461538462</v>
      </c>
    </row>
    <row r="33" spans="1:11" ht="14.1" customHeight="1" x14ac:dyDescent="0.2">
      <c r="A33" s="306">
        <v>32</v>
      </c>
      <c r="B33" s="307" t="s">
        <v>252</v>
      </c>
      <c r="C33" s="308"/>
      <c r="D33" s="113">
        <v>0.90079341406669455</v>
      </c>
      <c r="E33" s="115">
        <v>302</v>
      </c>
      <c r="F33" s="114">
        <v>310</v>
      </c>
      <c r="G33" s="114">
        <v>310</v>
      </c>
      <c r="H33" s="114">
        <v>298</v>
      </c>
      <c r="I33" s="140">
        <v>295</v>
      </c>
      <c r="J33" s="115">
        <v>7</v>
      </c>
      <c r="K33" s="116">
        <v>2.3728813559322033</v>
      </c>
    </row>
    <row r="34" spans="1:11" ht="14.1" customHeight="1" x14ac:dyDescent="0.2">
      <c r="A34" s="306">
        <v>33</v>
      </c>
      <c r="B34" s="307" t="s">
        <v>253</v>
      </c>
      <c r="C34" s="308"/>
      <c r="D34" s="113">
        <v>0.39968979299648033</v>
      </c>
      <c r="E34" s="115">
        <v>134</v>
      </c>
      <c r="F34" s="114">
        <v>133</v>
      </c>
      <c r="G34" s="114">
        <v>144</v>
      </c>
      <c r="H34" s="114">
        <v>147</v>
      </c>
      <c r="I34" s="140">
        <v>167</v>
      </c>
      <c r="J34" s="115">
        <v>-33</v>
      </c>
      <c r="K34" s="116">
        <v>-19.760479041916167</v>
      </c>
    </row>
    <row r="35" spans="1:11" ht="14.1" customHeight="1" x14ac:dyDescent="0.2">
      <c r="A35" s="306">
        <v>34</v>
      </c>
      <c r="B35" s="307" t="s">
        <v>254</v>
      </c>
      <c r="C35" s="308"/>
      <c r="D35" s="113">
        <v>4.0863807194416273</v>
      </c>
      <c r="E35" s="115">
        <v>1370</v>
      </c>
      <c r="F35" s="114">
        <v>1421</v>
      </c>
      <c r="G35" s="114">
        <v>1420</v>
      </c>
      <c r="H35" s="114">
        <v>1388</v>
      </c>
      <c r="I35" s="140">
        <v>1402</v>
      </c>
      <c r="J35" s="115">
        <v>-32</v>
      </c>
      <c r="K35" s="116">
        <v>-2.2824536376604851</v>
      </c>
    </row>
    <row r="36" spans="1:11" ht="14.1" customHeight="1" x14ac:dyDescent="0.2">
      <c r="A36" s="306">
        <v>41</v>
      </c>
      <c r="B36" s="307" t="s">
        <v>255</v>
      </c>
      <c r="C36" s="308"/>
      <c r="D36" s="113">
        <v>0.16405178070751059</v>
      </c>
      <c r="E36" s="115">
        <v>55</v>
      </c>
      <c r="F36" s="114">
        <v>65</v>
      </c>
      <c r="G36" s="114">
        <v>68</v>
      </c>
      <c r="H36" s="114">
        <v>65</v>
      </c>
      <c r="I36" s="140">
        <v>64</v>
      </c>
      <c r="J36" s="115">
        <v>-9</v>
      </c>
      <c r="K36" s="116">
        <v>-14.0625</v>
      </c>
    </row>
    <row r="37" spans="1:11" ht="14.1" customHeight="1" x14ac:dyDescent="0.2">
      <c r="A37" s="306">
        <v>42</v>
      </c>
      <c r="B37" s="307" t="s">
        <v>256</v>
      </c>
      <c r="C37" s="308"/>
      <c r="D37" s="113">
        <v>2.3862077193819723E-2</v>
      </c>
      <c r="E37" s="115">
        <v>8</v>
      </c>
      <c r="F37" s="114">
        <v>8</v>
      </c>
      <c r="G37" s="114">
        <v>8</v>
      </c>
      <c r="H37" s="114">
        <v>8</v>
      </c>
      <c r="I37" s="140">
        <v>7</v>
      </c>
      <c r="J37" s="115">
        <v>1</v>
      </c>
      <c r="K37" s="116">
        <v>14.285714285714286</v>
      </c>
    </row>
    <row r="38" spans="1:11" ht="14.1" customHeight="1" x14ac:dyDescent="0.2">
      <c r="A38" s="306">
        <v>43</v>
      </c>
      <c r="B38" s="307" t="s">
        <v>257</v>
      </c>
      <c r="C38" s="308"/>
      <c r="D38" s="113">
        <v>0.46829326492871204</v>
      </c>
      <c r="E38" s="115">
        <v>157</v>
      </c>
      <c r="F38" s="114">
        <v>156</v>
      </c>
      <c r="G38" s="114">
        <v>162</v>
      </c>
      <c r="H38" s="114">
        <v>153</v>
      </c>
      <c r="I38" s="140">
        <v>146</v>
      </c>
      <c r="J38" s="115">
        <v>11</v>
      </c>
      <c r="K38" s="116">
        <v>7.5342465753424657</v>
      </c>
    </row>
    <row r="39" spans="1:11" ht="14.1" customHeight="1" x14ac:dyDescent="0.2">
      <c r="A39" s="306">
        <v>51</v>
      </c>
      <c r="B39" s="307" t="s">
        <v>258</v>
      </c>
      <c r="C39" s="308"/>
      <c r="D39" s="113">
        <v>5.9863986159995228</v>
      </c>
      <c r="E39" s="115">
        <v>2007</v>
      </c>
      <c r="F39" s="114">
        <v>2051</v>
      </c>
      <c r="G39" s="114">
        <v>1958</v>
      </c>
      <c r="H39" s="114">
        <v>2918</v>
      </c>
      <c r="I39" s="140">
        <v>2798</v>
      </c>
      <c r="J39" s="115">
        <v>-791</v>
      </c>
      <c r="K39" s="116">
        <v>-28.270192994996425</v>
      </c>
    </row>
    <row r="40" spans="1:11" ht="14.1" customHeight="1" x14ac:dyDescent="0.2">
      <c r="A40" s="306" t="s">
        <v>259</v>
      </c>
      <c r="B40" s="307" t="s">
        <v>260</v>
      </c>
      <c r="C40" s="308"/>
      <c r="D40" s="113">
        <v>5.5300363896677203</v>
      </c>
      <c r="E40" s="115">
        <v>1854</v>
      </c>
      <c r="F40" s="114">
        <v>1907</v>
      </c>
      <c r="G40" s="114">
        <v>1815</v>
      </c>
      <c r="H40" s="114">
        <v>2779</v>
      </c>
      <c r="I40" s="140">
        <v>2662</v>
      </c>
      <c r="J40" s="115">
        <v>-808</v>
      </c>
      <c r="K40" s="116">
        <v>-30.353117956423741</v>
      </c>
    </row>
    <row r="41" spans="1:11" ht="14.1" customHeight="1" x14ac:dyDescent="0.2">
      <c r="A41" s="306"/>
      <c r="B41" s="307" t="s">
        <v>261</v>
      </c>
      <c r="C41" s="308"/>
      <c r="D41" s="113">
        <v>4.3220187317305969</v>
      </c>
      <c r="E41" s="115">
        <v>1449</v>
      </c>
      <c r="F41" s="114">
        <v>1512</v>
      </c>
      <c r="G41" s="114">
        <v>1427</v>
      </c>
      <c r="H41" s="114">
        <v>2398</v>
      </c>
      <c r="I41" s="140">
        <v>2266</v>
      </c>
      <c r="J41" s="115">
        <v>-817</v>
      </c>
      <c r="K41" s="116">
        <v>-36.054721977052075</v>
      </c>
    </row>
    <row r="42" spans="1:11" ht="14.1" customHeight="1" x14ac:dyDescent="0.2">
      <c r="A42" s="306">
        <v>52</v>
      </c>
      <c r="B42" s="307" t="s">
        <v>262</v>
      </c>
      <c r="C42" s="308"/>
      <c r="D42" s="113">
        <v>4.7962775159577644</v>
      </c>
      <c r="E42" s="115">
        <v>1608</v>
      </c>
      <c r="F42" s="114">
        <v>1664</v>
      </c>
      <c r="G42" s="114">
        <v>1642</v>
      </c>
      <c r="H42" s="114">
        <v>1646</v>
      </c>
      <c r="I42" s="140">
        <v>1711</v>
      </c>
      <c r="J42" s="115">
        <v>-103</v>
      </c>
      <c r="K42" s="116">
        <v>-6.019871420222092</v>
      </c>
    </row>
    <row r="43" spans="1:11" ht="14.1" customHeight="1" x14ac:dyDescent="0.2">
      <c r="A43" s="306" t="s">
        <v>263</v>
      </c>
      <c r="B43" s="307" t="s">
        <v>264</v>
      </c>
      <c r="C43" s="308"/>
      <c r="D43" s="113">
        <v>4.6918809282348031</v>
      </c>
      <c r="E43" s="115">
        <v>1573</v>
      </c>
      <c r="F43" s="114">
        <v>1631</v>
      </c>
      <c r="G43" s="114">
        <v>1605</v>
      </c>
      <c r="H43" s="114">
        <v>1612</v>
      </c>
      <c r="I43" s="140">
        <v>1679</v>
      </c>
      <c r="J43" s="115">
        <v>-106</v>
      </c>
      <c r="K43" s="116">
        <v>-6.3132817153067302</v>
      </c>
    </row>
    <row r="44" spans="1:11" ht="14.1" customHeight="1" x14ac:dyDescent="0.2">
      <c r="A44" s="306">
        <v>53</v>
      </c>
      <c r="B44" s="307" t="s">
        <v>265</v>
      </c>
      <c r="C44" s="308"/>
      <c r="D44" s="113">
        <v>1.5510350175982819</v>
      </c>
      <c r="E44" s="115">
        <v>520</v>
      </c>
      <c r="F44" s="114">
        <v>544</v>
      </c>
      <c r="G44" s="114">
        <v>558</v>
      </c>
      <c r="H44" s="114">
        <v>564</v>
      </c>
      <c r="I44" s="140">
        <v>578</v>
      </c>
      <c r="J44" s="115">
        <v>-58</v>
      </c>
      <c r="K44" s="116">
        <v>-10.034602076124568</v>
      </c>
    </row>
    <row r="45" spans="1:11" ht="14.1" customHeight="1" x14ac:dyDescent="0.2">
      <c r="A45" s="306" t="s">
        <v>266</v>
      </c>
      <c r="B45" s="307" t="s">
        <v>267</v>
      </c>
      <c r="C45" s="308"/>
      <c r="D45" s="113">
        <v>1.5271729404044623</v>
      </c>
      <c r="E45" s="115">
        <v>512</v>
      </c>
      <c r="F45" s="114">
        <v>535</v>
      </c>
      <c r="G45" s="114">
        <v>550</v>
      </c>
      <c r="H45" s="114">
        <v>555</v>
      </c>
      <c r="I45" s="140">
        <v>571</v>
      </c>
      <c r="J45" s="115">
        <v>-59</v>
      </c>
      <c r="K45" s="116">
        <v>-10.332749562171628</v>
      </c>
    </row>
    <row r="46" spans="1:11" ht="14.1" customHeight="1" x14ac:dyDescent="0.2">
      <c r="A46" s="306">
        <v>54</v>
      </c>
      <c r="B46" s="307" t="s">
        <v>268</v>
      </c>
      <c r="C46" s="308"/>
      <c r="D46" s="113">
        <v>18.266420091868998</v>
      </c>
      <c r="E46" s="115">
        <v>6124</v>
      </c>
      <c r="F46" s="114">
        <v>6269</v>
      </c>
      <c r="G46" s="114">
        <v>6268</v>
      </c>
      <c r="H46" s="114">
        <v>6268</v>
      </c>
      <c r="I46" s="140">
        <v>6217</v>
      </c>
      <c r="J46" s="115">
        <v>-93</v>
      </c>
      <c r="K46" s="116">
        <v>-1.4958983432523725</v>
      </c>
    </row>
    <row r="47" spans="1:11" ht="14.1" customHeight="1" x14ac:dyDescent="0.2">
      <c r="A47" s="306">
        <v>61</v>
      </c>
      <c r="B47" s="307" t="s">
        <v>269</v>
      </c>
      <c r="C47" s="308"/>
      <c r="D47" s="113">
        <v>0.86798305792519237</v>
      </c>
      <c r="E47" s="115">
        <v>291</v>
      </c>
      <c r="F47" s="114">
        <v>307</v>
      </c>
      <c r="G47" s="114">
        <v>277</v>
      </c>
      <c r="H47" s="114">
        <v>275</v>
      </c>
      <c r="I47" s="140">
        <v>263</v>
      </c>
      <c r="J47" s="115">
        <v>28</v>
      </c>
      <c r="K47" s="116">
        <v>10.64638783269962</v>
      </c>
    </row>
    <row r="48" spans="1:11" ht="14.1" customHeight="1" x14ac:dyDescent="0.2">
      <c r="A48" s="306">
        <v>62</v>
      </c>
      <c r="B48" s="307" t="s">
        <v>270</v>
      </c>
      <c r="C48" s="308"/>
      <c r="D48" s="113">
        <v>10.245779395096344</v>
      </c>
      <c r="E48" s="115">
        <v>3435</v>
      </c>
      <c r="F48" s="114">
        <v>3650</v>
      </c>
      <c r="G48" s="114">
        <v>3529</v>
      </c>
      <c r="H48" s="114">
        <v>3660</v>
      </c>
      <c r="I48" s="140">
        <v>3600</v>
      </c>
      <c r="J48" s="115">
        <v>-165</v>
      </c>
      <c r="K48" s="116">
        <v>-4.583333333333333</v>
      </c>
    </row>
    <row r="49" spans="1:11" ht="14.1" customHeight="1" x14ac:dyDescent="0.2">
      <c r="A49" s="306">
        <v>63</v>
      </c>
      <c r="B49" s="307" t="s">
        <v>271</v>
      </c>
      <c r="C49" s="308"/>
      <c r="D49" s="113">
        <v>12.799021654835053</v>
      </c>
      <c r="E49" s="115">
        <v>4291</v>
      </c>
      <c r="F49" s="114">
        <v>4958</v>
      </c>
      <c r="G49" s="114">
        <v>4944</v>
      </c>
      <c r="H49" s="114">
        <v>4883</v>
      </c>
      <c r="I49" s="140">
        <v>4754</v>
      </c>
      <c r="J49" s="115">
        <v>-463</v>
      </c>
      <c r="K49" s="116">
        <v>-9.7391670172486329</v>
      </c>
    </row>
    <row r="50" spans="1:11" ht="14.1" customHeight="1" x14ac:dyDescent="0.2">
      <c r="A50" s="306" t="s">
        <v>272</v>
      </c>
      <c r="B50" s="307" t="s">
        <v>273</v>
      </c>
      <c r="C50" s="308"/>
      <c r="D50" s="113">
        <v>0.46232774563025714</v>
      </c>
      <c r="E50" s="115">
        <v>155</v>
      </c>
      <c r="F50" s="114">
        <v>175</v>
      </c>
      <c r="G50" s="114">
        <v>172</v>
      </c>
      <c r="H50" s="114">
        <v>172</v>
      </c>
      <c r="I50" s="140">
        <v>178</v>
      </c>
      <c r="J50" s="115">
        <v>-23</v>
      </c>
      <c r="K50" s="116">
        <v>-12.921348314606741</v>
      </c>
    </row>
    <row r="51" spans="1:11" ht="14.1" customHeight="1" x14ac:dyDescent="0.2">
      <c r="A51" s="306" t="s">
        <v>274</v>
      </c>
      <c r="B51" s="307" t="s">
        <v>275</v>
      </c>
      <c r="C51" s="308"/>
      <c r="D51" s="113">
        <v>10.09664141263497</v>
      </c>
      <c r="E51" s="115">
        <v>3385</v>
      </c>
      <c r="F51" s="114">
        <v>4001</v>
      </c>
      <c r="G51" s="114">
        <v>3981</v>
      </c>
      <c r="H51" s="114">
        <v>3960</v>
      </c>
      <c r="I51" s="140">
        <v>3801</v>
      </c>
      <c r="J51" s="115">
        <v>-416</v>
      </c>
      <c r="K51" s="116">
        <v>-10.94448829255459</v>
      </c>
    </row>
    <row r="52" spans="1:11" ht="14.1" customHeight="1" x14ac:dyDescent="0.2">
      <c r="A52" s="306">
        <v>71</v>
      </c>
      <c r="B52" s="307" t="s">
        <v>276</v>
      </c>
      <c r="C52" s="308"/>
      <c r="D52" s="113">
        <v>11.948935154805225</v>
      </c>
      <c r="E52" s="115">
        <v>4006</v>
      </c>
      <c r="F52" s="114">
        <v>4069</v>
      </c>
      <c r="G52" s="114">
        <v>4062</v>
      </c>
      <c r="H52" s="114">
        <v>4137</v>
      </c>
      <c r="I52" s="140">
        <v>4123</v>
      </c>
      <c r="J52" s="115">
        <v>-117</v>
      </c>
      <c r="K52" s="116">
        <v>-2.8377395100654863</v>
      </c>
    </row>
    <row r="53" spans="1:11" ht="14.1" customHeight="1" x14ac:dyDescent="0.2">
      <c r="A53" s="306" t="s">
        <v>277</v>
      </c>
      <c r="B53" s="307" t="s">
        <v>278</v>
      </c>
      <c r="C53" s="308"/>
      <c r="D53" s="113">
        <v>1.2885521684662651</v>
      </c>
      <c r="E53" s="115">
        <v>432</v>
      </c>
      <c r="F53" s="114">
        <v>391</v>
      </c>
      <c r="G53" s="114">
        <v>396</v>
      </c>
      <c r="H53" s="114">
        <v>401</v>
      </c>
      <c r="I53" s="140">
        <v>382</v>
      </c>
      <c r="J53" s="115">
        <v>50</v>
      </c>
      <c r="K53" s="116">
        <v>13.089005235602095</v>
      </c>
    </row>
    <row r="54" spans="1:11" ht="14.1" customHeight="1" x14ac:dyDescent="0.2">
      <c r="A54" s="306" t="s">
        <v>279</v>
      </c>
      <c r="B54" s="307" t="s">
        <v>280</v>
      </c>
      <c r="C54" s="308"/>
      <c r="D54" s="113">
        <v>10.24876215474557</v>
      </c>
      <c r="E54" s="115">
        <v>3436</v>
      </c>
      <c r="F54" s="114">
        <v>3543</v>
      </c>
      <c r="G54" s="114">
        <v>3536</v>
      </c>
      <c r="H54" s="114">
        <v>3602</v>
      </c>
      <c r="I54" s="140">
        <v>3608</v>
      </c>
      <c r="J54" s="115">
        <v>-172</v>
      </c>
      <c r="K54" s="116">
        <v>-4.7671840354767188</v>
      </c>
    </row>
    <row r="55" spans="1:11" ht="14.1" customHeight="1" x14ac:dyDescent="0.2">
      <c r="A55" s="306">
        <v>72</v>
      </c>
      <c r="B55" s="307" t="s">
        <v>281</v>
      </c>
      <c r="C55" s="308"/>
      <c r="D55" s="113">
        <v>1.2259142158324883</v>
      </c>
      <c r="E55" s="115">
        <v>411</v>
      </c>
      <c r="F55" s="114">
        <v>428</v>
      </c>
      <c r="G55" s="114">
        <v>425</v>
      </c>
      <c r="H55" s="114">
        <v>426</v>
      </c>
      <c r="I55" s="140">
        <v>436</v>
      </c>
      <c r="J55" s="115">
        <v>-25</v>
      </c>
      <c r="K55" s="116">
        <v>-5.7339449541284404</v>
      </c>
    </row>
    <row r="56" spans="1:11" ht="14.1" customHeight="1" x14ac:dyDescent="0.2">
      <c r="A56" s="306" t="s">
        <v>282</v>
      </c>
      <c r="B56" s="307" t="s">
        <v>283</v>
      </c>
      <c r="C56" s="308"/>
      <c r="D56" s="113">
        <v>0.14018970351369087</v>
      </c>
      <c r="E56" s="115">
        <v>47</v>
      </c>
      <c r="F56" s="114">
        <v>52</v>
      </c>
      <c r="G56" s="114">
        <v>53</v>
      </c>
      <c r="H56" s="114">
        <v>52</v>
      </c>
      <c r="I56" s="140">
        <v>56</v>
      </c>
      <c r="J56" s="115">
        <v>-9</v>
      </c>
      <c r="K56" s="116">
        <v>-16.071428571428573</v>
      </c>
    </row>
    <row r="57" spans="1:11" ht="14.1" customHeight="1" x14ac:dyDescent="0.2">
      <c r="A57" s="306" t="s">
        <v>284</v>
      </c>
      <c r="B57" s="307" t="s">
        <v>285</v>
      </c>
      <c r="C57" s="308"/>
      <c r="D57" s="113">
        <v>0.77253474914991349</v>
      </c>
      <c r="E57" s="115">
        <v>259</v>
      </c>
      <c r="F57" s="114">
        <v>268</v>
      </c>
      <c r="G57" s="114">
        <v>264</v>
      </c>
      <c r="H57" s="114">
        <v>270</v>
      </c>
      <c r="I57" s="140">
        <v>274</v>
      </c>
      <c r="J57" s="115">
        <v>-15</v>
      </c>
      <c r="K57" s="116">
        <v>-5.4744525547445253</v>
      </c>
    </row>
    <row r="58" spans="1:11" ht="14.1" customHeight="1" x14ac:dyDescent="0.2">
      <c r="A58" s="306">
        <v>73</v>
      </c>
      <c r="B58" s="307" t="s">
        <v>286</v>
      </c>
      <c r="C58" s="308"/>
      <c r="D58" s="113">
        <v>1.0141382807373382</v>
      </c>
      <c r="E58" s="115">
        <v>340</v>
      </c>
      <c r="F58" s="114">
        <v>334</v>
      </c>
      <c r="G58" s="114">
        <v>356</v>
      </c>
      <c r="H58" s="114">
        <v>353</v>
      </c>
      <c r="I58" s="140">
        <v>343</v>
      </c>
      <c r="J58" s="115">
        <v>-3</v>
      </c>
      <c r="K58" s="116">
        <v>-0.87463556851311952</v>
      </c>
    </row>
    <row r="59" spans="1:11" ht="14.1" customHeight="1" x14ac:dyDescent="0.2">
      <c r="A59" s="306" t="s">
        <v>287</v>
      </c>
      <c r="B59" s="307" t="s">
        <v>288</v>
      </c>
      <c r="C59" s="308"/>
      <c r="D59" s="113">
        <v>0.58163813159935573</v>
      </c>
      <c r="E59" s="115">
        <v>195</v>
      </c>
      <c r="F59" s="114">
        <v>193</v>
      </c>
      <c r="G59" s="114">
        <v>220</v>
      </c>
      <c r="H59" s="114">
        <v>204</v>
      </c>
      <c r="I59" s="140">
        <v>196</v>
      </c>
      <c r="J59" s="115">
        <v>-1</v>
      </c>
      <c r="K59" s="116">
        <v>-0.51020408163265307</v>
      </c>
    </row>
    <row r="60" spans="1:11" ht="14.1" customHeight="1" x14ac:dyDescent="0.2">
      <c r="A60" s="306">
        <v>81</v>
      </c>
      <c r="B60" s="307" t="s">
        <v>289</v>
      </c>
      <c r="C60" s="308"/>
      <c r="D60" s="113">
        <v>4.4890532720873351</v>
      </c>
      <c r="E60" s="115">
        <v>1505</v>
      </c>
      <c r="F60" s="114">
        <v>1498</v>
      </c>
      <c r="G60" s="114">
        <v>1476</v>
      </c>
      <c r="H60" s="114">
        <v>1501</v>
      </c>
      <c r="I60" s="140">
        <v>1487</v>
      </c>
      <c r="J60" s="115">
        <v>18</v>
      </c>
      <c r="K60" s="116">
        <v>1.2104909213180901</v>
      </c>
    </row>
    <row r="61" spans="1:11" ht="14.1" customHeight="1" x14ac:dyDescent="0.2">
      <c r="A61" s="306" t="s">
        <v>290</v>
      </c>
      <c r="B61" s="307" t="s">
        <v>291</v>
      </c>
      <c r="C61" s="308"/>
      <c r="D61" s="113">
        <v>1.2915349281154924</v>
      </c>
      <c r="E61" s="115">
        <v>433</v>
      </c>
      <c r="F61" s="114">
        <v>434</v>
      </c>
      <c r="G61" s="114">
        <v>429</v>
      </c>
      <c r="H61" s="114">
        <v>451</v>
      </c>
      <c r="I61" s="140">
        <v>437</v>
      </c>
      <c r="J61" s="115">
        <v>-4</v>
      </c>
      <c r="K61" s="116">
        <v>-0.91533180778032042</v>
      </c>
    </row>
    <row r="62" spans="1:11" ht="14.1" customHeight="1" x14ac:dyDescent="0.2">
      <c r="A62" s="306" t="s">
        <v>292</v>
      </c>
      <c r="B62" s="307" t="s">
        <v>293</v>
      </c>
      <c r="C62" s="308"/>
      <c r="D62" s="113">
        <v>1.6733281632166079</v>
      </c>
      <c r="E62" s="115">
        <v>561</v>
      </c>
      <c r="F62" s="114">
        <v>551</v>
      </c>
      <c r="G62" s="114">
        <v>544</v>
      </c>
      <c r="H62" s="114">
        <v>540</v>
      </c>
      <c r="I62" s="140">
        <v>541</v>
      </c>
      <c r="J62" s="115">
        <v>20</v>
      </c>
      <c r="K62" s="116">
        <v>3.6968576709796674</v>
      </c>
    </row>
    <row r="63" spans="1:11" ht="14.1" customHeight="1" x14ac:dyDescent="0.2">
      <c r="A63" s="306"/>
      <c r="B63" s="307" t="s">
        <v>294</v>
      </c>
      <c r="C63" s="308"/>
      <c r="D63" s="113">
        <v>1.455586708823003</v>
      </c>
      <c r="E63" s="115">
        <v>488</v>
      </c>
      <c r="F63" s="114">
        <v>484</v>
      </c>
      <c r="G63" s="114">
        <v>483</v>
      </c>
      <c r="H63" s="114">
        <v>483</v>
      </c>
      <c r="I63" s="140">
        <v>483</v>
      </c>
      <c r="J63" s="115">
        <v>5</v>
      </c>
      <c r="K63" s="116">
        <v>1.0351966873706004</v>
      </c>
    </row>
    <row r="64" spans="1:11" ht="14.1" customHeight="1" x14ac:dyDescent="0.2">
      <c r="A64" s="306" t="s">
        <v>295</v>
      </c>
      <c r="B64" s="307" t="s">
        <v>296</v>
      </c>
      <c r="C64" s="308"/>
      <c r="D64" s="113">
        <v>0.16703454035673806</v>
      </c>
      <c r="E64" s="115">
        <v>56</v>
      </c>
      <c r="F64" s="114">
        <v>57</v>
      </c>
      <c r="G64" s="114">
        <v>62</v>
      </c>
      <c r="H64" s="114">
        <v>56</v>
      </c>
      <c r="I64" s="140">
        <v>66</v>
      </c>
      <c r="J64" s="115">
        <v>-10</v>
      </c>
      <c r="K64" s="116">
        <v>-15.151515151515152</v>
      </c>
    </row>
    <row r="65" spans="1:11" ht="14.1" customHeight="1" x14ac:dyDescent="0.2">
      <c r="A65" s="306" t="s">
        <v>297</v>
      </c>
      <c r="B65" s="307" t="s">
        <v>298</v>
      </c>
      <c r="C65" s="308"/>
      <c r="D65" s="113">
        <v>0.68305195967308951</v>
      </c>
      <c r="E65" s="115">
        <v>229</v>
      </c>
      <c r="F65" s="114">
        <v>246</v>
      </c>
      <c r="G65" s="114">
        <v>249</v>
      </c>
      <c r="H65" s="114">
        <v>249</v>
      </c>
      <c r="I65" s="140">
        <v>244</v>
      </c>
      <c r="J65" s="115">
        <v>-15</v>
      </c>
      <c r="K65" s="116">
        <v>-6.1475409836065573</v>
      </c>
    </row>
    <row r="66" spans="1:11" ht="14.1" customHeight="1" x14ac:dyDescent="0.2">
      <c r="A66" s="306">
        <v>82</v>
      </c>
      <c r="B66" s="307" t="s">
        <v>299</v>
      </c>
      <c r="C66" s="308"/>
      <c r="D66" s="113">
        <v>1.6971902404104278</v>
      </c>
      <c r="E66" s="115">
        <v>569</v>
      </c>
      <c r="F66" s="114">
        <v>564</v>
      </c>
      <c r="G66" s="114">
        <v>557</v>
      </c>
      <c r="H66" s="114">
        <v>564</v>
      </c>
      <c r="I66" s="140">
        <v>541</v>
      </c>
      <c r="J66" s="115">
        <v>28</v>
      </c>
      <c r="K66" s="116">
        <v>5.175600739371534</v>
      </c>
    </row>
    <row r="67" spans="1:11" ht="14.1" customHeight="1" x14ac:dyDescent="0.2">
      <c r="A67" s="306" t="s">
        <v>300</v>
      </c>
      <c r="B67" s="307" t="s">
        <v>301</v>
      </c>
      <c r="C67" s="308"/>
      <c r="D67" s="113">
        <v>0.71884507546381915</v>
      </c>
      <c r="E67" s="115">
        <v>241</v>
      </c>
      <c r="F67" s="114">
        <v>228</v>
      </c>
      <c r="G67" s="114">
        <v>229</v>
      </c>
      <c r="H67" s="114">
        <v>241</v>
      </c>
      <c r="I67" s="140">
        <v>222</v>
      </c>
      <c r="J67" s="115">
        <v>19</v>
      </c>
      <c r="K67" s="116">
        <v>8.5585585585585591</v>
      </c>
    </row>
    <row r="68" spans="1:11" ht="14.1" customHeight="1" x14ac:dyDescent="0.2">
      <c r="A68" s="306" t="s">
        <v>302</v>
      </c>
      <c r="B68" s="307" t="s">
        <v>303</v>
      </c>
      <c r="C68" s="308"/>
      <c r="D68" s="113">
        <v>0.75165543160532122</v>
      </c>
      <c r="E68" s="115">
        <v>252</v>
      </c>
      <c r="F68" s="114">
        <v>261</v>
      </c>
      <c r="G68" s="114">
        <v>254</v>
      </c>
      <c r="H68" s="114">
        <v>247</v>
      </c>
      <c r="I68" s="140">
        <v>249</v>
      </c>
      <c r="J68" s="115">
        <v>3</v>
      </c>
      <c r="K68" s="116">
        <v>1.2048192771084338</v>
      </c>
    </row>
    <row r="69" spans="1:11" ht="14.1" customHeight="1" x14ac:dyDescent="0.2">
      <c r="A69" s="306">
        <v>83</v>
      </c>
      <c r="B69" s="307" t="s">
        <v>304</v>
      </c>
      <c r="C69" s="308"/>
      <c r="D69" s="113">
        <v>2.5950008948278946</v>
      </c>
      <c r="E69" s="115">
        <v>870</v>
      </c>
      <c r="F69" s="114">
        <v>913</v>
      </c>
      <c r="G69" s="114">
        <v>868</v>
      </c>
      <c r="H69" s="114">
        <v>903</v>
      </c>
      <c r="I69" s="140">
        <v>840</v>
      </c>
      <c r="J69" s="115">
        <v>30</v>
      </c>
      <c r="K69" s="116">
        <v>3.5714285714285716</v>
      </c>
    </row>
    <row r="70" spans="1:11" ht="14.1" customHeight="1" x14ac:dyDescent="0.2">
      <c r="A70" s="306" t="s">
        <v>305</v>
      </c>
      <c r="B70" s="307" t="s">
        <v>306</v>
      </c>
      <c r="C70" s="308"/>
      <c r="D70" s="113">
        <v>1.8672075404163933</v>
      </c>
      <c r="E70" s="115">
        <v>626</v>
      </c>
      <c r="F70" s="114">
        <v>661</v>
      </c>
      <c r="G70" s="114">
        <v>641</v>
      </c>
      <c r="H70" s="114">
        <v>680</v>
      </c>
      <c r="I70" s="140">
        <v>628</v>
      </c>
      <c r="J70" s="115">
        <v>-2</v>
      </c>
      <c r="K70" s="116">
        <v>-0.31847133757961782</v>
      </c>
    </row>
    <row r="71" spans="1:11" ht="14.1" customHeight="1" x14ac:dyDescent="0.2">
      <c r="A71" s="306"/>
      <c r="B71" s="307" t="s">
        <v>307</v>
      </c>
      <c r="C71" s="308"/>
      <c r="D71" s="113">
        <v>0.71287955616536425</v>
      </c>
      <c r="E71" s="115">
        <v>239</v>
      </c>
      <c r="F71" s="114">
        <v>235</v>
      </c>
      <c r="G71" s="114">
        <v>240</v>
      </c>
      <c r="H71" s="114">
        <v>269</v>
      </c>
      <c r="I71" s="140">
        <v>254</v>
      </c>
      <c r="J71" s="115">
        <v>-15</v>
      </c>
      <c r="K71" s="116">
        <v>-5.9055118110236222</v>
      </c>
    </row>
    <row r="72" spans="1:11" ht="14.1" customHeight="1" x14ac:dyDescent="0.2">
      <c r="A72" s="306">
        <v>84</v>
      </c>
      <c r="B72" s="307" t="s">
        <v>308</v>
      </c>
      <c r="C72" s="308"/>
      <c r="D72" s="113">
        <v>4.7396050826224423</v>
      </c>
      <c r="E72" s="115">
        <v>1589</v>
      </c>
      <c r="F72" s="114">
        <v>1723</v>
      </c>
      <c r="G72" s="114">
        <v>1567</v>
      </c>
      <c r="H72" s="114">
        <v>1632</v>
      </c>
      <c r="I72" s="140">
        <v>1667</v>
      </c>
      <c r="J72" s="115">
        <v>-78</v>
      </c>
      <c r="K72" s="116">
        <v>-4.6790641871625676</v>
      </c>
    </row>
    <row r="73" spans="1:11" ht="14.1" customHeight="1" x14ac:dyDescent="0.2">
      <c r="A73" s="306" t="s">
        <v>309</v>
      </c>
      <c r="B73" s="307" t="s">
        <v>310</v>
      </c>
      <c r="C73" s="308"/>
      <c r="D73" s="113">
        <v>0.20879317544592257</v>
      </c>
      <c r="E73" s="115">
        <v>70</v>
      </c>
      <c r="F73" s="114">
        <v>71</v>
      </c>
      <c r="G73" s="114">
        <v>66</v>
      </c>
      <c r="H73" s="114">
        <v>69</v>
      </c>
      <c r="I73" s="140">
        <v>70</v>
      </c>
      <c r="J73" s="115">
        <v>0</v>
      </c>
      <c r="K73" s="116">
        <v>0</v>
      </c>
    </row>
    <row r="74" spans="1:11" ht="14.1" customHeight="1" x14ac:dyDescent="0.2">
      <c r="A74" s="306" t="s">
        <v>311</v>
      </c>
      <c r="B74" s="307" t="s">
        <v>312</v>
      </c>
      <c r="C74" s="308"/>
      <c r="D74" s="113">
        <v>9.5448308775278892E-2</v>
      </c>
      <c r="E74" s="115">
        <v>32</v>
      </c>
      <c r="F74" s="114">
        <v>31</v>
      </c>
      <c r="G74" s="114">
        <v>33</v>
      </c>
      <c r="H74" s="114">
        <v>37</v>
      </c>
      <c r="I74" s="140">
        <v>37</v>
      </c>
      <c r="J74" s="115">
        <v>-5</v>
      </c>
      <c r="K74" s="116">
        <v>-13.513513513513514</v>
      </c>
    </row>
    <row r="75" spans="1:11" ht="14.1" customHeight="1" x14ac:dyDescent="0.2">
      <c r="A75" s="306" t="s">
        <v>313</v>
      </c>
      <c r="B75" s="307" t="s">
        <v>314</v>
      </c>
      <c r="C75" s="308"/>
      <c r="D75" s="113">
        <v>3.1169838334427014</v>
      </c>
      <c r="E75" s="115">
        <v>1045</v>
      </c>
      <c r="F75" s="114">
        <v>1179</v>
      </c>
      <c r="G75" s="114">
        <v>1037</v>
      </c>
      <c r="H75" s="114">
        <v>1110</v>
      </c>
      <c r="I75" s="140">
        <v>1148</v>
      </c>
      <c r="J75" s="115">
        <v>-103</v>
      </c>
      <c r="K75" s="116">
        <v>-8.9721254355400699</v>
      </c>
    </row>
    <row r="76" spans="1:11" ht="14.1" customHeight="1" x14ac:dyDescent="0.2">
      <c r="A76" s="306">
        <v>91</v>
      </c>
      <c r="B76" s="307" t="s">
        <v>315</v>
      </c>
      <c r="C76" s="308"/>
      <c r="D76" s="113">
        <v>0.6651554017777247</v>
      </c>
      <c r="E76" s="115">
        <v>223</v>
      </c>
      <c r="F76" s="114">
        <v>226</v>
      </c>
      <c r="G76" s="114">
        <v>210</v>
      </c>
      <c r="H76" s="114">
        <v>227</v>
      </c>
      <c r="I76" s="140">
        <v>219</v>
      </c>
      <c r="J76" s="115">
        <v>4</v>
      </c>
      <c r="K76" s="116">
        <v>1.8264840182648401</v>
      </c>
    </row>
    <row r="77" spans="1:11" ht="14.1" customHeight="1" x14ac:dyDescent="0.2">
      <c r="A77" s="306">
        <v>92</v>
      </c>
      <c r="B77" s="307" t="s">
        <v>316</v>
      </c>
      <c r="C77" s="308"/>
      <c r="D77" s="113">
        <v>0.62936228598699517</v>
      </c>
      <c r="E77" s="115">
        <v>211</v>
      </c>
      <c r="F77" s="114">
        <v>219</v>
      </c>
      <c r="G77" s="114">
        <v>211</v>
      </c>
      <c r="H77" s="114">
        <v>204</v>
      </c>
      <c r="I77" s="140">
        <v>215</v>
      </c>
      <c r="J77" s="115">
        <v>-4</v>
      </c>
      <c r="K77" s="116">
        <v>-1.8604651162790697</v>
      </c>
    </row>
    <row r="78" spans="1:11" ht="14.1" customHeight="1" x14ac:dyDescent="0.2">
      <c r="A78" s="306">
        <v>93</v>
      </c>
      <c r="B78" s="307" t="s">
        <v>317</v>
      </c>
      <c r="C78" s="308"/>
      <c r="D78" s="113">
        <v>8.0534510529141567E-2</v>
      </c>
      <c r="E78" s="115">
        <v>27</v>
      </c>
      <c r="F78" s="114">
        <v>30</v>
      </c>
      <c r="G78" s="114">
        <v>31</v>
      </c>
      <c r="H78" s="114">
        <v>32</v>
      </c>
      <c r="I78" s="140">
        <v>29</v>
      </c>
      <c r="J78" s="115">
        <v>-2</v>
      </c>
      <c r="K78" s="116">
        <v>-6.8965517241379306</v>
      </c>
    </row>
    <row r="79" spans="1:11" ht="14.1" customHeight="1" x14ac:dyDescent="0.2">
      <c r="A79" s="306">
        <v>94</v>
      </c>
      <c r="B79" s="307" t="s">
        <v>318</v>
      </c>
      <c r="C79" s="308"/>
      <c r="D79" s="113">
        <v>0.67708644037463461</v>
      </c>
      <c r="E79" s="115">
        <v>227</v>
      </c>
      <c r="F79" s="114">
        <v>229</v>
      </c>
      <c r="G79" s="114">
        <v>219</v>
      </c>
      <c r="H79" s="114">
        <v>226</v>
      </c>
      <c r="I79" s="140">
        <v>227</v>
      </c>
      <c r="J79" s="115">
        <v>0</v>
      </c>
      <c r="K79" s="116">
        <v>0</v>
      </c>
    </row>
    <row r="80" spans="1:11" ht="14.1" customHeight="1" x14ac:dyDescent="0.2">
      <c r="A80" s="306" t="s">
        <v>319</v>
      </c>
      <c r="B80" s="307" t="s">
        <v>320</v>
      </c>
      <c r="C80" s="308"/>
      <c r="D80" s="113">
        <v>1.1931038596909862E-2</v>
      </c>
      <c r="E80" s="115">
        <v>4</v>
      </c>
      <c r="F80" s="114">
        <v>6</v>
      </c>
      <c r="G80" s="114">
        <v>6</v>
      </c>
      <c r="H80" s="114">
        <v>7</v>
      </c>
      <c r="I80" s="140">
        <v>6</v>
      </c>
      <c r="J80" s="115">
        <v>-2</v>
      </c>
      <c r="K80" s="116">
        <v>-33.333333333333336</v>
      </c>
    </row>
    <row r="81" spans="1:11" ht="14.1" customHeight="1" x14ac:dyDescent="0.2">
      <c r="A81" s="310" t="s">
        <v>321</v>
      </c>
      <c r="B81" s="311" t="s">
        <v>334</v>
      </c>
      <c r="C81" s="312"/>
      <c r="D81" s="125">
        <v>2.7322078386923581</v>
      </c>
      <c r="E81" s="143">
        <v>916</v>
      </c>
      <c r="F81" s="144">
        <v>957</v>
      </c>
      <c r="G81" s="144">
        <v>923</v>
      </c>
      <c r="H81" s="144">
        <v>945</v>
      </c>
      <c r="I81" s="145">
        <v>905</v>
      </c>
      <c r="J81" s="143">
        <v>11</v>
      </c>
      <c r="K81" s="146">
        <v>1.2154696132596685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520</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16066</v>
      </c>
      <c r="G12" s="535">
        <v>20875</v>
      </c>
      <c r="H12" s="535">
        <v>20847</v>
      </c>
      <c r="I12" s="535">
        <v>15057</v>
      </c>
      <c r="J12" s="536">
        <v>17036</v>
      </c>
      <c r="K12" s="537">
        <v>-970</v>
      </c>
      <c r="L12" s="348">
        <v>-5.6938248415120922</v>
      </c>
    </row>
    <row r="13" spans="1:17" s="110" customFormat="1" ht="15" customHeight="1" x14ac:dyDescent="0.2">
      <c r="A13" s="349" t="s">
        <v>345</v>
      </c>
      <c r="B13" s="350" t="s">
        <v>346</v>
      </c>
      <c r="C13" s="346"/>
      <c r="D13" s="346"/>
      <c r="E13" s="347"/>
      <c r="F13" s="535">
        <v>9253</v>
      </c>
      <c r="G13" s="535">
        <v>13471</v>
      </c>
      <c r="H13" s="535">
        <v>12092</v>
      </c>
      <c r="I13" s="535">
        <v>9111</v>
      </c>
      <c r="J13" s="536">
        <v>9865</v>
      </c>
      <c r="K13" s="537">
        <v>-612</v>
      </c>
      <c r="L13" s="348">
        <v>-6.2037506335529651</v>
      </c>
    </row>
    <row r="14" spans="1:17" s="110" customFormat="1" ht="22.5" customHeight="1" x14ac:dyDescent="0.2">
      <c r="A14" s="349"/>
      <c r="B14" s="350" t="s">
        <v>347</v>
      </c>
      <c r="C14" s="346"/>
      <c r="D14" s="346"/>
      <c r="E14" s="347"/>
      <c r="F14" s="535">
        <v>6813</v>
      </c>
      <c r="G14" s="535">
        <v>7404</v>
      </c>
      <c r="H14" s="535">
        <v>8755</v>
      </c>
      <c r="I14" s="535">
        <v>5946</v>
      </c>
      <c r="J14" s="536">
        <v>7171</v>
      </c>
      <c r="K14" s="537">
        <v>-358</v>
      </c>
      <c r="L14" s="348">
        <v>-4.9923302189373864</v>
      </c>
    </row>
    <row r="15" spans="1:17" s="110" customFormat="1" ht="15" customHeight="1" x14ac:dyDescent="0.2">
      <c r="A15" s="349" t="s">
        <v>348</v>
      </c>
      <c r="B15" s="350" t="s">
        <v>108</v>
      </c>
      <c r="C15" s="346"/>
      <c r="D15" s="346"/>
      <c r="E15" s="347"/>
      <c r="F15" s="535">
        <v>3590</v>
      </c>
      <c r="G15" s="535">
        <v>4524</v>
      </c>
      <c r="H15" s="535">
        <v>7239</v>
      </c>
      <c r="I15" s="535">
        <v>3369</v>
      </c>
      <c r="J15" s="536">
        <v>3693</v>
      </c>
      <c r="K15" s="537">
        <v>-103</v>
      </c>
      <c r="L15" s="348">
        <v>-2.7890603845112376</v>
      </c>
    </row>
    <row r="16" spans="1:17" s="110" customFormat="1" ht="15" customHeight="1" x14ac:dyDescent="0.2">
      <c r="A16" s="349"/>
      <c r="B16" s="350" t="s">
        <v>109</v>
      </c>
      <c r="C16" s="346"/>
      <c r="D16" s="346"/>
      <c r="E16" s="347"/>
      <c r="F16" s="535">
        <v>10888</v>
      </c>
      <c r="G16" s="535">
        <v>13396</v>
      </c>
      <c r="H16" s="535">
        <v>11987</v>
      </c>
      <c r="I16" s="535">
        <v>10390</v>
      </c>
      <c r="J16" s="536">
        <v>11733</v>
      </c>
      <c r="K16" s="537">
        <v>-845</v>
      </c>
      <c r="L16" s="348">
        <v>-7.2019091451461685</v>
      </c>
    </row>
    <row r="17" spans="1:12" s="110" customFormat="1" ht="15" customHeight="1" x14ac:dyDescent="0.2">
      <c r="A17" s="349"/>
      <c r="B17" s="350" t="s">
        <v>110</v>
      </c>
      <c r="C17" s="346"/>
      <c r="D17" s="346"/>
      <c r="E17" s="347"/>
      <c r="F17" s="535">
        <v>1403</v>
      </c>
      <c r="G17" s="535">
        <v>2734</v>
      </c>
      <c r="H17" s="535">
        <v>1428</v>
      </c>
      <c r="I17" s="535">
        <v>1120</v>
      </c>
      <c r="J17" s="536">
        <v>1408</v>
      </c>
      <c r="K17" s="537">
        <v>-5</v>
      </c>
      <c r="L17" s="348">
        <v>-0.35511363636363635</v>
      </c>
    </row>
    <row r="18" spans="1:12" s="110" customFormat="1" ht="15" customHeight="1" x14ac:dyDescent="0.2">
      <c r="A18" s="349"/>
      <c r="B18" s="350" t="s">
        <v>111</v>
      </c>
      <c r="C18" s="346"/>
      <c r="D18" s="346"/>
      <c r="E18" s="347"/>
      <c r="F18" s="535">
        <v>185</v>
      </c>
      <c r="G18" s="535">
        <v>221</v>
      </c>
      <c r="H18" s="535">
        <v>193</v>
      </c>
      <c r="I18" s="535">
        <v>178</v>
      </c>
      <c r="J18" s="536">
        <v>202</v>
      </c>
      <c r="K18" s="537">
        <v>-17</v>
      </c>
      <c r="L18" s="348">
        <v>-8.4158415841584162</v>
      </c>
    </row>
    <row r="19" spans="1:12" s="110" customFormat="1" ht="15" customHeight="1" x14ac:dyDescent="0.2">
      <c r="A19" s="118" t="s">
        <v>113</v>
      </c>
      <c r="B19" s="119" t="s">
        <v>181</v>
      </c>
      <c r="C19" s="346"/>
      <c r="D19" s="346"/>
      <c r="E19" s="347"/>
      <c r="F19" s="535">
        <v>10728</v>
      </c>
      <c r="G19" s="535">
        <v>15126</v>
      </c>
      <c r="H19" s="535">
        <v>14593</v>
      </c>
      <c r="I19" s="535">
        <v>9643</v>
      </c>
      <c r="J19" s="536">
        <v>11151</v>
      </c>
      <c r="K19" s="537">
        <v>-423</v>
      </c>
      <c r="L19" s="348">
        <v>-3.7933817594834545</v>
      </c>
    </row>
    <row r="20" spans="1:12" s="110" customFormat="1" ht="15" customHeight="1" x14ac:dyDescent="0.2">
      <c r="A20" s="118"/>
      <c r="B20" s="119" t="s">
        <v>182</v>
      </c>
      <c r="C20" s="346"/>
      <c r="D20" s="346"/>
      <c r="E20" s="347"/>
      <c r="F20" s="535">
        <v>5338</v>
      </c>
      <c r="G20" s="535">
        <v>5749</v>
      </c>
      <c r="H20" s="535">
        <v>6254</v>
      </c>
      <c r="I20" s="535">
        <v>5414</v>
      </c>
      <c r="J20" s="536">
        <v>5885</v>
      </c>
      <c r="K20" s="537">
        <v>-547</v>
      </c>
      <c r="L20" s="348">
        <v>-9.294817332200509</v>
      </c>
    </row>
    <row r="21" spans="1:12" s="110" customFormat="1" ht="15" customHeight="1" x14ac:dyDescent="0.2">
      <c r="A21" s="118" t="s">
        <v>113</v>
      </c>
      <c r="B21" s="119" t="s">
        <v>116</v>
      </c>
      <c r="C21" s="346"/>
      <c r="D21" s="346"/>
      <c r="E21" s="347"/>
      <c r="F21" s="535">
        <v>10021</v>
      </c>
      <c r="G21" s="535">
        <v>14779</v>
      </c>
      <c r="H21" s="535">
        <v>13943</v>
      </c>
      <c r="I21" s="535">
        <v>9141</v>
      </c>
      <c r="J21" s="536">
        <v>10950</v>
      </c>
      <c r="K21" s="537">
        <v>-929</v>
      </c>
      <c r="L21" s="348">
        <v>-8.4840182648401825</v>
      </c>
    </row>
    <row r="22" spans="1:12" s="110" customFormat="1" ht="15" customHeight="1" x14ac:dyDescent="0.2">
      <c r="A22" s="118"/>
      <c r="B22" s="119" t="s">
        <v>117</v>
      </c>
      <c r="C22" s="346"/>
      <c r="D22" s="346"/>
      <c r="E22" s="347"/>
      <c r="F22" s="535">
        <v>5983</v>
      </c>
      <c r="G22" s="535">
        <v>6082</v>
      </c>
      <c r="H22" s="535">
        <v>6887</v>
      </c>
      <c r="I22" s="535">
        <v>5901</v>
      </c>
      <c r="J22" s="536">
        <v>6067</v>
      </c>
      <c r="K22" s="537">
        <v>-84</v>
      </c>
      <c r="L22" s="348">
        <v>-1.3845393110268667</v>
      </c>
    </row>
    <row r="23" spans="1:12" s="110" customFormat="1" ht="15" customHeight="1" x14ac:dyDescent="0.2">
      <c r="A23" s="351" t="s">
        <v>348</v>
      </c>
      <c r="B23" s="352" t="s">
        <v>193</v>
      </c>
      <c r="C23" s="353"/>
      <c r="D23" s="353"/>
      <c r="E23" s="354"/>
      <c r="F23" s="538">
        <v>263</v>
      </c>
      <c r="G23" s="538">
        <v>1075</v>
      </c>
      <c r="H23" s="538">
        <v>2707</v>
      </c>
      <c r="I23" s="538">
        <v>314</v>
      </c>
      <c r="J23" s="539">
        <v>487</v>
      </c>
      <c r="K23" s="540">
        <v>-224</v>
      </c>
      <c r="L23" s="355">
        <v>-45.995893223819301</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34.299999999999997</v>
      </c>
      <c r="G25" s="541">
        <v>27</v>
      </c>
      <c r="H25" s="541">
        <v>39.9</v>
      </c>
      <c r="I25" s="541">
        <v>36.700000000000003</v>
      </c>
      <c r="J25" s="541">
        <v>33.700000000000003</v>
      </c>
      <c r="K25" s="542" t="s">
        <v>350</v>
      </c>
      <c r="L25" s="363">
        <v>0.59999999999999432</v>
      </c>
    </row>
    <row r="26" spans="1:12" s="110" customFormat="1" ht="15" customHeight="1" x14ac:dyDescent="0.2">
      <c r="A26" s="364" t="s">
        <v>105</v>
      </c>
      <c r="B26" s="365" t="s">
        <v>346</v>
      </c>
      <c r="C26" s="361"/>
      <c r="D26" s="361"/>
      <c r="E26" s="362"/>
      <c r="F26" s="541">
        <v>30.9</v>
      </c>
      <c r="G26" s="541">
        <v>21.1</v>
      </c>
      <c r="H26" s="541">
        <v>36.6</v>
      </c>
      <c r="I26" s="541">
        <v>31.9</v>
      </c>
      <c r="J26" s="543">
        <v>29.1</v>
      </c>
      <c r="K26" s="542" t="s">
        <v>350</v>
      </c>
      <c r="L26" s="363">
        <v>1.7999999999999972</v>
      </c>
    </row>
    <row r="27" spans="1:12" s="110" customFormat="1" ht="15" customHeight="1" x14ac:dyDescent="0.2">
      <c r="A27" s="364"/>
      <c r="B27" s="365" t="s">
        <v>347</v>
      </c>
      <c r="C27" s="361"/>
      <c r="D27" s="361"/>
      <c r="E27" s="362"/>
      <c r="F27" s="541">
        <v>39</v>
      </c>
      <c r="G27" s="541">
        <v>38.200000000000003</v>
      </c>
      <c r="H27" s="541">
        <v>44.6</v>
      </c>
      <c r="I27" s="541">
        <v>44.2</v>
      </c>
      <c r="J27" s="541">
        <v>40.299999999999997</v>
      </c>
      <c r="K27" s="542" t="s">
        <v>350</v>
      </c>
      <c r="L27" s="363">
        <v>-1.2999999999999972</v>
      </c>
    </row>
    <row r="28" spans="1:12" s="110" customFormat="1" ht="15" customHeight="1" x14ac:dyDescent="0.2">
      <c r="A28" s="364" t="s">
        <v>113</v>
      </c>
      <c r="B28" s="365" t="s">
        <v>108</v>
      </c>
      <c r="C28" s="361"/>
      <c r="D28" s="361"/>
      <c r="E28" s="362"/>
      <c r="F28" s="541">
        <v>48.7</v>
      </c>
      <c r="G28" s="541">
        <v>50.2</v>
      </c>
      <c r="H28" s="541">
        <v>54.7</v>
      </c>
      <c r="I28" s="541">
        <v>51.5</v>
      </c>
      <c r="J28" s="541">
        <v>49</v>
      </c>
      <c r="K28" s="542" t="s">
        <v>350</v>
      </c>
      <c r="L28" s="363">
        <v>-0.29999999999999716</v>
      </c>
    </row>
    <row r="29" spans="1:12" s="110" customFormat="1" ht="11.25" x14ac:dyDescent="0.2">
      <c r="A29" s="364"/>
      <c r="B29" s="365" t="s">
        <v>109</v>
      </c>
      <c r="C29" s="361"/>
      <c r="D29" s="361"/>
      <c r="E29" s="362"/>
      <c r="F29" s="541">
        <v>31</v>
      </c>
      <c r="G29" s="541">
        <v>24</v>
      </c>
      <c r="H29" s="541">
        <v>35.5</v>
      </c>
      <c r="I29" s="541">
        <v>32.9</v>
      </c>
      <c r="J29" s="543">
        <v>30.2</v>
      </c>
      <c r="K29" s="542" t="s">
        <v>350</v>
      </c>
      <c r="L29" s="363">
        <v>0.80000000000000071</v>
      </c>
    </row>
    <row r="30" spans="1:12" s="110" customFormat="1" ht="15" customHeight="1" x14ac:dyDescent="0.2">
      <c r="A30" s="364"/>
      <c r="B30" s="365" t="s">
        <v>110</v>
      </c>
      <c r="C30" s="361"/>
      <c r="D30" s="361"/>
      <c r="E30" s="362"/>
      <c r="F30" s="541">
        <v>25.7</v>
      </c>
      <c r="G30" s="541">
        <v>11.7</v>
      </c>
      <c r="H30" s="541">
        <v>31.2</v>
      </c>
      <c r="I30" s="541">
        <v>29.9</v>
      </c>
      <c r="J30" s="541">
        <v>26.8</v>
      </c>
      <c r="K30" s="542" t="s">
        <v>350</v>
      </c>
      <c r="L30" s="363">
        <v>-1.1000000000000014</v>
      </c>
    </row>
    <row r="31" spans="1:12" s="110" customFormat="1" ht="15" customHeight="1" x14ac:dyDescent="0.2">
      <c r="A31" s="364"/>
      <c r="B31" s="365" t="s">
        <v>111</v>
      </c>
      <c r="C31" s="361"/>
      <c r="D31" s="361"/>
      <c r="E31" s="362"/>
      <c r="F31" s="541">
        <v>37.799999999999997</v>
      </c>
      <c r="G31" s="541">
        <v>34.4</v>
      </c>
      <c r="H31" s="541">
        <v>48.7</v>
      </c>
      <c r="I31" s="541">
        <v>43.3</v>
      </c>
      <c r="J31" s="541">
        <v>41.1</v>
      </c>
      <c r="K31" s="542" t="s">
        <v>350</v>
      </c>
      <c r="L31" s="363">
        <v>-3.3000000000000043</v>
      </c>
    </row>
    <row r="32" spans="1:12" s="110" customFormat="1" ht="15" customHeight="1" x14ac:dyDescent="0.2">
      <c r="A32" s="366" t="s">
        <v>113</v>
      </c>
      <c r="B32" s="367" t="s">
        <v>181</v>
      </c>
      <c r="C32" s="361"/>
      <c r="D32" s="361"/>
      <c r="E32" s="362"/>
      <c r="F32" s="541">
        <v>29.3</v>
      </c>
      <c r="G32" s="541">
        <v>19.600000000000001</v>
      </c>
      <c r="H32" s="541">
        <v>33.6</v>
      </c>
      <c r="I32" s="541">
        <v>30.4</v>
      </c>
      <c r="J32" s="543">
        <v>26.8</v>
      </c>
      <c r="K32" s="542" t="s">
        <v>350</v>
      </c>
      <c r="L32" s="363">
        <v>2.5</v>
      </c>
    </row>
    <row r="33" spans="1:12" s="110" customFormat="1" ht="15" customHeight="1" x14ac:dyDescent="0.2">
      <c r="A33" s="366"/>
      <c r="B33" s="367" t="s">
        <v>182</v>
      </c>
      <c r="C33" s="361"/>
      <c r="D33" s="361"/>
      <c r="E33" s="362"/>
      <c r="F33" s="541">
        <v>44.1</v>
      </c>
      <c r="G33" s="541">
        <v>45.2</v>
      </c>
      <c r="H33" s="541">
        <v>51.7</v>
      </c>
      <c r="I33" s="541">
        <v>47.5</v>
      </c>
      <c r="J33" s="541">
        <v>46.3</v>
      </c>
      <c r="K33" s="542" t="s">
        <v>350</v>
      </c>
      <c r="L33" s="363">
        <v>-2.1999999999999957</v>
      </c>
    </row>
    <row r="34" spans="1:12" s="368" customFormat="1" ht="15" customHeight="1" x14ac:dyDescent="0.2">
      <c r="A34" s="366" t="s">
        <v>113</v>
      </c>
      <c r="B34" s="367" t="s">
        <v>116</v>
      </c>
      <c r="C34" s="361"/>
      <c r="D34" s="361"/>
      <c r="E34" s="362"/>
      <c r="F34" s="541">
        <v>33.799999999999997</v>
      </c>
      <c r="G34" s="541">
        <v>23.8</v>
      </c>
      <c r="H34" s="541">
        <v>40.299999999999997</v>
      </c>
      <c r="I34" s="541">
        <v>38.299999999999997</v>
      </c>
      <c r="J34" s="541">
        <v>33.9</v>
      </c>
      <c r="K34" s="542" t="s">
        <v>350</v>
      </c>
      <c r="L34" s="363">
        <v>-0.10000000000000142</v>
      </c>
    </row>
    <row r="35" spans="1:12" s="368" customFormat="1" ht="11.25" x14ac:dyDescent="0.2">
      <c r="A35" s="369"/>
      <c r="B35" s="370" t="s">
        <v>117</v>
      </c>
      <c r="C35" s="371"/>
      <c r="D35" s="371"/>
      <c r="E35" s="372"/>
      <c r="F35" s="544">
        <v>34.700000000000003</v>
      </c>
      <c r="G35" s="544">
        <v>34.4</v>
      </c>
      <c r="H35" s="544">
        <v>39.299999999999997</v>
      </c>
      <c r="I35" s="544">
        <v>34.4</v>
      </c>
      <c r="J35" s="545">
        <v>33.5</v>
      </c>
      <c r="K35" s="546" t="s">
        <v>350</v>
      </c>
      <c r="L35" s="373">
        <v>1.2000000000000028</v>
      </c>
    </row>
    <row r="36" spans="1:12" s="368" customFormat="1" ht="15.95" customHeight="1" x14ac:dyDescent="0.2">
      <c r="A36" s="374" t="s">
        <v>351</v>
      </c>
      <c r="B36" s="375"/>
      <c r="C36" s="376"/>
      <c r="D36" s="375"/>
      <c r="E36" s="377"/>
      <c r="F36" s="547">
        <v>15693</v>
      </c>
      <c r="G36" s="547">
        <v>19607</v>
      </c>
      <c r="H36" s="547">
        <v>17504</v>
      </c>
      <c r="I36" s="547">
        <v>14637</v>
      </c>
      <c r="J36" s="547">
        <v>16419</v>
      </c>
      <c r="K36" s="548">
        <v>-726</v>
      </c>
      <c r="L36" s="379">
        <v>-4.4217065594737806</v>
      </c>
    </row>
    <row r="37" spans="1:12" s="368" customFormat="1" ht="15.95" customHeight="1" x14ac:dyDescent="0.2">
      <c r="A37" s="380"/>
      <c r="B37" s="381" t="s">
        <v>113</v>
      </c>
      <c r="C37" s="381" t="s">
        <v>352</v>
      </c>
      <c r="D37" s="381"/>
      <c r="E37" s="382"/>
      <c r="F37" s="547">
        <v>5388</v>
      </c>
      <c r="G37" s="547">
        <v>5293</v>
      </c>
      <c r="H37" s="547">
        <v>6992</v>
      </c>
      <c r="I37" s="547">
        <v>5371</v>
      </c>
      <c r="J37" s="547">
        <v>5539</v>
      </c>
      <c r="K37" s="548">
        <v>-151</v>
      </c>
      <c r="L37" s="379">
        <v>-2.7261238490702291</v>
      </c>
    </row>
    <row r="38" spans="1:12" s="368" customFormat="1" ht="15.95" customHeight="1" x14ac:dyDescent="0.2">
      <c r="A38" s="380"/>
      <c r="B38" s="383" t="s">
        <v>105</v>
      </c>
      <c r="C38" s="383" t="s">
        <v>106</v>
      </c>
      <c r="D38" s="384"/>
      <c r="E38" s="382"/>
      <c r="F38" s="547">
        <v>9071</v>
      </c>
      <c r="G38" s="547">
        <v>12825</v>
      </c>
      <c r="H38" s="547">
        <v>10235</v>
      </c>
      <c r="I38" s="547">
        <v>8941</v>
      </c>
      <c r="J38" s="549">
        <v>9647</v>
      </c>
      <c r="K38" s="548">
        <v>-576</v>
      </c>
      <c r="L38" s="379">
        <v>-5.9707681144397222</v>
      </c>
    </row>
    <row r="39" spans="1:12" s="368" customFormat="1" ht="15.95" customHeight="1" x14ac:dyDescent="0.2">
      <c r="A39" s="380"/>
      <c r="B39" s="384"/>
      <c r="C39" s="381" t="s">
        <v>353</v>
      </c>
      <c r="D39" s="384"/>
      <c r="E39" s="382"/>
      <c r="F39" s="547">
        <v>2806</v>
      </c>
      <c r="G39" s="547">
        <v>2705</v>
      </c>
      <c r="H39" s="547">
        <v>3747</v>
      </c>
      <c r="I39" s="547">
        <v>2851</v>
      </c>
      <c r="J39" s="547">
        <v>2809</v>
      </c>
      <c r="K39" s="548">
        <v>-3</v>
      </c>
      <c r="L39" s="379">
        <v>-0.10679957280170879</v>
      </c>
    </row>
    <row r="40" spans="1:12" s="368" customFormat="1" ht="15.95" customHeight="1" x14ac:dyDescent="0.2">
      <c r="A40" s="380"/>
      <c r="B40" s="383"/>
      <c r="C40" s="383" t="s">
        <v>107</v>
      </c>
      <c r="D40" s="384"/>
      <c r="E40" s="382"/>
      <c r="F40" s="547">
        <v>6622</v>
      </c>
      <c r="G40" s="547">
        <v>6782</v>
      </c>
      <c r="H40" s="547">
        <v>7269</v>
      </c>
      <c r="I40" s="547">
        <v>5696</v>
      </c>
      <c r="J40" s="547">
        <v>6772</v>
      </c>
      <c r="K40" s="548">
        <v>-150</v>
      </c>
      <c r="L40" s="379">
        <v>-2.215002953337271</v>
      </c>
    </row>
    <row r="41" spans="1:12" s="368" customFormat="1" ht="24" customHeight="1" x14ac:dyDescent="0.2">
      <c r="A41" s="380"/>
      <c r="B41" s="384"/>
      <c r="C41" s="381" t="s">
        <v>353</v>
      </c>
      <c r="D41" s="384"/>
      <c r="E41" s="382"/>
      <c r="F41" s="547">
        <v>2582</v>
      </c>
      <c r="G41" s="547">
        <v>2588</v>
      </c>
      <c r="H41" s="547">
        <v>3245</v>
      </c>
      <c r="I41" s="547">
        <v>2520</v>
      </c>
      <c r="J41" s="549">
        <v>2730</v>
      </c>
      <c r="K41" s="548">
        <v>-148</v>
      </c>
      <c r="L41" s="379">
        <v>-5.4212454212454215</v>
      </c>
    </row>
    <row r="42" spans="1:12" s="110" customFormat="1" ht="15" customHeight="1" x14ac:dyDescent="0.2">
      <c r="A42" s="380"/>
      <c r="B42" s="383" t="s">
        <v>113</v>
      </c>
      <c r="C42" s="383" t="s">
        <v>354</v>
      </c>
      <c r="D42" s="384"/>
      <c r="E42" s="382"/>
      <c r="F42" s="547">
        <v>3305</v>
      </c>
      <c r="G42" s="547">
        <v>3456</v>
      </c>
      <c r="H42" s="547">
        <v>4261</v>
      </c>
      <c r="I42" s="547">
        <v>3054</v>
      </c>
      <c r="J42" s="547">
        <v>3197</v>
      </c>
      <c r="K42" s="548">
        <v>108</v>
      </c>
      <c r="L42" s="379">
        <v>3.3781670315921177</v>
      </c>
    </row>
    <row r="43" spans="1:12" s="110" customFormat="1" ht="15" customHeight="1" x14ac:dyDescent="0.2">
      <c r="A43" s="380"/>
      <c r="B43" s="384"/>
      <c r="C43" s="381" t="s">
        <v>353</v>
      </c>
      <c r="D43" s="384"/>
      <c r="E43" s="382"/>
      <c r="F43" s="547">
        <v>1608</v>
      </c>
      <c r="G43" s="547">
        <v>1734</v>
      </c>
      <c r="H43" s="547">
        <v>2331</v>
      </c>
      <c r="I43" s="547">
        <v>1572</v>
      </c>
      <c r="J43" s="547">
        <v>1566</v>
      </c>
      <c r="K43" s="548">
        <v>42</v>
      </c>
      <c r="L43" s="379">
        <v>2.6819923371647509</v>
      </c>
    </row>
    <row r="44" spans="1:12" s="110" customFormat="1" ht="15" customHeight="1" x14ac:dyDescent="0.2">
      <c r="A44" s="380"/>
      <c r="B44" s="383"/>
      <c r="C44" s="365" t="s">
        <v>109</v>
      </c>
      <c r="D44" s="384"/>
      <c r="E44" s="382"/>
      <c r="F44" s="547">
        <v>10802</v>
      </c>
      <c r="G44" s="547">
        <v>13197</v>
      </c>
      <c r="H44" s="547">
        <v>11628</v>
      </c>
      <c r="I44" s="547">
        <v>10287</v>
      </c>
      <c r="J44" s="549">
        <v>11612</v>
      </c>
      <c r="K44" s="548">
        <v>-810</v>
      </c>
      <c r="L44" s="379">
        <v>-6.9755425421977266</v>
      </c>
    </row>
    <row r="45" spans="1:12" s="110" customFormat="1" ht="15" customHeight="1" x14ac:dyDescent="0.2">
      <c r="A45" s="380"/>
      <c r="B45" s="384"/>
      <c r="C45" s="381" t="s">
        <v>353</v>
      </c>
      <c r="D45" s="384"/>
      <c r="E45" s="382"/>
      <c r="F45" s="547">
        <v>3350</v>
      </c>
      <c r="G45" s="547">
        <v>3162</v>
      </c>
      <c r="H45" s="547">
        <v>4123</v>
      </c>
      <c r="I45" s="547">
        <v>3388</v>
      </c>
      <c r="J45" s="547">
        <v>3512</v>
      </c>
      <c r="K45" s="548">
        <v>-162</v>
      </c>
      <c r="L45" s="379">
        <v>-4.6127562642369018</v>
      </c>
    </row>
    <row r="46" spans="1:12" s="110" customFormat="1" ht="15" customHeight="1" x14ac:dyDescent="0.2">
      <c r="A46" s="380"/>
      <c r="B46" s="383"/>
      <c r="C46" s="365" t="s">
        <v>110</v>
      </c>
      <c r="D46" s="384"/>
      <c r="E46" s="382"/>
      <c r="F46" s="547">
        <v>1401</v>
      </c>
      <c r="G46" s="547">
        <v>2733</v>
      </c>
      <c r="H46" s="547">
        <v>1422</v>
      </c>
      <c r="I46" s="547">
        <v>1118</v>
      </c>
      <c r="J46" s="547">
        <v>1408</v>
      </c>
      <c r="K46" s="548">
        <v>-7</v>
      </c>
      <c r="L46" s="379">
        <v>-0.49715909090909088</v>
      </c>
    </row>
    <row r="47" spans="1:12" s="110" customFormat="1" ht="15" customHeight="1" x14ac:dyDescent="0.2">
      <c r="A47" s="380"/>
      <c r="B47" s="384"/>
      <c r="C47" s="381" t="s">
        <v>353</v>
      </c>
      <c r="D47" s="384"/>
      <c r="E47" s="382"/>
      <c r="F47" s="547">
        <v>360</v>
      </c>
      <c r="G47" s="547">
        <v>321</v>
      </c>
      <c r="H47" s="547">
        <v>444</v>
      </c>
      <c r="I47" s="547">
        <v>334</v>
      </c>
      <c r="J47" s="549">
        <v>378</v>
      </c>
      <c r="K47" s="548">
        <v>-18</v>
      </c>
      <c r="L47" s="379">
        <v>-4.7619047619047619</v>
      </c>
    </row>
    <row r="48" spans="1:12" s="110" customFormat="1" ht="15" customHeight="1" x14ac:dyDescent="0.2">
      <c r="A48" s="380"/>
      <c r="B48" s="384"/>
      <c r="C48" s="365" t="s">
        <v>111</v>
      </c>
      <c r="D48" s="385"/>
      <c r="E48" s="386"/>
      <c r="F48" s="547">
        <v>185</v>
      </c>
      <c r="G48" s="547">
        <v>221</v>
      </c>
      <c r="H48" s="547">
        <v>193</v>
      </c>
      <c r="I48" s="547">
        <v>178</v>
      </c>
      <c r="J48" s="547">
        <v>202</v>
      </c>
      <c r="K48" s="548">
        <v>-17</v>
      </c>
      <c r="L48" s="379">
        <v>-8.4158415841584162</v>
      </c>
    </row>
    <row r="49" spans="1:12" s="110" customFormat="1" ht="15" customHeight="1" x14ac:dyDescent="0.2">
      <c r="A49" s="380"/>
      <c r="B49" s="384"/>
      <c r="C49" s="381" t="s">
        <v>353</v>
      </c>
      <c r="D49" s="384"/>
      <c r="E49" s="382"/>
      <c r="F49" s="547">
        <v>70</v>
      </c>
      <c r="G49" s="547">
        <v>76</v>
      </c>
      <c r="H49" s="547">
        <v>94</v>
      </c>
      <c r="I49" s="547">
        <v>77</v>
      </c>
      <c r="J49" s="547">
        <v>83</v>
      </c>
      <c r="K49" s="548">
        <v>-13</v>
      </c>
      <c r="L49" s="379">
        <v>-15.662650602409638</v>
      </c>
    </row>
    <row r="50" spans="1:12" s="110" customFormat="1" ht="15" customHeight="1" x14ac:dyDescent="0.2">
      <c r="A50" s="380"/>
      <c r="B50" s="383" t="s">
        <v>113</v>
      </c>
      <c r="C50" s="381" t="s">
        <v>181</v>
      </c>
      <c r="D50" s="384"/>
      <c r="E50" s="382"/>
      <c r="F50" s="547">
        <v>10381</v>
      </c>
      <c r="G50" s="547">
        <v>13934</v>
      </c>
      <c r="H50" s="547">
        <v>11362</v>
      </c>
      <c r="I50" s="547">
        <v>9251</v>
      </c>
      <c r="J50" s="549">
        <v>10559</v>
      </c>
      <c r="K50" s="548">
        <v>-178</v>
      </c>
      <c r="L50" s="379">
        <v>-1.6857656975092339</v>
      </c>
    </row>
    <row r="51" spans="1:12" s="110" customFormat="1" ht="15" customHeight="1" x14ac:dyDescent="0.2">
      <c r="A51" s="380"/>
      <c r="B51" s="384"/>
      <c r="C51" s="381" t="s">
        <v>353</v>
      </c>
      <c r="D51" s="384"/>
      <c r="E51" s="382"/>
      <c r="F51" s="547">
        <v>3044</v>
      </c>
      <c r="G51" s="547">
        <v>2730</v>
      </c>
      <c r="H51" s="547">
        <v>3814</v>
      </c>
      <c r="I51" s="547">
        <v>2811</v>
      </c>
      <c r="J51" s="547">
        <v>2826</v>
      </c>
      <c r="K51" s="548">
        <v>218</v>
      </c>
      <c r="L51" s="379">
        <v>7.7140835102618546</v>
      </c>
    </row>
    <row r="52" spans="1:12" s="110" customFormat="1" ht="15" customHeight="1" x14ac:dyDescent="0.2">
      <c r="A52" s="380"/>
      <c r="B52" s="383"/>
      <c r="C52" s="381" t="s">
        <v>182</v>
      </c>
      <c r="D52" s="384"/>
      <c r="E52" s="382"/>
      <c r="F52" s="547">
        <v>5312</v>
      </c>
      <c r="G52" s="547">
        <v>5673</v>
      </c>
      <c r="H52" s="547">
        <v>6142</v>
      </c>
      <c r="I52" s="547">
        <v>5386</v>
      </c>
      <c r="J52" s="547">
        <v>5860</v>
      </c>
      <c r="K52" s="548">
        <v>-548</v>
      </c>
      <c r="L52" s="379">
        <v>-9.3515358361774741</v>
      </c>
    </row>
    <row r="53" spans="1:12" s="269" customFormat="1" ht="11.25" customHeight="1" x14ac:dyDescent="0.2">
      <c r="A53" s="380"/>
      <c r="B53" s="384"/>
      <c r="C53" s="381" t="s">
        <v>353</v>
      </c>
      <c r="D53" s="384"/>
      <c r="E53" s="382"/>
      <c r="F53" s="547">
        <v>2344</v>
      </c>
      <c r="G53" s="547">
        <v>2563</v>
      </c>
      <c r="H53" s="547">
        <v>3178</v>
      </c>
      <c r="I53" s="547">
        <v>2560</v>
      </c>
      <c r="J53" s="549">
        <v>2713</v>
      </c>
      <c r="K53" s="548">
        <v>-369</v>
      </c>
      <c r="L53" s="379">
        <v>-13.601179506081829</v>
      </c>
    </row>
    <row r="54" spans="1:12" s="151" customFormat="1" ht="12.75" customHeight="1" x14ac:dyDescent="0.2">
      <c r="A54" s="380"/>
      <c r="B54" s="383" t="s">
        <v>113</v>
      </c>
      <c r="C54" s="383" t="s">
        <v>116</v>
      </c>
      <c r="D54" s="384"/>
      <c r="E54" s="382"/>
      <c r="F54" s="547">
        <v>9731</v>
      </c>
      <c r="G54" s="547">
        <v>13715</v>
      </c>
      <c r="H54" s="547">
        <v>11078</v>
      </c>
      <c r="I54" s="547">
        <v>8819</v>
      </c>
      <c r="J54" s="547">
        <v>10442</v>
      </c>
      <c r="K54" s="548">
        <v>-711</v>
      </c>
      <c r="L54" s="379">
        <v>-6.8090404137138476</v>
      </c>
    </row>
    <row r="55" spans="1:12" ht="11.25" x14ac:dyDescent="0.2">
      <c r="A55" s="380"/>
      <c r="B55" s="384"/>
      <c r="C55" s="381" t="s">
        <v>353</v>
      </c>
      <c r="D55" s="384"/>
      <c r="E55" s="382"/>
      <c r="F55" s="547">
        <v>3286</v>
      </c>
      <c r="G55" s="547">
        <v>3266</v>
      </c>
      <c r="H55" s="547">
        <v>4466</v>
      </c>
      <c r="I55" s="547">
        <v>3375</v>
      </c>
      <c r="J55" s="547">
        <v>3540</v>
      </c>
      <c r="K55" s="548">
        <v>-254</v>
      </c>
      <c r="L55" s="379">
        <v>-7.1751412429378529</v>
      </c>
    </row>
    <row r="56" spans="1:12" ht="14.25" customHeight="1" x14ac:dyDescent="0.2">
      <c r="A56" s="380"/>
      <c r="B56" s="384"/>
      <c r="C56" s="383" t="s">
        <v>117</v>
      </c>
      <c r="D56" s="384"/>
      <c r="E56" s="382"/>
      <c r="F56" s="547">
        <v>5900</v>
      </c>
      <c r="G56" s="547">
        <v>5878</v>
      </c>
      <c r="H56" s="547">
        <v>6409</v>
      </c>
      <c r="I56" s="547">
        <v>5803</v>
      </c>
      <c r="J56" s="547">
        <v>5958</v>
      </c>
      <c r="K56" s="548">
        <v>-58</v>
      </c>
      <c r="L56" s="379">
        <v>-0.97348103390399465</v>
      </c>
    </row>
    <row r="57" spans="1:12" ht="18.75" customHeight="1" x14ac:dyDescent="0.2">
      <c r="A57" s="387"/>
      <c r="B57" s="388"/>
      <c r="C57" s="389" t="s">
        <v>353</v>
      </c>
      <c r="D57" s="388"/>
      <c r="E57" s="390"/>
      <c r="F57" s="550">
        <v>2047</v>
      </c>
      <c r="G57" s="551">
        <v>2024</v>
      </c>
      <c r="H57" s="551">
        <v>2521</v>
      </c>
      <c r="I57" s="551">
        <v>1995</v>
      </c>
      <c r="J57" s="551">
        <v>1995</v>
      </c>
      <c r="K57" s="552">
        <f t="shared" ref="K57" si="0">IF(OR(F57=".",J57=".")=TRUE,".",IF(OR(F57="*",J57="*")=TRUE,"*",IF(AND(F57="-",J57="-")=TRUE,"-",IF(AND(ISNUMBER(J57),ISNUMBER(F57))=TRUE,IF(F57-J57=0,0,F57-J57),IF(ISNUMBER(F57)=TRUE,F57,-J57)))))</f>
        <v>52</v>
      </c>
      <c r="L57" s="391">
        <f t="shared" ref="L57" si="1">IF(K57 =".",".",IF(K57 ="*","*",IF(K57="-","-",IF(K57=0,0,IF(OR(J57="-",J57=".",F57="-",F57=".")=TRUE,"X",IF(J57=0,"0,0",IF(ABS(K57*100/J57)&gt;250,".X",(K57*100/J57))))))))</f>
        <v>2.6065162907268169</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520</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16066</v>
      </c>
      <c r="E11" s="114">
        <v>20875</v>
      </c>
      <c r="F11" s="114">
        <v>20847</v>
      </c>
      <c r="G11" s="114">
        <v>15057</v>
      </c>
      <c r="H11" s="140">
        <v>17036</v>
      </c>
      <c r="I11" s="115">
        <v>-970</v>
      </c>
      <c r="J11" s="116">
        <v>-5.6938248415120922</v>
      </c>
    </row>
    <row r="12" spans="1:15" s="110" customFormat="1" ht="24.95" customHeight="1" x14ac:dyDescent="0.2">
      <c r="A12" s="193" t="s">
        <v>132</v>
      </c>
      <c r="B12" s="194" t="s">
        <v>133</v>
      </c>
      <c r="C12" s="113">
        <v>0.21162703846632641</v>
      </c>
      <c r="D12" s="115">
        <v>34</v>
      </c>
      <c r="E12" s="114">
        <v>5</v>
      </c>
      <c r="F12" s="114">
        <v>30</v>
      </c>
      <c r="G12" s="114">
        <v>13</v>
      </c>
      <c r="H12" s="140">
        <v>31</v>
      </c>
      <c r="I12" s="115">
        <v>3</v>
      </c>
      <c r="J12" s="116">
        <v>9.67741935483871</v>
      </c>
    </row>
    <row r="13" spans="1:15" s="110" customFormat="1" ht="24.95" customHeight="1" x14ac:dyDescent="0.2">
      <c r="A13" s="193" t="s">
        <v>134</v>
      </c>
      <c r="B13" s="199" t="s">
        <v>214</v>
      </c>
      <c r="C13" s="113">
        <v>1.2012946595294411</v>
      </c>
      <c r="D13" s="115">
        <v>193</v>
      </c>
      <c r="E13" s="114">
        <v>121</v>
      </c>
      <c r="F13" s="114">
        <v>167</v>
      </c>
      <c r="G13" s="114">
        <v>120</v>
      </c>
      <c r="H13" s="140">
        <v>134</v>
      </c>
      <c r="I13" s="115">
        <v>59</v>
      </c>
      <c r="J13" s="116">
        <v>44.029850746268657</v>
      </c>
    </row>
    <row r="14" spans="1:15" s="287" customFormat="1" ht="24.95" customHeight="1" x14ac:dyDescent="0.2">
      <c r="A14" s="193" t="s">
        <v>215</v>
      </c>
      <c r="B14" s="199" t="s">
        <v>137</v>
      </c>
      <c r="C14" s="113">
        <v>7.4754139175899414</v>
      </c>
      <c r="D14" s="115">
        <v>1201</v>
      </c>
      <c r="E14" s="114">
        <v>6231</v>
      </c>
      <c r="F14" s="114">
        <v>2164</v>
      </c>
      <c r="G14" s="114">
        <v>1364</v>
      </c>
      <c r="H14" s="140">
        <v>1597</v>
      </c>
      <c r="I14" s="115">
        <v>-396</v>
      </c>
      <c r="J14" s="116">
        <v>-24.796493425172198</v>
      </c>
      <c r="K14" s="110"/>
      <c r="L14" s="110"/>
      <c r="M14" s="110"/>
      <c r="N14" s="110"/>
      <c r="O14" s="110"/>
    </row>
    <row r="15" spans="1:15" s="110" customFormat="1" ht="24.95" customHeight="1" x14ac:dyDescent="0.2">
      <c r="A15" s="193" t="s">
        <v>216</v>
      </c>
      <c r="B15" s="199" t="s">
        <v>217</v>
      </c>
      <c r="C15" s="113">
        <v>1.6245487364620939</v>
      </c>
      <c r="D15" s="115">
        <v>261</v>
      </c>
      <c r="E15" s="114">
        <v>252</v>
      </c>
      <c r="F15" s="114">
        <v>409</v>
      </c>
      <c r="G15" s="114">
        <v>216</v>
      </c>
      <c r="H15" s="140">
        <v>253</v>
      </c>
      <c r="I15" s="115">
        <v>8</v>
      </c>
      <c r="J15" s="116">
        <v>3.1620553359683794</v>
      </c>
    </row>
    <row r="16" spans="1:15" s="287" customFormat="1" ht="24.95" customHeight="1" x14ac:dyDescent="0.2">
      <c r="A16" s="193" t="s">
        <v>218</v>
      </c>
      <c r="B16" s="199" t="s">
        <v>141</v>
      </c>
      <c r="C16" s="113">
        <v>4.0084650815386533</v>
      </c>
      <c r="D16" s="115">
        <v>644</v>
      </c>
      <c r="E16" s="114">
        <v>5815</v>
      </c>
      <c r="F16" s="114">
        <v>1168</v>
      </c>
      <c r="G16" s="114">
        <v>1023</v>
      </c>
      <c r="H16" s="140">
        <v>1160</v>
      </c>
      <c r="I16" s="115">
        <v>-516</v>
      </c>
      <c r="J16" s="116">
        <v>-44.482758620689658</v>
      </c>
      <c r="K16" s="110"/>
      <c r="L16" s="110"/>
      <c r="M16" s="110"/>
      <c r="N16" s="110"/>
      <c r="O16" s="110"/>
    </row>
    <row r="17" spans="1:15" s="110" customFormat="1" ht="24.95" customHeight="1" x14ac:dyDescent="0.2">
      <c r="A17" s="193" t="s">
        <v>142</v>
      </c>
      <c r="B17" s="199" t="s">
        <v>220</v>
      </c>
      <c r="C17" s="113">
        <v>1.8424000995891945</v>
      </c>
      <c r="D17" s="115">
        <v>296</v>
      </c>
      <c r="E17" s="114">
        <v>164</v>
      </c>
      <c r="F17" s="114">
        <v>587</v>
      </c>
      <c r="G17" s="114">
        <v>125</v>
      </c>
      <c r="H17" s="140">
        <v>184</v>
      </c>
      <c r="I17" s="115">
        <v>112</v>
      </c>
      <c r="J17" s="116">
        <v>60.869565217391305</v>
      </c>
    </row>
    <row r="18" spans="1:15" s="287" customFormat="1" ht="24.95" customHeight="1" x14ac:dyDescent="0.2">
      <c r="A18" s="201" t="s">
        <v>144</v>
      </c>
      <c r="B18" s="202" t="s">
        <v>145</v>
      </c>
      <c r="C18" s="113">
        <v>7.9235652931656917</v>
      </c>
      <c r="D18" s="115">
        <v>1273</v>
      </c>
      <c r="E18" s="114">
        <v>917</v>
      </c>
      <c r="F18" s="114">
        <v>1587</v>
      </c>
      <c r="G18" s="114">
        <v>1468</v>
      </c>
      <c r="H18" s="140">
        <v>1324</v>
      </c>
      <c r="I18" s="115">
        <v>-51</v>
      </c>
      <c r="J18" s="116">
        <v>-3.8519637462235647</v>
      </c>
      <c r="K18" s="110"/>
      <c r="L18" s="110"/>
      <c r="M18" s="110"/>
      <c r="N18" s="110"/>
      <c r="O18" s="110"/>
    </row>
    <row r="19" spans="1:15" s="110" customFormat="1" ht="24.95" customHeight="1" x14ac:dyDescent="0.2">
      <c r="A19" s="193" t="s">
        <v>146</v>
      </c>
      <c r="B19" s="199" t="s">
        <v>147</v>
      </c>
      <c r="C19" s="113">
        <v>11.079297896178264</v>
      </c>
      <c r="D19" s="115">
        <v>1780</v>
      </c>
      <c r="E19" s="114">
        <v>2335</v>
      </c>
      <c r="F19" s="114">
        <v>2796</v>
      </c>
      <c r="G19" s="114">
        <v>1789</v>
      </c>
      <c r="H19" s="140">
        <v>1898</v>
      </c>
      <c r="I19" s="115">
        <v>-118</v>
      </c>
      <c r="J19" s="116">
        <v>-6.217070600632244</v>
      </c>
    </row>
    <row r="20" spans="1:15" s="287" customFormat="1" ht="24.95" customHeight="1" x14ac:dyDescent="0.2">
      <c r="A20" s="193" t="s">
        <v>148</v>
      </c>
      <c r="B20" s="199" t="s">
        <v>149</v>
      </c>
      <c r="C20" s="113">
        <v>5.9131084277355903</v>
      </c>
      <c r="D20" s="115">
        <v>950</v>
      </c>
      <c r="E20" s="114">
        <v>998</v>
      </c>
      <c r="F20" s="114">
        <v>1484</v>
      </c>
      <c r="G20" s="114">
        <v>813</v>
      </c>
      <c r="H20" s="140">
        <v>993</v>
      </c>
      <c r="I20" s="115">
        <v>-43</v>
      </c>
      <c r="J20" s="116">
        <v>-4.3303121852970792</v>
      </c>
      <c r="K20" s="110"/>
      <c r="L20" s="110"/>
      <c r="M20" s="110"/>
      <c r="N20" s="110"/>
      <c r="O20" s="110"/>
    </row>
    <row r="21" spans="1:15" s="110" customFormat="1" ht="24.95" customHeight="1" x14ac:dyDescent="0.2">
      <c r="A21" s="201" t="s">
        <v>150</v>
      </c>
      <c r="B21" s="202" t="s">
        <v>151</v>
      </c>
      <c r="C21" s="113">
        <v>6.0998381675588202</v>
      </c>
      <c r="D21" s="115">
        <v>980</v>
      </c>
      <c r="E21" s="114">
        <v>1032</v>
      </c>
      <c r="F21" s="114">
        <v>1084</v>
      </c>
      <c r="G21" s="114">
        <v>966</v>
      </c>
      <c r="H21" s="140">
        <v>1081</v>
      </c>
      <c r="I21" s="115">
        <v>-101</v>
      </c>
      <c r="J21" s="116">
        <v>-9.3432007400555044</v>
      </c>
    </row>
    <row r="22" spans="1:15" s="110" customFormat="1" ht="24.95" customHeight="1" x14ac:dyDescent="0.2">
      <c r="A22" s="201" t="s">
        <v>152</v>
      </c>
      <c r="B22" s="199" t="s">
        <v>153</v>
      </c>
      <c r="C22" s="113">
        <v>4.4317191584713056</v>
      </c>
      <c r="D22" s="115">
        <v>712</v>
      </c>
      <c r="E22" s="114">
        <v>411</v>
      </c>
      <c r="F22" s="114">
        <v>499</v>
      </c>
      <c r="G22" s="114">
        <v>342</v>
      </c>
      <c r="H22" s="140">
        <v>558</v>
      </c>
      <c r="I22" s="115">
        <v>154</v>
      </c>
      <c r="J22" s="116">
        <v>27.598566308243729</v>
      </c>
    </row>
    <row r="23" spans="1:15" s="110" customFormat="1" ht="24.95" customHeight="1" x14ac:dyDescent="0.2">
      <c r="A23" s="193" t="s">
        <v>154</v>
      </c>
      <c r="B23" s="199" t="s">
        <v>155</v>
      </c>
      <c r="C23" s="113">
        <v>1.1452757375824723</v>
      </c>
      <c r="D23" s="115">
        <v>184</v>
      </c>
      <c r="E23" s="114">
        <v>160</v>
      </c>
      <c r="F23" s="114">
        <v>343</v>
      </c>
      <c r="G23" s="114">
        <v>126</v>
      </c>
      <c r="H23" s="140">
        <v>207</v>
      </c>
      <c r="I23" s="115">
        <v>-23</v>
      </c>
      <c r="J23" s="116">
        <v>-11.111111111111111</v>
      </c>
    </row>
    <row r="24" spans="1:15" s="110" customFormat="1" ht="24.95" customHeight="1" x14ac:dyDescent="0.2">
      <c r="A24" s="193" t="s">
        <v>156</v>
      </c>
      <c r="B24" s="199" t="s">
        <v>221</v>
      </c>
      <c r="C24" s="113">
        <v>10.027387028507407</v>
      </c>
      <c r="D24" s="115">
        <v>1611</v>
      </c>
      <c r="E24" s="114">
        <v>1809</v>
      </c>
      <c r="F24" s="114">
        <v>1505</v>
      </c>
      <c r="G24" s="114">
        <v>1105</v>
      </c>
      <c r="H24" s="140">
        <v>1374</v>
      </c>
      <c r="I24" s="115">
        <v>237</v>
      </c>
      <c r="J24" s="116">
        <v>17.248908296943231</v>
      </c>
    </row>
    <row r="25" spans="1:15" s="110" customFormat="1" ht="24.95" customHeight="1" x14ac:dyDescent="0.2">
      <c r="A25" s="193" t="s">
        <v>222</v>
      </c>
      <c r="B25" s="204" t="s">
        <v>159</v>
      </c>
      <c r="C25" s="113">
        <v>9.6663761981824976</v>
      </c>
      <c r="D25" s="115">
        <v>1553</v>
      </c>
      <c r="E25" s="114">
        <v>1397</v>
      </c>
      <c r="F25" s="114">
        <v>1829</v>
      </c>
      <c r="G25" s="114">
        <v>1590</v>
      </c>
      <c r="H25" s="140">
        <v>1942</v>
      </c>
      <c r="I25" s="115">
        <v>-389</v>
      </c>
      <c r="J25" s="116">
        <v>-20.030895983522143</v>
      </c>
    </row>
    <row r="26" spans="1:15" s="110" customFormat="1" ht="24.95" customHeight="1" x14ac:dyDescent="0.2">
      <c r="A26" s="201">
        <v>782.78300000000002</v>
      </c>
      <c r="B26" s="203" t="s">
        <v>160</v>
      </c>
      <c r="C26" s="113">
        <v>15.181127847628533</v>
      </c>
      <c r="D26" s="115">
        <v>2439</v>
      </c>
      <c r="E26" s="114">
        <v>2015</v>
      </c>
      <c r="F26" s="114">
        <v>2950</v>
      </c>
      <c r="G26" s="114">
        <v>2497</v>
      </c>
      <c r="H26" s="140">
        <v>2657</v>
      </c>
      <c r="I26" s="115">
        <v>-218</v>
      </c>
      <c r="J26" s="116">
        <v>-8.2047421904403457</v>
      </c>
    </row>
    <row r="27" spans="1:15" s="110" customFormat="1" ht="24.95" customHeight="1" x14ac:dyDescent="0.2">
      <c r="A27" s="193" t="s">
        <v>161</v>
      </c>
      <c r="B27" s="199" t="s">
        <v>162</v>
      </c>
      <c r="C27" s="113">
        <v>1.2946595294410557</v>
      </c>
      <c r="D27" s="115">
        <v>208</v>
      </c>
      <c r="E27" s="114">
        <v>247</v>
      </c>
      <c r="F27" s="114">
        <v>343</v>
      </c>
      <c r="G27" s="114">
        <v>168</v>
      </c>
      <c r="H27" s="140">
        <v>142</v>
      </c>
      <c r="I27" s="115">
        <v>66</v>
      </c>
      <c r="J27" s="116">
        <v>46.478873239436616</v>
      </c>
    </row>
    <row r="28" spans="1:15" s="110" customFormat="1" ht="24.95" customHeight="1" x14ac:dyDescent="0.2">
      <c r="A28" s="193" t="s">
        <v>163</v>
      </c>
      <c r="B28" s="199" t="s">
        <v>164</v>
      </c>
      <c r="C28" s="113">
        <v>2.6017677082036599</v>
      </c>
      <c r="D28" s="115">
        <v>418</v>
      </c>
      <c r="E28" s="114">
        <v>325</v>
      </c>
      <c r="F28" s="114">
        <v>875</v>
      </c>
      <c r="G28" s="114">
        <v>282</v>
      </c>
      <c r="H28" s="140">
        <v>523</v>
      </c>
      <c r="I28" s="115">
        <v>-105</v>
      </c>
      <c r="J28" s="116">
        <v>-20.076481835564053</v>
      </c>
    </row>
    <row r="29" spans="1:15" s="110" customFormat="1" ht="24.95" customHeight="1" x14ac:dyDescent="0.2">
      <c r="A29" s="193">
        <v>86</v>
      </c>
      <c r="B29" s="199" t="s">
        <v>165</v>
      </c>
      <c r="C29" s="113">
        <v>5.2222083903896426</v>
      </c>
      <c r="D29" s="115">
        <v>839</v>
      </c>
      <c r="E29" s="114">
        <v>989</v>
      </c>
      <c r="F29" s="114">
        <v>1001</v>
      </c>
      <c r="G29" s="114">
        <v>782</v>
      </c>
      <c r="H29" s="140">
        <v>1036</v>
      </c>
      <c r="I29" s="115">
        <v>-197</v>
      </c>
      <c r="J29" s="116">
        <v>-19.015444015444015</v>
      </c>
    </row>
    <row r="30" spans="1:15" s="110" customFormat="1" ht="24.95" customHeight="1" x14ac:dyDescent="0.2">
      <c r="A30" s="193">
        <v>87.88</v>
      </c>
      <c r="B30" s="204" t="s">
        <v>166</v>
      </c>
      <c r="C30" s="113">
        <v>7.3198058010705838</v>
      </c>
      <c r="D30" s="115">
        <v>1176</v>
      </c>
      <c r="E30" s="114">
        <v>1444</v>
      </c>
      <c r="F30" s="114">
        <v>1535</v>
      </c>
      <c r="G30" s="114">
        <v>1145</v>
      </c>
      <c r="H30" s="140">
        <v>1082</v>
      </c>
      <c r="I30" s="115">
        <v>94</v>
      </c>
      <c r="J30" s="116">
        <v>8.6876155268022188</v>
      </c>
    </row>
    <row r="31" spans="1:15" s="110" customFormat="1" ht="24.95" customHeight="1" x14ac:dyDescent="0.2">
      <c r="A31" s="193" t="s">
        <v>167</v>
      </c>
      <c r="B31" s="199" t="s">
        <v>168</v>
      </c>
      <c r="C31" s="113">
        <v>3.2055272002987674</v>
      </c>
      <c r="D31" s="115">
        <v>515</v>
      </c>
      <c r="E31" s="114">
        <v>439</v>
      </c>
      <c r="F31" s="114">
        <v>655</v>
      </c>
      <c r="G31" s="114">
        <v>487</v>
      </c>
      <c r="H31" s="140">
        <v>456</v>
      </c>
      <c r="I31" s="115">
        <v>59</v>
      </c>
      <c r="J31" s="116">
        <v>12.93859649122807</v>
      </c>
    </row>
    <row r="32" spans="1:15" s="110" customFormat="1" ht="24.95" customHeight="1" x14ac:dyDescent="0.2">
      <c r="A32" s="193"/>
      <c r="B32" s="204" t="s">
        <v>169</v>
      </c>
      <c r="C32" s="113">
        <v>0</v>
      </c>
      <c r="D32" s="115">
        <v>0</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0.21162703846632641</v>
      </c>
      <c r="D34" s="115">
        <v>34</v>
      </c>
      <c r="E34" s="114">
        <v>5</v>
      </c>
      <c r="F34" s="114">
        <v>30</v>
      </c>
      <c r="G34" s="114">
        <v>13</v>
      </c>
      <c r="H34" s="140">
        <v>31</v>
      </c>
      <c r="I34" s="115">
        <v>3</v>
      </c>
      <c r="J34" s="116">
        <v>9.67741935483871</v>
      </c>
    </row>
    <row r="35" spans="1:10" s="110" customFormat="1" ht="24.95" customHeight="1" x14ac:dyDescent="0.2">
      <c r="A35" s="292" t="s">
        <v>171</v>
      </c>
      <c r="B35" s="293" t="s">
        <v>172</v>
      </c>
      <c r="C35" s="113">
        <v>16.600273870285076</v>
      </c>
      <c r="D35" s="115">
        <v>2667</v>
      </c>
      <c r="E35" s="114">
        <v>7269</v>
      </c>
      <c r="F35" s="114">
        <v>3918</v>
      </c>
      <c r="G35" s="114">
        <v>2952</v>
      </c>
      <c r="H35" s="140">
        <v>3055</v>
      </c>
      <c r="I35" s="115">
        <v>-388</v>
      </c>
      <c r="J35" s="116">
        <v>-12.700490998363339</v>
      </c>
    </row>
    <row r="36" spans="1:10" s="110" customFormat="1" ht="24.95" customHeight="1" x14ac:dyDescent="0.2">
      <c r="A36" s="294" t="s">
        <v>173</v>
      </c>
      <c r="B36" s="295" t="s">
        <v>174</v>
      </c>
      <c r="C36" s="125">
        <v>83.188099091248603</v>
      </c>
      <c r="D36" s="143">
        <v>13365</v>
      </c>
      <c r="E36" s="144">
        <v>13601</v>
      </c>
      <c r="F36" s="144">
        <v>16899</v>
      </c>
      <c r="G36" s="144">
        <v>12092</v>
      </c>
      <c r="H36" s="145">
        <v>13949</v>
      </c>
      <c r="I36" s="143">
        <v>-584</v>
      </c>
      <c r="J36" s="146">
        <v>-4.1866800487490146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520</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16066</v>
      </c>
      <c r="F11" s="264">
        <v>20875</v>
      </c>
      <c r="G11" s="264">
        <v>20847</v>
      </c>
      <c r="H11" s="264">
        <v>15057</v>
      </c>
      <c r="I11" s="265">
        <v>17036</v>
      </c>
      <c r="J11" s="263">
        <v>-970</v>
      </c>
      <c r="K11" s="266">
        <v>-5.6938248415120922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28.837296153367358</v>
      </c>
      <c r="E13" s="115">
        <v>4633</v>
      </c>
      <c r="F13" s="114">
        <v>5798</v>
      </c>
      <c r="G13" s="114">
        <v>5830</v>
      </c>
      <c r="H13" s="114">
        <v>5082</v>
      </c>
      <c r="I13" s="140">
        <v>5067</v>
      </c>
      <c r="J13" s="115">
        <v>-434</v>
      </c>
      <c r="K13" s="116">
        <v>-8.5652259719755275</v>
      </c>
    </row>
    <row r="14" spans="1:15" ht="15.95" customHeight="1" x14ac:dyDescent="0.2">
      <c r="A14" s="306" t="s">
        <v>230</v>
      </c>
      <c r="B14" s="307"/>
      <c r="C14" s="308"/>
      <c r="D14" s="113">
        <v>47.199053902651563</v>
      </c>
      <c r="E14" s="115">
        <v>7583</v>
      </c>
      <c r="F14" s="114">
        <v>10191</v>
      </c>
      <c r="G14" s="114">
        <v>10996</v>
      </c>
      <c r="H14" s="114">
        <v>6884</v>
      </c>
      <c r="I14" s="140">
        <v>7729</v>
      </c>
      <c r="J14" s="115">
        <v>-146</v>
      </c>
      <c r="K14" s="116">
        <v>-1.8889895199896494</v>
      </c>
    </row>
    <row r="15" spans="1:15" ht="15.95" customHeight="1" x14ac:dyDescent="0.2">
      <c r="A15" s="306" t="s">
        <v>231</v>
      </c>
      <c r="B15" s="307"/>
      <c r="C15" s="308"/>
      <c r="D15" s="113">
        <v>11.247354662019172</v>
      </c>
      <c r="E15" s="115">
        <v>1807</v>
      </c>
      <c r="F15" s="114">
        <v>2664</v>
      </c>
      <c r="G15" s="114">
        <v>1850</v>
      </c>
      <c r="H15" s="114">
        <v>1416</v>
      </c>
      <c r="I15" s="140">
        <v>2135</v>
      </c>
      <c r="J15" s="115">
        <v>-328</v>
      </c>
      <c r="K15" s="116">
        <v>-15.362997658079625</v>
      </c>
    </row>
    <row r="16" spans="1:15" ht="15.95" customHeight="1" x14ac:dyDescent="0.2">
      <c r="A16" s="306" t="s">
        <v>232</v>
      </c>
      <c r="B16" s="307"/>
      <c r="C16" s="308"/>
      <c r="D16" s="113">
        <v>12.56068716544255</v>
      </c>
      <c r="E16" s="115">
        <v>2018</v>
      </c>
      <c r="F16" s="114">
        <v>2174</v>
      </c>
      <c r="G16" s="114">
        <v>2053</v>
      </c>
      <c r="H16" s="114">
        <v>1648</v>
      </c>
      <c r="I16" s="140">
        <v>2070</v>
      </c>
      <c r="J16" s="115">
        <v>-52</v>
      </c>
      <c r="K16" s="116">
        <v>-2.5120772946859904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0.21162703846632641</v>
      </c>
      <c r="E18" s="115">
        <v>34</v>
      </c>
      <c r="F18" s="114">
        <v>23</v>
      </c>
      <c r="G18" s="114">
        <v>31</v>
      </c>
      <c r="H18" s="114">
        <v>20</v>
      </c>
      <c r="I18" s="140">
        <v>36</v>
      </c>
      <c r="J18" s="115">
        <v>-2</v>
      </c>
      <c r="K18" s="116">
        <v>-5.5555555555555554</v>
      </c>
    </row>
    <row r="19" spans="1:11" ht="14.1" customHeight="1" x14ac:dyDescent="0.2">
      <c r="A19" s="306" t="s">
        <v>235</v>
      </c>
      <c r="B19" s="307" t="s">
        <v>236</v>
      </c>
      <c r="C19" s="308"/>
      <c r="D19" s="113">
        <v>0.10581351923316321</v>
      </c>
      <c r="E19" s="115">
        <v>17</v>
      </c>
      <c r="F19" s="114">
        <v>10</v>
      </c>
      <c r="G19" s="114">
        <v>13</v>
      </c>
      <c r="H19" s="114">
        <v>11</v>
      </c>
      <c r="I19" s="140">
        <v>24</v>
      </c>
      <c r="J19" s="115">
        <v>-7</v>
      </c>
      <c r="K19" s="116">
        <v>-29.166666666666668</v>
      </c>
    </row>
    <row r="20" spans="1:11" ht="14.1" customHeight="1" x14ac:dyDescent="0.2">
      <c r="A20" s="306">
        <v>12</v>
      </c>
      <c r="B20" s="307" t="s">
        <v>237</v>
      </c>
      <c r="C20" s="308"/>
      <c r="D20" s="113">
        <v>0.58508651811278478</v>
      </c>
      <c r="E20" s="115">
        <v>94</v>
      </c>
      <c r="F20" s="114">
        <v>48</v>
      </c>
      <c r="G20" s="114">
        <v>114</v>
      </c>
      <c r="H20" s="114">
        <v>106</v>
      </c>
      <c r="I20" s="140">
        <v>114</v>
      </c>
      <c r="J20" s="115">
        <v>-20</v>
      </c>
      <c r="K20" s="116">
        <v>-17.543859649122808</v>
      </c>
    </row>
    <row r="21" spans="1:11" ht="14.1" customHeight="1" x14ac:dyDescent="0.2">
      <c r="A21" s="306">
        <v>21</v>
      </c>
      <c r="B21" s="307" t="s">
        <v>238</v>
      </c>
      <c r="C21" s="308"/>
      <c r="D21" s="113">
        <v>0.47304867421884728</v>
      </c>
      <c r="E21" s="115">
        <v>76</v>
      </c>
      <c r="F21" s="114">
        <v>49</v>
      </c>
      <c r="G21" s="114">
        <v>124</v>
      </c>
      <c r="H21" s="114">
        <v>65</v>
      </c>
      <c r="I21" s="140">
        <v>68</v>
      </c>
      <c r="J21" s="115">
        <v>8</v>
      </c>
      <c r="K21" s="116">
        <v>11.764705882352942</v>
      </c>
    </row>
    <row r="22" spans="1:11" ht="14.1" customHeight="1" x14ac:dyDescent="0.2">
      <c r="A22" s="306">
        <v>22</v>
      </c>
      <c r="B22" s="307" t="s">
        <v>239</v>
      </c>
      <c r="C22" s="308"/>
      <c r="D22" s="113">
        <v>0.57263786879123613</v>
      </c>
      <c r="E22" s="115">
        <v>92</v>
      </c>
      <c r="F22" s="114">
        <v>78</v>
      </c>
      <c r="G22" s="114">
        <v>162</v>
      </c>
      <c r="H22" s="114">
        <v>83</v>
      </c>
      <c r="I22" s="140">
        <v>125</v>
      </c>
      <c r="J22" s="115">
        <v>-33</v>
      </c>
      <c r="K22" s="116">
        <v>-26.4</v>
      </c>
    </row>
    <row r="23" spans="1:11" ht="14.1" customHeight="1" x14ac:dyDescent="0.2">
      <c r="A23" s="306">
        <v>23</v>
      </c>
      <c r="B23" s="307" t="s">
        <v>240</v>
      </c>
      <c r="C23" s="308"/>
      <c r="D23" s="113">
        <v>0.48549732354039588</v>
      </c>
      <c r="E23" s="115">
        <v>78</v>
      </c>
      <c r="F23" s="114">
        <v>61</v>
      </c>
      <c r="G23" s="114">
        <v>115</v>
      </c>
      <c r="H23" s="114">
        <v>62</v>
      </c>
      <c r="I23" s="140">
        <v>100</v>
      </c>
      <c r="J23" s="115">
        <v>-22</v>
      </c>
      <c r="K23" s="116">
        <v>-22</v>
      </c>
    </row>
    <row r="24" spans="1:11" ht="14.1" customHeight="1" x14ac:dyDescent="0.2">
      <c r="A24" s="306">
        <v>24</v>
      </c>
      <c r="B24" s="307" t="s">
        <v>241</v>
      </c>
      <c r="C24" s="308"/>
      <c r="D24" s="113">
        <v>2.4088136437196566</v>
      </c>
      <c r="E24" s="115">
        <v>387</v>
      </c>
      <c r="F24" s="114">
        <v>947</v>
      </c>
      <c r="G24" s="114">
        <v>597</v>
      </c>
      <c r="H24" s="114">
        <v>402</v>
      </c>
      <c r="I24" s="140">
        <v>463</v>
      </c>
      <c r="J24" s="115">
        <v>-76</v>
      </c>
      <c r="K24" s="116">
        <v>-16.414686825053995</v>
      </c>
    </row>
    <row r="25" spans="1:11" ht="14.1" customHeight="1" x14ac:dyDescent="0.2">
      <c r="A25" s="306">
        <v>25</v>
      </c>
      <c r="B25" s="307" t="s">
        <v>242</v>
      </c>
      <c r="C25" s="308"/>
      <c r="D25" s="113">
        <v>4.3570272625420143</v>
      </c>
      <c r="E25" s="115">
        <v>700</v>
      </c>
      <c r="F25" s="114">
        <v>3059</v>
      </c>
      <c r="G25" s="114">
        <v>929</v>
      </c>
      <c r="H25" s="114">
        <v>682</v>
      </c>
      <c r="I25" s="140">
        <v>712</v>
      </c>
      <c r="J25" s="115">
        <v>-12</v>
      </c>
      <c r="K25" s="116">
        <v>-1.6853932584269662</v>
      </c>
    </row>
    <row r="26" spans="1:11" ht="14.1" customHeight="1" x14ac:dyDescent="0.2">
      <c r="A26" s="306">
        <v>26</v>
      </c>
      <c r="B26" s="307" t="s">
        <v>243</v>
      </c>
      <c r="C26" s="308"/>
      <c r="D26" s="113">
        <v>2.4150379683804308</v>
      </c>
      <c r="E26" s="115">
        <v>388</v>
      </c>
      <c r="F26" s="114">
        <v>505</v>
      </c>
      <c r="G26" s="114">
        <v>599</v>
      </c>
      <c r="H26" s="114">
        <v>329</v>
      </c>
      <c r="I26" s="140">
        <v>425</v>
      </c>
      <c r="J26" s="115">
        <v>-37</v>
      </c>
      <c r="K26" s="116">
        <v>-8.7058823529411757</v>
      </c>
    </row>
    <row r="27" spans="1:11" ht="14.1" customHeight="1" x14ac:dyDescent="0.2">
      <c r="A27" s="306">
        <v>27</v>
      </c>
      <c r="B27" s="307" t="s">
        <v>244</v>
      </c>
      <c r="C27" s="308"/>
      <c r="D27" s="113">
        <v>1.4564919706211876</v>
      </c>
      <c r="E27" s="115">
        <v>234</v>
      </c>
      <c r="F27" s="114">
        <v>1137</v>
      </c>
      <c r="G27" s="114">
        <v>319</v>
      </c>
      <c r="H27" s="114">
        <v>278</v>
      </c>
      <c r="I27" s="140">
        <v>350</v>
      </c>
      <c r="J27" s="115">
        <v>-116</v>
      </c>
      <c r="K27" s="116">
        <v>-33.142857142857146</v>
      </c>
    </row>
    <row r="28" spans="1:11" ht="14.1" customHeight="1" x14ac:dyDescent="0.2">
      <c r="A28" s="306">
        <v>28</v>
      </c>
      <c r="B28" s="307" t="s">
        <v>245</v>
      </c>
      <c r="C28" s="308"/>
      <c r="D28" s="113" t="s">
        <v>514</v>
      </c>
      <c r="E28" s="115" t="s">
        <v>514</v>
      </c>
      <c r="F28" s="114">
        <v>14</v>
      </c>
      <c r="G28" s="114">
        <v>10</v>
      </c>
      <c r="H28" s="114">
        <v>18</v>
      </c>
      <c r="I28" s="140">
        <v>22</v>
      </c>
      <c r="J28" s="115" t="s">
        <v>514</v>
      </c>
      <c r="K28" s="116" t="s">
        <v>514</v>
      </c>
    </row>
    <row r="29" spans="1:11" ht="14.1" customHeight="1" x14ac:dyDescent="0.2">
      <c r="A29" s="306">
        <v>29</v>
      </c>
      <c r="B29" s="307" t="s">
        <v>246</v>
      </c>
      <c r="C29" s="308"/>
      <c r="D29" s="113">
        <v>2.4274866177019794</v>
      </c>
      <c r="E29" s="115">
        <v>390</v>
      </c>
      <c r="F29" s="114">
        <v>446</v>
      </c>
      <c r="G29" s="114">
        <v>501</v>
      </c>
      <c r="H29" s="114">
        <v>455</v>
      </c>
      <c r="I29" s="140">
        <v>551</v>
      </c>
      <c r="J29" s="115">
        <v>-161</v>
      </c>
      <c r="K29" s="116">
        <v>-29.219600725952812</v>
      </c>
    </row>
    <row r="30" spans="1:11" ht="14.1" customHeight="1" x14ac:dyDescent="0.2">
      <c r="A30" s="306" t="s">
        <v>247</v>
      </c>
      <c r="B30" s="307" t="s">
        <v>248</v>
      </c>
      <c r="C30" s="308"/>
      <c r="D30" s="113">
        <v>0.31121623303871532</v>
      </c>
      <c r="E30" s="115">
        <v>50</v>
      </c>
      <c r="F30" s="114">
        <v>73</v>
      </c>
      <c r="G30" s="114">
        <v>97</v>
      </c>
      <c r="H30" s="114">
        <v>41</v>
      </c>
      <c r="I30" s="140" t="s">
        <v>514</v>
      </c>
      <c r="J30" s="115" t="s">
        <v>514</v>
      </c>
      <c r="K30" s="116" t="s">
        <v>514</v>
      </c>
    </row>
    <row r="31" spans="1:11" ht="14.1" customHeight="1" x14ac:dyDescent="0.2">
      <c r="A31" s="306" t="s">
        <v>249</v>
      </c>
      <c r="B31" s="307" t="s">
        <v>250</v>
      </c>
      <c r="C31" s="308"/>
      <c r="D31" s="113">
        <v>2.0975974106809412</v>
      </c>
      <c r="E31" s="115">
        <v>337</v>
      </c>
      <c r="F31" s="114">
        <v>373</v>
      </c>
      <c r="G31" s="114">
        <v>389</v>
      </c>
      <c r="H31" s="114">
        <v>408</v>
      </c>
      <c r="I31" s="140">
        <v>496</v>
      </c>
      <c r="J31" s="115">
        <v>-159</v>
      </c>
      <c r="K31" s="116">
        <v>-32.056451612903224</v>
      </c>
    </row>
    <row r="32" spans="1:11" ht="14.1" customHeight="1" x14ac:dyDescent="0.2">
      <c r="A32" s="306">
        <v>31</v>
      </c>
      <c r="B32" s="307" t="s">
        <v>251</v>
      </c>
      <c r="C32" s="308"/>
      <c r="D32" s="113">
        <v>0.63488111539897918</v>
      </c>
      <c r="E32" s="115">
        <v>102</v>
      </c>
      <c r="F32" s="114">
        <v>83</v>
      </c>
      <c r="G32" s="114">
        <v>83</v>
      </c>
      <c r="H32" s="114">
        <v>73</v>
      </c>
      <c r="I32" s="140">
        <v>90</v>
      </c>
      <c r="J32" s="115">
        <v>12</v>
      </c>
      <c r="K32" s="116">
        <v>13.333333333333334</v>
      </c>
    </row>
    <row r="33" spans="1:11" ht="14.1" customHeight="1" x14ac:dyDescent="0.2">
      <c r="A33" s="306">
        <v>32</v>
      </c>
      <c r="B33" s="307" t="s">
        <v>252</v>
      </c>
      <c r="C33" s="308"/>
      <c r="D33" s="113">
        <v>4.045811029503299</v>
      </c>
      <c r="E33" s="115">
        <v>650</v>
      </c>
      <c r="F33" s="114">
        <v>435</v>
      </c>
      <c r="G33" s="114">
        <v>676</v>
      </c>
      <c r="H33" s="114">
        <v>844</v>
      </c>
      <c r="I33" s="140">
        <v>641</v>
      </c>
      <c r="J33" s="115">
        <v>9</v>
      </c>
      <c r="K33" s="116">
        <v>1.4040561622464898</v>
      </c>
    </row>
    <row r="34" spans="1:11" ht="14.1" customHeight="1" x14ac:dyDescent="0.2">
      <c r="A34" s="306">
        <v>33</v>
      </c>
      <c r="B34" s="307" t="s">
        <v>253</v>
      </c>
      <c r="C34" s="308"/>
      <c r="D34" s="113">
        <v>1.3569027760487986</v>
      </c>
      <c r="E34" s="115">
        <v>218</v>
      </c>
      <c r="F34" s="114">
        <v>168</v>
      </c>
      <c r="G34" s="114">
        <v>357</v>
      </c>
      <c r="H34" s="114">
        <v>302</v>
      </c>
      <c r="I34" s="140">
        <v>219</v>
      </c>
      <c r="J34" s="115">
        <v>-1</v>
      </c>
      <c r="K34" s="116">
        <v>-0.45662100456621002</v>
      </c>
    </row>
    <row r="35" spans="1:11" ht="14.1" customHeight="1" x14ac:dyDescent="0.2">
      <c r="A35" s="306">
        <v>34</v>
      </c>
      <c r="B35" s="307" t="s">
        <v>254</v>
      </c>
      <c r="C35" s="308"/>
      <c r="D35" s="113">
        <v>1.954437943483132</v>
      </c>
      <c r="E35" s="115">
        <v>314</v>
      </c>
      <c r="F35" s="114">
        <v>247</v>
      </c>
      <c r="G35" s="114">
        <v>383</v>
      </c>
      <c r="H35" s="114">
        <v>258</v>
      </c>
      <c r="I35" s="140">
        <v>358</v>
      </c>
      <c r="J35" s="115">
        <v>-44</v>
      </c>
      <c r="K35" s="116">
        <v>-12.29050279329609</v>
      </c>
    </row>
    <row r="36" spans="1:11" ht="14.1" customHeight="1" x14ac:dyDescent="0.2">
      <c r="A36" s="306">
        <v>41</v>
      </c>
      <c r="B36" s="307" t="s">
        <v>255</v>
      </c>
      <c r="C36" s="308"/>
      <c r="D36" s="113">
        <v>1.5623054898543507</v>
      </c>
      <c r="E36" s="115">
        <v>251</v>
      </c>
      <c r="F36" s="114">
        <v>195</v>
      </c>
      <c r="G36" s="114">
        <v>283</v>
      </c>
      <c r="H36" s="114">
        <v>214</v>
      </c>
      <c r="I36" s="140">
        <v>247</v>
      </c>
      <c r="J36" s="115">
        <v>4</v>
      </c>
      <c r="K36" s="116">
        <v>1.6194331983805668</v>
      </c>
    </row>
    <row r="37" spans="1:11" ht="14.1" customHeight="1" x14ac:dyDescent="0.2">
      <c r="A37" s="306">
        <v>42</v>
      </c>
      <c r="B37" s="307" t="s">
        <v>256</v>
      </c>
      <c r="C37" s="308"/>
      <c r="D37" s="113">
        <v>0.11826216855471182</v>
      </c>
      <c r="E37" s="115">
        <v>19</v>
      </c>
      <c r="F37" s="114">
        <v>32</v>
      </c>
      <c r="G37" s="114">
        <v>18</v>
      </c>
      <c r="H37" s="114">
        <v>31</v>
      </c>
      <c r="I37" s="140">
        <v>19</v>
      </c>
      <c r="J37" s="115">
        <v>0</v>
      </c>
      <c r="K37" s="116">
        <v>0</v>
      </c>
    </row>
    <row r="38" spans="1:11" ht="14.1" customHeight="1" x14ac:dyDescent="0.2">
      <c r="A38" s="306">
        <v>43</v>
      </c>
      <c r="B38" s="307" t="s">
        <v>257</v>
      </c>
      <c r="C38" s="308"/>
      <c r="D38" s="113">
        <v>2.7822731233661147</v>
      </c>
      <c r="E38" s="115">
        <v>447</v>
      </c>
      <c r="F38" s="114">
        <v>445</v>
      </c>
      <c r="G38" s="114">
        <v>534</v>
      </c>
      <c r="H38" s="114">
        <v>335</v>
      </c>
      <c r="I38" s="140">
        <v>446</v>
      </c>
      <c r="J38" s="115">
        <v>1</v>
      </c>
      <c r="K38" s="116">
        <v>0.22421524663677131</v>
      </c>
    </row>
    <row r="39" spans="1:11" ht="14.1" customHeight="1" x14ac:dyDescent="0.2">
      <c r="A39" s="306">
        <v>51</v>
      </c>
      <c r="B39" s="307" t="s">
        <v>258</v>
      </c>
      <c r="C39" s="308"/>
      <c r="D39" s="113">
        <v>10.36350056018922</v>
      </c>
      <c r="E39" s="115">
        <v>1665</v>
      </c>
      <c r="F39" s="114">
        <v>2026</v>
      </c>
      <c r="G39" s="114">
        <v>2433</v>
      </c>
      <c r="H39" s="114">
        <v>1799</v>
      </c>
      <c r="I39" s="140">
        <v>1757</v>
      </c>
      <c r="J39" s="115">
        <v>-92</v>
      </c>
      <c r="K39" s="116">
        <v>-5.2361980648833235</v>
      </c>
    </row>
    <row r="40" spans="1:11" ht="14.1" customHeight="1" x14ac:dyDescent="0.2">
      <c r="A40" s="306" t="s">
        <v>259</v>
      </c>
      <c r="B40" s="307" t="s">
        <v>260</v>
      </c>
      <c r="C40" s="308"/>
      <c r="D40" s="113">
        <v>9.4796464583592677</v>
      </c>
      <c r="E40" s="115">
        <v>1523</v>
      </c>
      <c r="F40" s="114">
        <v>1835</v>
      </c>
      <c r="G40" s="114">
        <v>2192</v>
      </c>
      <c r="H40" s="114">
        <v>1669</v>
      </c>
      <c r="I40" s="140">
        <v>1600</v>
      </c>
      <c r="J40" s="115">
        <v>-77</v>
      </c>
      <c r="K40" s="116">
        <v>-4.8125</v>
      </c>
    </row>
    <row r="41" spans="1:11" ht="14.1" customHeight="1" x14ac:dyDescent="0.2">
      <c r="A41" s="306"/>
      <c r="B41" s="307" t="s">
        <v>261</v>
      </c>
      <c r="C41" s="308"/>
      <c r="D41" s="113">
        <v>8.9256815635503539</v>
      </c>
      <c r="E41" s="115">
        <v>1434</v>
      </c>
      <c r="F41" s="114">
        <v>1677</v>
      </c>
      <c r="G41" s="114">
        <v>1842</v>
      </c>
      <c r="H41" s="114">
        <v>1554</v>
      </c>
      <c r="I41" s="140">
        <v>1495</v>
      </c>
      <c r="J41" s="115">
        <v>-61</v>
      </c>
      <c r="K41" s="116">
        <v>-4.080267558528428</v>
      </c>
    </row>
    <row r="42" spans="1:11" ht="14.1" customHeight="1" x14ac:dyDescent="0.2">
      <c r="A42" s="306">
        <v>52</v>
      </c>
      <c r="B42" s="307" t="s">
        <v>262</v>
      </c>
      <c r="C42" s="308"/>
      <c r="D42" s="113">
        <v>4.5375326777044691</v>
      </c>
      <c r="E42" s="115">
        <v>729</v>
      </c>
      <c r="F42" s="114">
        <v>696</v>
      </c>
      <c r="G42" s="114">
        <v>800</v>
      </c>
      <c r="H42" s="114">
        <v>640</v>
      </c>
      <c r="I42" s="140">
        <v>730</v>
      </c>
      <c r="J42" s="115">
        <v>-1</v>
      </c>
      <c r="K42" s="116">
        <v>-0.13698630136986301</v>
      </c>
    </row>
    <row r="43" spans="1:11" ht="14.1" customHeight="1" x14ac:dyDescent="0.2">
      <c r="A43" s="306" t="s">
        <v>263</v>
      </c>
      <c r="B43" s="307" t="s">
        <v>264</v>
      </c>
      <c r="C43" s="308"/>
      <c r="D43" s="113">
        <v>3.1495082783517989</v>
      </c>
      <c r="E43" s="115">
        <v>506</v>
      </c>
      <c r="F43" s="114">
        <v>506</v>
      </c>
      <c r="G43" s="114">
        <v>526</v>
      </c>
      <c r="H43" s="114">
        <v>482</v>
      </c>
      <c r="I43" s="140">
        <v>558</v>
      </c>
      <c r="J43" s="115">
        <v>-52</v>
      </c>
      <c r="K43" s="116">
        <v>-9.3189964157706093</v>
      </c>
    </row>
    <row r="44" spans="1:11" ht="14.1" customHeight="1" x14ac:dyDescent="0.2">
      <c r="A44" s="306">
        <v>53</v>
      </c>
      <c r="B44" s="307" t="s">
        <v>265</v>
      </c>
      <c r="C44" s="308"/>
      <c r="D44" s="113">
        <v>1.2324162828333125</v>
      </c>
      <c r="E44" s="115">
        <v>198</v>
      </c>
      <c r="F44" s="114">
        <v>275</v>
      </c>
      <c r="G44" s="114">
        <v>208</v>
      </c>
      <c r="H44" s="114">
        <v>207</v>
      </c>
      <c r="I44" s="140">
        <v>152</v>
      </c>
      <c r="J44" s="115">
        <v>46</v>
      </c>
      <c r="K44" s="116">
        <v>30.263157894736842</v>
      </c>
    </row>
    <row r="45" spans="1:11" ht="14.1" customHeight="1" x14ac:dyDescent="0.2">
      <c r="A45" s="306" t="s">
        <v>266</v>
      </c>
      <c r="B45" s="307" t="s">
        <v>267</v>
      </c>
      <c r="C45" s="308"/>
      <c r="D45" s="113">
        <v>1.1328270882609237</v>
      </c>
      <c r="E45" s="115">
        <v>182</v>
      </c>
      <c r="F45" s="114">
        <v>269</v>
      </c>
      <c r="G45" s="114">
        <v>195</v>
      </c>
      <c r="H45" s="114">
        <v>205</v>
      </c>
      <c r="I45" s="140">
        <v>146</v>
      </c>
      <c r="J45" s="115">
        <v>36</v>
      </c>
      <c r="K45" s="116">
        <v>24.657534246575342</v>
      </c>
    </row>
    <row r="46" spans="1:11" ht="14.1" customHeight="1" x14ac:dyDescent="0.2">
      <c r="A46" s="306">
        <v>54</v>
      </c>
      <c r="B46" s="307" t="s">
        <v>268</v>
      </c>
      <c r="C46" s="308"/>
      <c r="D46" s="113">
        <v>4.5562056516867919</v>
      </c>
      <c r="E46" s="115">
        <v>732</v>
      </c>
      <c r="F46" s="114">
        <v>680</v>
      </c>
      <c r="G46" s="114">
        <v>767</v>
      </c>
      <c r="H46" s="114">
        <v>681</v>
      </c>
      <c r="I46" s="140">
        <v>905</v>
      </c>
      <c r="J46" s="115">
        <v>-173</v>
      </c>
      <c r="K46" s="116">
        <v>-19.116022099447513</v>
      </c>
    </row>
    <row r="47" spans="1:11" ht="14.1" customHeight="1" x14ac:dyDescent="0.2">
      <c r="A47" s="306">
        <v>61</v>
      </c>
      <c r="B47" s="307" t="s">
        <v>269</v>
      </c>
      <c r="C47" s="308"/>
      <c r="D47" s="113">
        <v>3.2490974729241877</v>
      </c>
      <c r="E47" s="115">
        <v>522</v>
      </c>
      <c r="F47" s="114">
        <v>619</v>
      </c>
      <c r="G47" s="114">
        <v>630</v>
      </c>
      <c r="H47" s="114">
        <v>391</v>
      </c>
      <c r="I47" s="140">
        <v>552</v>
      </c>
      <c r="J47" s="115">
        <v>-30</v>
      </c>
      <c r="K47" s="116">
        <v>-5.4347826086956523</v>
      </c>
    </row>
    <row r="48" spans="1:11" ht="14.1" customHeight="1" x14ac:dyDescent="0.2">
      <c r="A48" s="306">
        <v>62</v>
      </c>
      <c r="B48" s="307" t="s">
        <v>270</v>
      </c>
      <c r="C48" s="308"/>
      <c r="D48" s="113">
        <v>4.92966513133325</v>
      </c>
      <c r="E48" s="115">
        <v>792</v>
      </c>
      <c r="F48" s="114">
        <v>1065</v>
      </c>
      <c r="G48" s="114">
        <v>1443</v>
      </c>
      <c r="H48" s="114">
        <v>775</v>
      </c>
      <c r="I48" s="140">
        <v>829</v>
      </c>
      <c r="J48" s="115">
        <v>-37</v>
      </c>
      <c r="K48" s="116">
        <v>-4.4632086851628472</v>
      </c>
    </row>
    <row r="49" spans="1:11" ht="14.1" customHeight="1" x14ac:dyDescent="0.2">
      <c r="A49" s="306">
        <v>63</v>
      </c>
      <c r="B49" s="307" t="s">
        <v>271</v>
      </c>
      <c r="C49" s="308"/>
      <c r="D49" s="113">
        <v>4.4068218598282085</v>
      </c>
      <c r="E49" s="115">
        <v>708</v>
      </c>
      <c r="F49" s="114">
        <v>927</v>
      </c>
      <c r="G49" s="114">
        <v>984</v>
      </c>
      <c r="H49" s="114">
        <v>771</v>
      </c>
      <c r="I49" s="140">
        <v>854</v>
      </c>
      <c r="J49" s="115">
        <v>-146</v>
      </c>
      <c r="K49" s="116">
        <v>-17.096018735362996</v>
      </c>
    </row>
    <row r="50" spans="1:11" ht="14.1" customHeight="1" x14ac:dyDescent="0.2">
      <c r="A50" s="306" t="s">
        <v>272</v>
      </c>
      <c r="B50" s="307" t="s">
        <v>273</v>
      </c>
      <c r="C50" s="308"/>
      <c r="D50" s="113">
        <v>0.48549732354039588</v>
      </c>
      <c r="E50" s="115">
        <v>78</v>
      </c>
      <c r="F50" s="114">
        <v>98</v>
      </c>
      <c r="G50" s="114">
        <v>138</v>
      </c>
      <c r="H50" s="114">
        <v>114</v>
      </c>
      <c r="I50" s="140">
        <v>152</v>
      </c>
      <c r="J50" s="115">
        <v>-74</v>
      </c>
      <c r="K50" s="116">
        <v>-48.684210526315788</v>
      </c>
    </row>
    <row r="51" spans="1:11" ht="14.1" customHeight="1" x14ac:dyDescent="0.2">
      <c r="A51" s="306" t="s">
        <v>274</v>
      </c>
      <c r="B51" s="307" t="s">
        <v>275</v>
      </c>
      <c r="C51" s="308"/>
      <c r="D51" s="113">
        <v>3.4296028880866425</v>
      </c>
      <c r="E51" s="115">
        <v>551</v>
      </c>
      <c r="F51" s="114">
        <v>613</v>
      </c>
      <c r="G51" s="114">
        <v>590</v>
      </c>
      <c r="H51" s="114">
        <v>499</v>
      </c>
      <c r="I51" s="140">
        <v>619</v>
      </c>
      <c r="J51" s="115">
        <v>-68</v>
      </c>
      <c r="K51" s="116">
        <v>-10.985460420032311</v>
      </c>
    </row>
    <row r="52" spans="1:11" ht="14.1" customHeight="1" x14ac:dyDescent="0.2">
      <c r="A52" s="306">
        <v>71</v>
      </c>
      <c r="B52" s="307" t="s">
        <v>276</v>
      </c>
      <c r="C52" s="308"/>
      <c r="D52" s="113">
        <v>12.903025021785137</v>
      </c>
      <c r="E52" s="115">
        <v>2073</v>
      </c>
      <c r="F52" s="114">
        <v>2164</v>
      </c>
      <c r="G52" s="114">
        <v>2315</v>
      </c>
      <c r="H52" s="114">
        <v>1698</v>
      </c>
      <c r="I52" s="140">
        <v>2072</v>
      </c>
      <c r="J52" s="115">
        <v>1</v>
      </c>
      <c r="K52" s="116">
        <v>4.8262548262548263E-2</v>
      </c>
    </row>
    <row r="53" spans="1:11" ht="14.1" customHeight="1" x14ac:dyDescent="0.2">
      <c r="A53" s="306" t="s">
        <v>277</v>
      </c>
      <c r="B53" s="307" t="s">
        <v>278</v>
      </c>
      <c r="C53" s="308"/>
      <c r="D53" s="113">
        <v>5.5334246234283579</v>
      </c>
      <c r="E53" s="115">
        <v>889</v>
      </c>
      <c r="F53" s="114">
        <v>1036</v>
      </c>
      <c r="G53" s="114">
        <v>1003</v>
      </c>
      <c r="H53" s="114">
        <v>713</v>
      </c>
      <c r="I53" s="140">
        <v>871</v>
      </c>
      <c r="J53" s="115">
        <v>18</v>
      </c>
      <c r="K53" s="116">
        <v>2.0665901262916186</v>
      </c>
    </row>
    <row r="54" spans="1:11" ht="14.1" customHeight="1" x14ac:dyDescent="0.2">
      <c r="A54" s="306" t="s">
        <v>279</v>
      </c>
      <c r="B54" s="307" t="s">
        <v>280</v>
      </c>
      <c r="C54" s="308"/>
      <c r="D54" s="113">
        <v>5.7823976098593306</v>
      </c>
      <c r="E54" s="115">
        <v>929</v>
      </c>
      <c r="F54" s="114">
        <v>901</v>
      </c>
      <c r="G54" s="114">
        <v>1092</v>
      </c>
      <c r="H54" s="114">
        <v>804</v>
      </c>
      <c r="I54" s="140">
        <v>951</v>
      </c>
      <c r="J54" s="115">
        <v>-22</v>
      </c>
      <c r="K54" s="116">
        <v>-2.3133543638275498</v>
      </c>
    </row>
    <row r="55" spans="1:11" ht="14.1" customHeight="1" x14ac:dyDescent="0.2">
      <c r="A55" s="306">
        <v>72</v>
      </c>
      <c r="B55" s="307" t="s">
        <v>281</v>
      </c>
      <c r="C55" s="308"/>
      <c r="D55" s="113">
        <v>3.0561434084401844</v>
      </c>
      <c r="E55" s="115">
        <v>491</v>
      </c>
      <c r="F55" s="114">
        <v>463</v>
      </c>
      <c r="G55" s="114">
        <v>565</v>
      </c>
      <c r="H55" s="114">
        <v>309</v>
      </c>
      <c r="I55" s="140">
        <v>414</v>
      </c>
      <c r="J55" s="115">
        <v>77</v>
      </c>
      <c r="K55" s="116">
        <v>18.59903381642512</v>
      </c>
    </row>
    <row r="56" spans="1:11" ht="14.1" customHeight="1" x14ac:dyDescent="0.2">
      <c r="A56" s="306" t="s">
        <v>282</v>
      </c>
      <c r="B56" s="307" t="s">
        <v>283</v>
      </c>
      <c r="C56" s="308"/>
      <c r="D56" s="113">
        <v>0.82783517988298272</v>
      </c>
      <c r="E56" s="115">
        <v>133</v>
      </c>
      <c r="F56" s="114">
        <v>101</v>
      </c>
      <c r="G56" s="114">
        <v>234</v>
      </c>
      <c r="H56" s="114">
        <v>79</v>
      </c>
      <c r="I56" s="140">
        <v>109</v>
      </c>
      <c r="J56" s="115">
        <v>24</v>
      </c>
      <c r="K56" s="116">
        <v>22.01834862385321</v>
      </c>
    </row>
    <row r="57" spans="1:11" ht="14.1" customHeight="1" x14ac:dyDescent="0.2">
      <c r="A57" s="306" t="s">
        <v>284</v>
      </c>
      <c r="B57" s="307" t="s">
        <v>285</v>
      </c>
      <c r="C57" s="308"/>
      <c r="D57" s="113">
        <v>1.5436325158720279</v>
      </c>
      <c r="E57" s="115">
        <v>248</v>
      </c>
      <c r="F57" s="114">
        <v>286</v>
      </c>
      <c r="G57" s="114">
        <v>209</v>
      </c>
      <c r="H57" s="114">
        <v>156</v>
      </c>
      <c r="I57" s="140">
        <v>208</v>
      </c>
      <c r="J57" s="115">
        <v>40</v>
      </c>
      <c r="K57" s="116">
        <v>19.23076923076923</v>
      </c>
    </row>
    <row r="58" spans="1:11" ht="14.1" customHeight="1" x14ac:dyDescent="0.2">
      <c r="A58" s="306">
        <v>73</v>
      </c>
      <c r="B58" s="307" t="s">
        <v>286</v>
      </c>
      <c r="C58" s="308"/>
      <c r="D58" s="113">
        <v>2.1598406572886844</v>
      </c>
      <c r="E58" s="115">
        <v>347</v>
      </c>
      <c r="F58" s="114">
        <v>317</v>
      </c>
      <c r="G58" s="114">
        <v>490</v>
      </c>
      <c r="H58" s="114">
        <v>274</v>
      </c>
      <c r="I58" s="140">
        <v>303</v>
      </c>
      <c r="J58" s="115">
        <v>44</v>
      </c>
      <c r="K58" s="116">
        <v>14.521452145214521</v>
      </c>
    </row>
    <row r="59" spans="1:11" ht="14.1" customHeight="1" x14ac:dyDescent="0.2">
      <c r="A59" s="306" t="s">
        <v>287</v>
      </c>
      <c r="B59" s="307" t="s">
        <v>288</v>
      </c>
      <c r="C59" s="308"/>
      <c r="D59" s="113">
        <v>1.2635379061371841</v>
      </c>
      <c r="E59" s="115">
        <v>203</v>
      </c>
      <c r="F59" s="114">
        <v>173</v>
      </c>
      <c r="G59" s="114">
        <v>308</v>
      </c>
      <c r="H59" s="114">
        <v>138</v>
      </c>
      <c r="I59" s="140">
        <v>148</v>
      </c>
      <c r="J59" s="115">
        <v>55</v>
      </c>
      <c r="K59" s="116">
        <v>37.162162162162161</v>
      </c>
    </row>
    <row r="60" spans="1:11" ht="14.1" customHeight="1" x14ac:dyDescent="0.2">
      <c r="A60" s="306">
        <v>81</v>
      </c>
      <c r="B60" s="307" t="s">
        <v>289</v>
      </c>
      <c r="C60" s="308"/>
      <c r="D60" s="113">
        <v>6.90900037345948</v>
      </c>
      <c r="E60" s="115">
        <v>1110</v>
      </c>
      <c r="F60" s="114">
        <v>1253</v>
      </c>
      <c r="G60" s="114">
        <v>1306</v>
      </c>
      <c r="H60" s="114">
        <v>1055</v>
      </c>
      <c r="I60" s="140">
        <v>1356</v>
      </c>
      <c r="J60" s="115">
        <v>-246</v>
      </c>
      <c r="K60" s="116">
        <v>-18.141592920353983</v>
      </c>
    </row>
    <row r="61" spans="1:11" ht="14.1" customHeight="1" x14ac:dyDescent="0.2">
      <c r="A61" s="306" t="s">
        <v>290</v>
      </c>
      <c r="B61" s="307" t="s">
        <v>291</v>
      </c>
      <c r="C61" s="308"/>
      <c r="D61" s="113">
        <v>1.2884352047802814</v>
      </c>
      <c r="E61" s="115">
        <v>207</v>
      </c>
      <c r="F61" s="114">
        <v>144</v>
      </c>
      <c r="G61" s="114">
        <v>348</v>
      </c>
      <c r="H61" s="114">
        <v>132</v>
      </c>
      <c r="I61" s="140">
        <v>203</v>
      </c>
      <c r="J61" s="115">
        <v>4</v>
      </c>
      <c r="K61" s="116">
        <v>1.9704433497536946</v>
      </c>
    </row>
    <row r="62" spans="1:11" ht="14.1" customHeight="1" x14ac:dyDescent="0.2">
      <c r="A62" s="306" t="s">
        <v>292</v>
      </c>
      <c r="B62" s="307" t="s">
        <v>293</v>
      </c>
      <c r="C62" s="308"/>
      <c r="D62" s="113">
        <v>3.0436947591186354</v>
      </c>
      <c r="E62" s="115">
        <v>489</v>
      </c>
      <c r="F62" s="114">
        <v>660</v>
      </c>
      <c r="G62" s="114">
        <v>572</v>
      </c>
      <c r="H62" s="114">
        <v>599</v>
      </c>
      <c r="I62" s="140">
        <v>545</v>
      </c>
      <c r="J62" s="115">
        <v>-56</v>
      </c>
      <c r="K62" s="116">
        <v>-10.275229357798166</v>
      </c>
    </row>
    <row r="63" spans="1:11" ht="14.1" customHeight="1" x14ac:dyDescent="0.2">
      <c r="A63" s="306"/>
      <c r="B63" s="307" t="s">
        <v>294</v>
      </c>
      <c r="C63" s="308"/>
      <c r="D63" s="113">
        <v>2.8071704220092122</v>
      </c>
      <c r="E63" s="115">
        <v>451</v>
      </c>
      <c r="F63" s="114">
        <v>559</v>
      </c>
      <c r="G63" s="114">
        <v>506</v>
      </c>
      <c r="H63" s="114">
        <v>538</v>
      </c>
      <c r="I63" s="140">
        <v>509</v>
      </c>
      <c r="J63" s="115">
        <v>-58</v>
      </c>
      <c r="K63" s="116">
        <v>-11.394891944990176</v>
      </c>
    </row>
    <row r="64" spans="1:11" ht="14.1" customHeight="1" x14ac:dyDescent="0.2">
      <c r="A64" s="306" t="s">
        <v>295</v>
      </c>
      <c r="B64" s="307" t="s">
        <v>296</v>
      </c>
      <c r="C64" s="308"/>
      <c r="D64" s="113">
        <v>0.82783517988298272</v>
      </c>
      <c r="E64" s="115">
        <v>133</v>
      </c>
      <c r="F64" s="114">
        <v>105</v>
      </c>
      <c r="G64" s="114">
        <v>126</v>
      </c>
      <c r="H64" s="114">
        <v>97</v>
      </c>
      <c r="I64" s="140">
        <v>137</v>
      </c>
      <c r="J64" s="115">
        <v>-4</v>
      </c>
      <c r="K64" s="116">
        <v>-2.9197080291970803</v>
      </c>
    </row>
    <row r="65" spans="1:11" ht="14.1" customHeight="1" x14ac:dyDescent="0.2">
      <c r="A65" s="306" t="s">
        <v>297</v>
      </c>
      <c r="B65" s="307" t="s">
        <v>298</v>
      </c>
      <c r="C65" s="308"/>
      <c r="D65" s="113">
        <v>0.36723515498568404</v>
      </c>
      <c r="E65" s="115">
        <v>59</v>
      </c>
      <c r="F65" s="114">
        <v>80</v>
      </c>
      <c r="G65" s="114">
        <v>40</v>
      </c>
      <c r="H65" s="114">
        <v>41</v>
      </c>
      <c r="I65" s="140">
        <v>105</v>
      </c>
      <c r="J65" s="115">
        <v>-46</v>
      </c>
      <c r="K65" s="116">
        <v>-43.80952380952381</v>
      </c>
    </row>
    <row r="66" spans="1:11" ht="14.1" customHeight="1" x14ac:dyDescent="0.2">
      <c r="A66" s="306">
        <v>82</v>
      </c>
      <c r="B66" s="307" t="s">
        <v>299</v>
      </c>
      <c r="C66" s="308"/>
      <c r="D66" s="113">
        <v>4.3632515872027886</v>
      </c>
      <c r="E66" s="115">
        <v>701</v>
      </c>
      <c r="F66" s="114">
        <v>855</v>
      </c>
      <c r="G66" s="114">
        <v>865</v>
      </c>
      <c r="H66" s="114">
        <v>702</v>
      </c>
      <c r="I66" s="140">
        <v>583</v>
      </c>
      <c r="J66" s="115">
        <v>118</v>
      </c>
      <c r="K66" s="116">
        <v>20.240137221269297</v>
      </c>
    </row>
    <row r="67" spans="1:11" ht="14.1" customHeight="1" x14ac:dyDescent="0.2">
      <c r="A67" s="306" t="s">
        <v>300</v>
      </c>
      <c r="B67" s="307" t="s">
        <v>301</v>
      </c>
      <c r="C67" s="308"/>
      <c r="D67" s="113">
        <v>3.5042947840159342</v>
      </c>
      <c r="E67" s="115">
        <v>563</v>
      </c>
      <c r="F67" s="114">
        <v>730</v>
      </c>
      <c r="G67" s="114">
        <v>656</v>
      </c>
      <c r="H67" s="114">
        <v>584</v>
      </c>
      <c r="I67" s="140">
        <v>455</v>
      </c>
      <c r="J67" s="115">
        <v>108</v>
      </c>
      <c r="K67" s="116">
        <v>23.736263736263737</v>
      </c>
    </row>
    <row r="68" spans="1:11" ht="14.1" customHeight="1" x14ac:dyDescent="0.2">
      <c r="A68" s="306" t="s">
        <v>302</v>
      </c>
      <c r="B68" s="307" t="s">
        <v>303</v>
      </c>
      <c r="C68" s="308"/>
      <c r="D68" s="113">
        <v>0.56641354413046185</v>
      </c>
      <c r="E68" s="115">
        <v>91</v>
      </c>
      <c r="F68" s="114">
        <v>82</v>
      </c>
      <c r="G68" s="114">
        <v>131</v>
      </c>
      <c r="H68" s="114">
        <v>84</v>
      </c>
      <c r="I68" s="140">
        <v>85</v>
      </c>
      <c r="J68" s="115">
        <v>6</v>
      </c>
      <c r="K68" s="116">
        <v>7.0588235294117645</v>
      </c>
    </row>
    <row r="69" spans="1:11" ht="14.1" customHeight="1" x14ac:dyDescent="0.2">
      <c r="A69" s="306">
        <v>83</v>
      </c>
      <c r="B69" s="307" t="s">
        <v>304</v>
      </c>
      <c r="C69" s="308"/>
      <c r="D69" s="113">
        <v>2.9939001618324412</v>
      </c>
      <c r="E69" s="115">
        <v>481</v>
      </c>
      <c r="F69" s="114">
        <v>596</v>
      </c>
      <c r="G69" s="114">
        <v>823</v>
      </c>
      <c r="H69" s="114">
        <v>390</v>
      </c>
      <c r="I69" s="140">
        <v>419</v>
      </c>
      <c r="J69" s="115">
        <v>62</v>
      </c>
      <c r="K69" s="116">
        <v>14.797136038186158</v>
      </c>
    </row>
    <row r="70" spans="1:11" ht="14.1" customHeight="1" x14ac:dyDescent="0.2">
      <c r="A70" s="306" t="s">
        <v>305</v>
      </c>
      <c r="B70" s="307" t="s">
        <v>306</v>
      </c>
      <c r="C70" s="308"/>
      <c r="D70" s="113">
        <v>2.0042325407693267</v>
      </c>
      <c r="E70" s="115">
        <v>322</v>
      </c>
      <c r="F70" s="114">
        <v>440</v>
      </c>
      <c r="G70" s="114">
        <v>662</v>
      </c>
      <c r="H70" s="114">
        <v>282</v>
      </c>
      <c r="I70" s="140">
        <v>307</v>
      </c>
      <c r="J70" s="115">
        <v>15</v>
      </c>
      <c r="K70" s="116">
        <v>4.8859934853420199</v>
      </c>
    </row>
    <row r="71" spans="1:11" ht="14.1" customHeight="1" x14ac:dyDescent="0.2">
      <c r="A71" s="306"/>
      <c r="B71" s="307" t="s">
        <v>307</v>
      </c>
      <c r="C71" s="308"/>
      <c r="D71" s="113">
        <v>0.81538653056143406</v>
      </c>
      <c r="E71" s="115">
        <v>131</v>
      </c>
      <c r="F71" s="114">
        <v>167</v>
      </c>
      <c r="G71" s="114">
        <v>401</v>
      </c>
      <c r="H71" s="114">
        <v>127</v>
      </c>
      <c r="I71" s="140">
        <v>125</v>
      </c>
      <c r="J71" s="115">
        <v>6</v>
      </c>
      <c r="K71" s="116">
        <v>4.8</v>
      </c>
    </row>
    <row r="72" spans="1:11" ht="14.1" customHeight="1" x14ac:dyDescent="0.2">
      <c r="A72" s="306">
        <v>84</v>
      </c>
      <c r="B72" s="307" t="s">
        <v>308</v>
      </c>
      <c r="C72" s="308"/>
      <c r="D72" s="113">
        <v>2.1536163326279101</v>
      </c>
      <c r="E72" s="115">
        <v>346</v>
      </c>
      <c r="F72" s="114">
        <v>282</v>
      </c>
      <c r="G72" s="114">
        <v>533</v>
      </c>
      <c r="H72" s="114">
        <v>253</v>
      </c>
      <c r="I72" s="140">
        <v>440</v>
      </c>
      <c r="J72" s="115">
        <v>-94</v>
      </c>
      <c r="K72" s="116">
        <v>-21.363636363636363</v>
      </c>
    </row>
    <row r="73" spans="1:11" ht="14.1" customHeight="1" x14ac:dyDescent="0.2">
      <c r="A73" s="306" t="s">
        <v>309</v>
      </c>
      <c r="B73" s="307" t="s">
        <v>310</v>
      </c>
      <c r="C73" s="308"/>
      <c r="D73" s="113">
        <v>0.18672973982322918</v>
      </c>
      <c r="E73" s="115">
        <v>30</v>
      </c>
      <c r="F73" s="114">
        <v>16</v>
      </c>
      <c r="G73" s="114">
        <v>95</v>
      </c>
      <c r="H73" s="114">
        <v>16</v>
      </c>
      <c r="I73" s="140">
        <v>100</v>
      </c>
      <c r="J73" s="115">
        <v>-70</v>
      </c>
      <c r="K73" s="116">
        <v>-70</v>
      </c>
    </row>
    <row r="74" spans="1:11" ht="14.1" customHeight="1" x14ac:dyDescent="0.2">
      <c r="A74" s="306" t="s">
        <v>311</v>
      </c>
      <c r="B74" s="307" t="s">
        <v>312</v>
      </c>
      <c r="C74" s="308"/>
      <c r="D74" s="113">
        <v>0.11203784389393751</v>
      </c>
      <c r="E74" s="115">
        <v>18</v>
      </c>
      <c r="F74" s="114">
        <v>60</v>
      </c>
      <c r="G74" s="114">
        <v>59</v>
      </c>
      <c r="H74" s="114">
        <v>18</v>
      </c>
      <c r="I74" s="140">
        <v>35</v>
      </c>
      <c r="J74" s="115">
        <v>-17</v>
      </c>
      <c r="K74" s="116">
        <v>-48.571428571428569</v>
      </c>
    </row>
    <row r="75" spans="1:11" ht="14.1" customHeight="1" x14ac:dyDescent="0.2">
      <c r="A75" s="306" t="s">
        <v>313</v>
      </c>
      <c r="B75" s="307" t="s">
        <v>314</v>
      </c>
      <c r="C75" s="308"/>
      <c r="D75" s="113">
        <v>1.5934271131582223</v>
      </c>
      <c r="E75" s="115">
        <v>256</v>
      </c>
      <c r="F75" s="114">
        <v>168</v>
      </c>
      <c r="G75" s="114">
        <v>296</v>
      </c>
      <c r="H75" s="114">
        <v>182</v>
      </c>
      <c r="I75" s="140">
        <v>259</v>
      </c>
      <c r="J75" s="115">
        <v>-3</v>
      </c>
      <c r="K75" s="116">
        <v>-1.1583011583011582</v>
      </c>
    </row>
    <row r="76" spans="1:11" ht="14.1" customHeight="1" x14ac:dyDescent="0.2">
      <c r="A76" s="306">
        <v>91</v>
      </c>
      <c r="B76" s="307" t="s">
        <v>315</v>
      </c>
      <c r="C76" s="308"/>
      <c r="D76" s="113">
        <v>0.42325407693265282</v>
      </c>
      <c r="E76" s="115">
        <v>68</v>
      </c>
      <c r="F76" s="114">
        <v>52</v>
      </c>
      <c r="G76" s="114">
        <v>81</v>
      </c>
      <c r="H76" s="114">
        <v>50</v>
      </c>
      <c r="I76" s="140">
        <v>58</v>
      </c>
      <c r="J76" s="115">
        <v>10</v>
      </c>
      <c r="K76" s="116">
        <v>17.241379310344829</v>
      </c>
    </row>
    <row r="77" spans="1:11" ht="14.1" customHeight="1" x14ac:dyDescent="0.2">
      <c r="A77" s="306">
        <v>92</v>
      </c>
      <c r="B77" s="307" t="s">
        <v>316</v>
      </c>
      <c r="C77" s="308"/>
      <c r="D77" s="113">
        <v>2.9752271878501184</v>
      </c>
      <c r="E77" s="115">
        <v>478</v>
      </c>
      <c r="F77" s="114">
        <v>483</v>
      </c>
      <c r="G77" s="114">
        <v>485</v>
      </c>
      <c r="H77" s="114">
        <v>364</v>
      </c>
      <c r="I77" s="140">
        <v>491</v>
      </c>
      <c r="J77" s="115">
        <v>-13</v>
      </c>
      <c r="K77" s="116">
        <v>-2.6476578411405294</v>
      </c>
    </row>
    <row r="78" spans="1:11" ht="14.1" customHeight="1" x14ac:dyDescent="0.2">
      <c r="A78" s="306">
        <v>93</v>
      </c>
      <c r="B78" s="307" t="s">
        <v>317</v>
      </c>
      <c r="C78" s="308"/>
      <c r="D78" s="113">
        <v>0.16183244118013196</v>
      </c>
      <c r="E78" s="115">
        <v>26</v>
      </c>
      <c r="F78" s="114">
        <v>15</v>
      </c>
      <c r="G78" s="114">
        <v>37</v>
      </c>
      <c r="H78" s="114">
        <v>13</v>
      </c>
      <c r="I78" s="140">
        <v>14</v>
      </c>
      <c r="J78" s="115">
        <v>12</v>
      </c>
      <c r="K78" s="116">
        <v>85.714285714285708</v>
      </c>
    </row>
    <row r="79" spans="1:11" ht="14.1" customHeight="1" x14ac:dyDescent="0.2">
      <c r="A79" s="306">
        <v>94</v>
      </c>
      <c r="B79" s="307" t="s">
        <v>318</v>
      </c>
      <c r="C79" s="308"/>
      <c r="D79" s="113">
        <v>0.51661894684426735</v>
      </c>
      <c r="E79" s="115">
        <v>83</v>
      </c>
      <c r="F79" s="114">
        <v>87</v>
      </c>
      <c r="G79" s="114">
        <v>126</v>
      </c>
      <c r="H79" s="114">
        <v>98</v>
      </c>
      <c r="I79" s="140">
        <v>83</v>
      </c>
      <c r="J79" s="115">
        <v>0</v>
      </c>
      <c r="K79" s="116">
        <v>0</v>
      </c>
    </row>
    <row r="80" spans="1:11" ht="14.1" customHeight="1" x14ac:dyDescent="0.2">
      <c r="A80" s="306" t="s">
        <v>319</v>
      </c>
      <c r="B80" s="307" t="s">
        <v>320</v>
      </c>
      <c r="C80" s="308"/>
      <c r="D80" s="113" t="s">
        <v>514</v>
      </c>
      <c r="E80" s="115" t="s">
        <v>514</v>
      </c>
      <c r="F80" s="114">
        <v>0</v>
      </c>
      <c r="G80" s="114">
        <v>3</v>
      </c>
      <c r="H80" s="114">
        <v>3</v>
      </c>
      <c r="I80" s="140">
        <v>3</v>
      </c>
      <c r="J80" s="115" t="s">
        <v>514</v>
      </c>
      <c r="K80" s="116" t="s">
        <v>514</v>
      </c>
    </row>
    <row r="81" spans="1:11" ht="14.1" customHeight="1" x14ac:dyDescent="0.2">
      <c r="A81" s="310" t="s">
        <v>321</v>
      </c>
      <c r="B81" s="311" t="s">
        <v>334</v>
      </c>
      <c r="C81" s="312"/>
      <c r="D81" s="125">
        <v>0.15560811651935766</v>
      </c>
      <c r="E81" s="143">
        <v>25</v>
      </c>
      <c r="F81" s="144">
        <v>48</v>
      </c>
      <c r="G81" s="144">
        <v>118</v>
      </c>
      <c r="H81" s="144">
        <v>27</v>
      </c>
      <c r="I81" s="145">
        <v>35</v>
      </c>
      <c r="J81" s="143">
        <v>-10</v>
      </c>
      <c r="K81" s="146">
        <v>-28.571428571428573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520</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17150</v>
      </c>
      <c r="E11" s="114">
        <v>21694</v>
      </c>
      <c r="F11" s="114">
        <v>19279</v>
      </c>
      <c r="G11" s="114">
        <v>15143</v>
      </c>
      <c r="H11" s="140">
        <v>17481</v>
      </c>
      <c r="I11" s="115">
        <v>-331</v>
      </c>
      <c r="J11" s="116">
        <v>-1.8934843544419655</v>
      </c>
    </row>
    <row r="12" spans="1:15" s="110" customFormat="1" ht="24.95" customHeight="1" x14ac:dyDescent="0.2">
      <c r="A12" s="193" t="s">
        <v>132</v>
      </c>
      <c r="B12" s="194" t="s">
        <v>133</v>
      </c>
      <c r="C12" s="113">
        <v>4.0816326530612242E-2</v>
      </c>
      <c r="D12" s="115">
        <v>7</v>
      </c>
      <c r="E12" s="114">
        <v>19</v>
      </c>
      <c r="F12" s="114">
        <v>28</v>
      </c>
      <c r="G12" s="114">
        <v>24</v>
      </c>
      <c r="H12" s="140">
        <v>6</v>
      </c>
      <c r="I12" s="115">
        <v>1</v>
      </c>
      <c r="J12" s="116">
        <v>16.666666666666668</v>
      </c>
    </row>
    <row r="13" spans="1:15" s="110" customFormat="1" ht="24.95" customHeight="1" x14ac:dyDescent="0.2">
      <c r="A13" s="193" t="s">
        <v>134</v>
      </c>
      <c r="B13" s="199" t="s">
        <v>214</v>
      </c>
      <c r="C13" s="113">
        <v>0.89212827988338195</v>
      </c>
      <c r="D13" s="115">
        <v>153</v>
      </c>
      <c r="E13" s="114">
        <v>123</v>
      </c>
      <c r="F13" s="114">
        <v>111</v>
      </c>
      <c r="G13" s="114">
        <v>109</v>
      </c>
      <c r="H13" s="140">
        <v>157</v>
      </c>
      <c r="I13" s="115">
        <v>-4</v>
      </c>
      <c r="J13" s="116">
        <v>-2.5477707006369426</v>
      </c>
    </row>
    <row r="14" spans="1:15" s="287" customFormat="1" ht="24.95" customHeight="1" x14ac:dyDescent="0.2">
      <c r="A14" s="193" t="s">
        <v>215</v>
      </c>
      <c r="B14" s="199" t="s">
        <v>137</v>
      </c>
      <c r="C14" s="113">
        <v>9.4460641399416918</v>
      </c>
      <c r="D14" s="115">
        <v>1620</v>
      </c>
      <c r="E14" s="114">
        <v>7284</v>
      </c>
      <c r="F14" s="114">
        <v>2061</v>
      </c>
      <c r="G14" s="114">
        <v>1416</v>
      </c>
      <c r="H14" s="140">
        <v>2230</v>
      </c>
      <c r="I14" s="115">
        <v>-610</v>
      </c>
      <c r="J14" s="116">
        <v>-27.3542600896861</v>
      </c>
      <c r="K14" s="110"/>
      <c r="L14" s="110"/>
      <c r="M14" s="110"/>
      <c r="N14" s="110"/>
      <c r="O14" s="110"/>
    </row>
    <row r="15" spans="1:15" s="110" customFormat="1" ht="24.95" customHeight="1" x14ac:dyDescent="0.2">
      <c r="A15" s="193" t="s">
        <v>216</v>
      </c>
      <c r="B15" s="199" t="s">
        <v>217</v>
      </c>
      <c r="C15" s="113">
        <v>2.0291545189504374</v>
      </c>
      <c r="D15" s="115">
        <v>348</v>
      </c>
      <c r="E15" s="114">
        <v>256</v>
      </c>
      <c r="F15" s="114">
        <v>337</v>
      </c>
      <c r="G15" s="114">
        <v>248</v>
      </c>
      <c r="H15" s="140">
        <v>325</v>
      </c>
      <c r="I15" s="115">
        <v>23</v>
      </c>
      <c r="J15" s="116">
        <v>7.0769230769230766</v>
      </c>
    </row>
    <row r="16" spans="1:15" s="287" customFormat="1" ht="24.95" customHeight="1" x14ac:dyDescent="0.2">
      <c r="A16" s="193" t="s">
        <v>218</v>
      </c>
      <c r="B16" s="199" t="s">
        <v>141</v>
      </c>
      <c r="C16" s="113">
        <v>5.3527696793002919</v>
      </c>
      <c r="D16" s="115">
        <v>918</v>
      </c>
      <c r="E16" s="114">
        <v>6831</v>
      </c>
      <c r="F16" s="114">
        <v>1244</v>
      </c>
      <c r="G16" s="114">
        <v>989</v>
      </c>
      <c r="H16" s="140">
        <v>1691</v>
      </c>
      <c r="I16" s="115">
        <v>-773</v>
      </c>
      <c r="J16" s="116">
        <v>-45.712596096984036</v>
      </c>
      <c r="K16" s="110"/>
      <c r="L16" s="110"/>
      <c r="M16" s="110"/>
      <c r="N16" s="110"/>
      <c r="O16" s="110"/>
    </row>
    <row r="17" spans="1:15" s="110" customFormat="1" ht="24.95" customHeight="1" x14ac:dyDescent="0.2">
      <c r="A17" s="193" t="s">
        <v>142</v>
      </c>
      <c r="B17" s="199" t="s">
        <v>220</v>
      </c>
      <c r="C17" s="113">
        <v>2.064139941690962</v>
      </c>
      <c r="D17" s="115">
        <v>354</v>
      </c>
      <c r="E17" s="114">
        <v>197</v>
      </c>
      <c r="F17" s="114">
        <v>480</v>
      </c>
      <c r="G17" s="114">
        <v>179</v>
      </c>
      <c r="H17" s="140">
        <v>214</v>
      </c>
      <c r="I17" s="115">
        <v>140</v>
      </c>
      <c r="J17" s="116">
        <v>65.420560747663558</v>
      </c>
    </row>
    <row r="18" spans="1:15" s="287" customFormat="1" ht="24.95" customHeight="1" x14ac:dyDescent="0.2">
      <c r="A18" s="201" t="s">
        <v>144</v>
      </c>
      <c r="B18" s="202" t="s">
        <v>145</v>
      </c>
      <c r="C18" s="113">
        <v>6.8804664723032074</v>
      </c>
      <c r="D18" s="115">
        <v>1180</v>
      </c>
      <c r="E18" s="114">
        <v>1230</v>
      </c>
      <c r="F18" s="114">
        <v>1548</v>
      </c>
      <c r="G18" s="114">
        <v>1264</v>
      </c>
      <c r="H18" s="140">
        <v>1082</v>
      </c>
      <c r="I18" s="115">
        <v>98</v>
      </c>
      <c r="J18" s="116">
        <v>9.0573012939001849</v>
      </c>
      <c r="K18" s="110"/>
      <c r="L18" s="110"/>
      <c r="M18" s="110"/>
      <c r="N18" s="110"/>
      <c r="O18" s="110"/>
    </row>
    <row r="19" spans="1:15" s="110" customFormat="1" ht="24.95" customHeight="1" x14ac:dyDescent="0.2">
      <c r="A19" s="193" t="s">
        <v>146</v>
      </c>
      <c r="B19" s="199" t="s">
        <v>147</v>
      </c>
      <c r="C19" s="113">
        <v>13.043731778425656</v>
      </c>
      <c r="D19" s="115">
        <v>2237</v>
      </c>
      <c r="E19" s="114">
        <v>2243</v>
      </c>
      <c r="F19" s="114">
        <v>2610</v>
      </c>
      <c r="G19" s="114">
        <v>1846</v>
      </c>
      <c r="H19" s="140">
        <v>2160</v>
      </c>
      <c r="I19" s="115">
        <v>77</v>
      </c>
      <c r="J19" s="116">
        <v>3.5648148148148149</v>
      </c>
    </row>
    <row r="20" spans="1:15" s="287" customFormat="1" ht="24.95" customHeight="1" x14ac:dyDescent="0.2">
      <c r="A20" s="193" t="s">
        <v>148</v>
      </c>
      <c r="B20" s="199" t="s">
        <v>149</v>
      </c>
      <c r="C20" s="113">
        <v>6.2565597667638482</v>
      </c>
      <c r="D20" s="115">
        <v>1073</v>
      </c>
      <c r="E20" s="114">
        <v>996</v>
      </c>
      <c r="F20" s="114">
        <v>1170</v>
      </c>
      <c r="G20" s="114">
        <v>872</v>
      </c>
      <c r="H20" s="140">
        <v>1022</v>
      </c>
      <c r="I20" s="115">
        <v>51</v>
      </c>
      <c r="J20" s="116">
        <v>4.9902152641878672</v>
      </c>
      <c r="K20" s="110"/>
      <c r="L20" s="110"/>
      <c r="M20" s="110"/>
      <c r="N20" s="110"/>
      <c r="O20" s="110"/>
    </row>
    <row r="21" spans="1:15" s="110" customFormat="1" ht="24.95" customHeight="1" x14ac:dyDescent="0.2">
      <c r="A21" s="201" t="s">
        <v>150</v>
      </c>
      <c r="B21" s="202" t="s">
        <v>151</v>
      </c>
      <c r="C21" s="113">
        <v>6.7113702623906706</v>
      </c>
      <c r="D21" s="115">
        <v>1151</v>
      </c>
      <c r="E21" s="114">
        <v>952</v>
      </c>
      <c r="F21" s="114">
        <v>1122</v>
      </c>
      <c r="G21" s="114">
        <v>830</v>
      </c>
      <c r="H21" s="140">
        <v>995</v>
      </c>
      <c r="I21" s="115">
        <v>156</v>
      </c>
      <c r="J21" s="116">
        <v>15.678391959798995</v>
      </c>
    </row>
    <row r="22" spans="1:15" s="110" customFormat="1" ht="24.95" customHeight="1" x14ac:dyDescent="0.2">
      <c r="A22" s="201" t="s">
        <v>152</v>
      </c>
      <c r="B22" s="199" t="s">
        <v>153</v>
      </c>
      <c r="C22" s="113">
        <v>3.1720116618075802</v>
      </c>
      <c r="D22" s="115">
        <v>544</v>
      </c>
      <c r="E22" s="114">
        <v>400</v>
      </c>
      <c r="F22" s="114">
        <v>421</v>
      </c>
      <c r="G22" s="114">
        <v>311</v>
      </c>
      <c r="H22" s="140">
        <v>497</v>
      </c>
      <c r="I22" s="115">
        <v>47</v>
      </c>
      <c r="J22" s="116">
        <v>9.4567404426559349</v>
      </c>
    </row>
    <row r="23" spans="1:15" s="110" customFormat="1" ht="24.95" customHeight="1" x14ac:dyDescent="0.2">
      <c r="A23" s="193" t="s">
        <v>154</v>
      </c>
      <c r="B23" s="199" t="s">
        <v>155</v>
      </c>
      <c r="C23" s="113">
        <v>1.4868804664723032</v>
      </c>
      <c r="D23" s="115">
        <v>255</v>
      </c>
      <c r="E23" s="114">
        <v>207</v>
      </c>
      <c r="F23" s="114">
        <v>244</v>
      </c>
      <c r="G23" s="114">
        <v>191</v>
      </c>
      <c r="H23" s="140">
        <v>224</v>
      </c>
      <c r="I23" s="115">
        <v>31</v>
      </c>
      <c r="J23" s="116">
        <v>13.839285714285714</v>
      </c>
    </row>
    <row r="24" spans="1:15" s="110" customFormat="1" ht="24.95" customHeight="1" x14ac:dyDescent="0.2">
      <c r="A24" s="193" t="s">
        <v>156</v>
      </c>
      <c r="B24" s="199" t="s">
        <v>221</v>
      </c>
      <c r="C24" s="113">
        <v>9.1311953352769688</v>
      </c>
      <c r="D24" s="115">
        <v>1566</v>
      </c>
      <c r="E24" s="114">
        <v>1017</v>
      </c>
      <c r="F24" s="114">
        <v>1378</v>
      </c>
      <c r="G24" s="114">
        <v>1155</v>
      </c>
      <c r="H24" s="140">
        <v>1297</v>
      </c>
      <c r="I24" s="115">
        <v>269</v>
      </c>
      <c r="J24" s="116">
        <v>20.740169622205087</v>
      </c>
    </row>
    <row r="25" spans="1:15" s="110" customFormat="1" ht="24.95" customHeight="1" x14ac:dyDescent="0.2">
      <c r="A25" s="193" t="s">
        <v>222</v>
      </c>
      <c r="B25" s="204" t="s">
        <v>159</v>
      </c>
      <c r="C25" s="113">
        <v>9.2886297376093303</v>
      </c>
      <c r="D25" s="115">
        <v>1593</v>
      </c>
      <c r="E25" s="114">
        <v>1371</v>
      </c>
      <c r="F25" s="114">
        <v>1622</v>
      </c>
      <c r="G25" s="114">
        <v>1542</v>
      </c>
      <c r="H25" s="140">
        <v>1853</v>
      </c>
      <c r="I25" s="115">
        <v>-260</v>
      </c>
      <c r="J25" s="116">
        <v>-14.031300593631949</v>
      </c>
    </row>
    <row r="26" spans="1:15" s="110" customFormat="1" ht="24.95" customHeight="1" x14ac:dyDescent="0.2">
      <c r="A26" s="201">
        <v>782.78300000000002</v>
      </c>
      <c r="B26" s="203" t="s">
        <v>160</v>
      </c>
      <c r="C26" s="113">
        <v>15.102040816326531</v>
      </c>
      <c r="D26" s="115">
        <v>2590</v>
      </c>
      <c r="E26" s="114">
        <v>2780</v>
      </c>
      <c r="F26" s="114">
        <v>3002</v>
      </c>
      <c r="G26" s="114">
        <v>2769</v>
      </c>
      <c r="H26" s="140">
        <v>2754</v>
      </c>
      <c r="I26" s="115">
        <v>-164</v>
      </c>
      <c r="J26" s="116">
        <v>-5.9549745824255629</v>
      </c>
    </row>
    <row r="27" spans="1:15" s="110" customFormat="1" ht="24.95" customHeight="1" x14ac:dyDescent="0.2">
      <c r="A27" s="193" t="s">
        <v>161</v>
      </c>
      <c r="B27" s="199" t="s">
        <v>162</v>
      </c>
      <c r="C27" s="113">
        <v>1.2128279883381925</v>
      </c>
      <c r="D27" s="115">
        <v>208</v>
      </c>
      <c r="E27" s="114">
        <v>203</v>
      </c>
      <c r="F27" s="114">
        <v>232</v>
      </c>
      <c r="G27" s="114">
        <v>212</v>
      </c>
      <c r="H27" s="140">
        <v>222</v>
      </c>
      <c r="I27" s="115">
        <v>-14</v>
      </c>
      <c r="J27" s="116">
        <v>-6.3063063063063067</v>
      </c>
    </row>
    <row r="28" spans="1:15" s="110" customFormat="1" ht="24.95" customHeight="1" x14ac:dyDescent="0.2">
      <c r="A28" s="193" t="s">
        <v>163</v>
      </c>
      <c r="B28" s="199" t="s">
        <v>164</v>
      </c>
      <c r="C28" s="113">
        <v>2.7113702623906706</v>
      </c>
      <c r="D28" s="115">
        <v>465</v>
      </c>
      <c r="E28" s="114">
        <v>296</v>
      </c>
      <c r="F28" s="114">
        <v>859</v>
      </c>
      <c r="G28" s="114">
        <v>295</v>
      </c>
      <c r="H28" s="140">
        <v>553</v>
      </c>
      <c r="I28" s="115">
        <v>-88</v>
      </c>
      <c r="J28" s="116">
        <v>-15.913200723327305</v>
      </c>
    </row>
    <row r="29" spans="1:15" s="110" customFormat="1" ht="24.95" customHeight="1" x14ac:dyDescent="0.2">
      <c r="A29" s="193">
        <v>86</v>
      </c>
      <c r="B29" s="199" t="s">
        <v>165</v>
      </c>
      <c r="C29" s="113">
        <v>4.4781341107871722</v>
      </c>
      <c r="D29" s="115">
        <v>768</v>
      </c>
      <c r="E29" s="114">
        <v>797</v>
      </c>
      <c r="F29" s="114">
        <v>833</v>
      </c>
      <c r="G29" s="114">
        <v>714</v>
      </c>
      <c r="H29" s="140">
        <v>851</v>
      </c>
      <c r="I29" s="115">
        <v>-83</v>
      </c>
      <c r="J29" s="116">
        <v>-9.7532314923619268</v>
      </c>
    </row>
    <row r="30" spans="1:15" s="110" customFormat="1" ht="24.95" customHeight="1" x14ac:dyDescent="0.2">
      <c r="A30" s="193">
        <v>87.88</v>
      </c>
      <c r="B30" s="204" t="s">
        <v>166</v>
      </c>
      <c r="C30" s="113">
        <v>6.8804664723032074</v>
      </c>
      <c r="D30" s="115">
        <v>1180</v>
      </c>
      <c r="E30" s="114">
        <v>1365</v>
      </c>
      <c r="F30" s="114">
        <v>1438</v>
      </c>
      <c r="G30" s="114">
        <v>1187</v>
      </c>
      <c r="H30" s="140">
        <v>983</v>
      </c>
      <c r="I30" s="115">
        <v>197</v>
      </c>
      <c r="J30" s="116">
        <v>20.040691759918616</v>
      </c>
    </row>
    <row r="31" spans="1:15" s="110" customFormat="1" ht="24.95" customHeight="1" x14ac:dyDescent="0.2">
      <c r="A31" s="193" t="s">
        <v>167</v>
      </c>
      <c r="B31" s="199" t="s">
        <v>168</v>
      </c>
      <c r="C31" s="113">
        <v>3.2653061224489797</v>
      </c>
      <c r="D31" s="115">
        <v>560</v>
      </c>
      <c r="E31" s="114">
        <v>411</v>
      </c>
      <c r="F31" s="114">
        <v>600</v>
      </c>
      <c r="G31" s="114">
        <v>406</v>
      </c>
      <c r="H31" s="140">
        <v>595</v>
      </c>
      <c r="I31" s="115">
        <v>-35</v>
      </c>
      <c r="J31" s="116">
        <v>-5.882352941176471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4.0816326530612242E-2</v>
      </c>
      <c r="D34" s="115">
        <v>7</v>
      </c>
      <c r="E34" s="114">
        <v>19</v>
      </c>
      <c r="F34" s="114">
        <v>28</v>
      </c>
      <c r="G34" s="114">
        <v>24</v>
      </c>
      <c r="H34" s="140">
        <v>6</v>
      </c>
      <c r="I34" s="115">
        <v>1</v>
      </c>
      <c r="J34" s="116">
        <v>16.666666666666668</v>
      </c>
    </row>
    <row r="35" spans="1:10" s="110" customFormat="1" ht="24.95" customHeight="1" x14ac:dyDescent="0.2">
      <c r="A35" s="292" t="s">
        <v>171</v>
      </c>
      <c r="B35" s="293" t="s">
        <v>172</v>
      </c>
      <c r="C35" s="113">
        <v>17.218658892128278</v>
      </c>
      <c r="D35" s="115">
        <v>2953</v>
      </c>
      <c r="E35" s="114">
        <v>8637</v>
      </c>
      <c r="F35" s="114">
        <v>3720</v>
      </c>
      <c r="G35" s="114">
        <v>2789</v>
      </c>
      <c r="H35" s="140">
        <v>3469</v>
      </c>
      <c r="I35" s="115">
        <v>-516</v>
      </c>
      <c r="J35" s="116">
        <v>-14.874603632170654</v>
      </c>
    </row>
    <row r="36" spans="1:10" s="110" customFormat="1" ht="24.95" customHeight="1" x14ac:dyDescent="0.2">
      <c r="A36" s="294" t="s">
        <v>173</v>
      </c>
      <c r="B36" s="295" t="s">
        <v>174</v>
      </c>
      <c r="C36" s="125">
        <v>82.740524781341108</v>
      </c>
      <c r="D36" s="143">
        <v>14190</v>
      </c>
      <c r="E36" s="144">
        <v>13038</v>
      </c>
      <c r="F36" s="144">
        <v>15531</v>
      </c>
      <c r="G36" s="144">
        <v>12330</v>
      </c>
      <c r="H36" s="145">
        <v>14006</v>
      </c>
      <c r="I36" s="143">
        <v>184</v>
      </c>
      <c r="J36" s="146">
        <v>1.3137226902755961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520</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17150</v>
      </c>
      <c r="F11" s="264">
        <v>21694</v>
      </c>
      <c r="G11" s="264">
        <v>19279</v>
      </c>
      <c r="H11" s="264">
        <v>15143</v>
      </c>
      <c r="I11" s="265">
        <v>17481</v>
      </c>
      <c r="J11" s="263">
        <v>-331</v>
      </c>
      <c r="K11" s="266">
        <v>-1.8934843544419655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27.434402332361515</v>
      </c>
      <c r="E13" s="115">
        <v>4705</v>
      </c>
      <c r="F13" s="114">
        <v>6036</v>
      </c>
      <c r="G13" s="114">
        <v>5787</v>
      </c>
      <c r="H13" s="114">
        <v>4707</v>
      </c>
      <c r="I13" s="140">
        <v>5015</v>
      </c>
      <c r="J13" s="115">
        <v>-310</v>
      </c>
      <c r="K13" s="116">
        <v>-6.1814556331006978</v>
      </c>
    </row>
    <row r="14" spans="1:17" ht="15.95" customHeight="1" x14ac:dyDescent="0.2">
      <c r="A14" s="306" t="s">
        <v>230</v>
      </c>
      <c r="B14" s="307"/>
      <c r="C14" s="308"/>
      <c r="D14" s="113">
        <v>49.037900874635568</v>
      </c>
      <c r="E14" s="115">
        <v>8410</v>
      </c>
      <c r="F14" s="114">
        <v>10864</v>
      </c>
      <c r="G14" s="114">
        <v>9550</v>
      </c>
      <c r="H14" s="114">
        <v>7209</v>
      </c>
      <c r="I14" s="140">
        <v>8323</v>
      </c>
      <c r="J14" s="115">
        <v>87</v>
      </c>
      <c r="K14" s="116">
        <v>1.0452961672473868</v>
      </c>
    </row>
    <row r="15" spans="1:17" ht="15.95" customHeight="1" x14ac:dyDescent="0.2">
      <c r="A15" s="306" t="s">
        <v>231</v>
      </c>
      <c r="B15" s="307"/>
      <c r="C15" s="308"/>
      <c r="D15" s="113">
        <v>10.997084548104956</v>
      </c>
      <c r="E15" s="115">
        <v>1886</v>
      </c>
      <c r="F15" s="114">
        <v>2613</v>
      </c>
      <c r="G15" s="114">
        <v>1771</v>
      </c>
      <c r="H15" s="114">
        <v>1525</v>
      </c>
      <c r="I15" s="140">
        <v>1953</v>
      </c>
      <c r="J15" s="115">
        <v>-67</v>
      </c>
      <c r="K15" s="116">
        <v>-3.4306195596518179</v>
      </c>
    </row>
    <row r="16" spans="1:17" ht="15.95" customHeight="1" x14ac:dyDescent="0.2">
      <c r="A16" s="306" t="s">
        <v>232</v>
      </c>
      <c r="B16" s="307"/>
      <c r="C16" s="308"/>
      <c r="D16" s="113">
        <v>12.326530612244898</v>
      </c>
      <c r="E16" s="115">
        <v>2114</v>
      </c>
      <c r="F16" s="114">
        <v>2133</v>
      </c>
      <c r="G16" s="114">
        <v>2074</v>
      </c>
      <c r="H16" s="114">
        <v>1655</v>
      </c>
      <c r="I16" s="140">
        <v>2141</v>
      </c>
      <c r="J16" s="115">
        <v>-27</v>
      </c>
      <c r="K16" s="116">
        <v>-1.2610929472209249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0.11078717201166181</v>
      </c>
      <c r="E18" s="115">
        <v>19</v>
      </c>
      <c r="F18" s="114">
        <v>27</v>
      </c>
      <c r="G18" s="114">
        <v>32</v>
      </c>
      <c r="H18" s="114">
        <v>29</v>
      </c>
      <c r="I18" s="140">
        <v>28</v>
      </c>
      <c r="J18" s="115">
        <v>-9</v>
      </c>
      <c r="K18" s="116">
        <v>-32.142857142857146</v>
      </c>
    </row>
    <row r="19" spans="1:11" ht="14.1" customHeight="1" x14ac:dyDescent="0.2">
      <c r="A19" s="306" t="s">
        <v>235</v>
      </c>
      <c r="B19" s="307" t="s">
        <v>236</v>
      </c>
      <c r="C19" s="308"/>
      <c r="D19" s="113">
        <v>4.0816326530612242E-2</v>
      </c>
      <c r="E19" s="115">
        <v>7</v>
      </c>
      <c r="F19" s="114">
        <v>23</v>
      </c>
      <c r="G19" s="114">
        <v>17</v>
      </c>
      <c r="H19" s="114">
        <v>16</v>
      </c>
      <c r="I19" s="140">
        <v>6</v>
      </c>
      <c r="J19" s="115">
        <v>1</v>
      </c>
      <c r="K19" s="116">
        <v>16.666666666666668</v>
      </c>
    </row>
    <row r="20" spans="1:11" ht="14.1" customHeight="1" x14ac:dyDescent="0.2">
      <c r="A20" s="306">
        <v>12</v>
      </c>
      <c r="B20" s="307" t="s">
        <v>237</v>
      </c>
      <c r="C20" s="308"/>
      <c r="D20" s="113">
        <v>0.40233236151603496</v>
      </c>
      <c r="E20" s="115">
        <v>69</v>
      </c>
      <c r="F20" s="114">
        <v>70</v>
      </c>
      <c r="G20" s="114">
        <v>107</v>
      </c>
      <c r="H20" s="114">
        <v>69</v>
      </c>
      <c r="I20" s="140">
        <v>98</v>
      </c>
      <c r="J20" s="115">
        <v>-29</v>
      </c>
      <c r="K20" s="116">
        <v>-29.591836734693878</v>
      </c>
    </row>
    <row r="21" spans="1:11" ht="14.1" customHeight="1" x14ac:dyDescent="0.2">
      <c r="A21" s="306">
        <v>21</v>
      </c>
      <c r="B21" s="307" t="s">
        <v>238</v>
      </c>
      <c r="C21" s="308"/>
      <c r="D21" s="113">
        <v>0.39067055393586003</v>
      </c>
      <c r="E21" s="115">
        <v>67</v>
      </c>
      <c r="F21" s="114">
        <v>65</v>
      </c>
      <c r="G21" s="114">
        <v>121</v>
      </c>
      <c r="H21" s="114">
        <v>49</v>
      </c>
      <c r="I21" s="140">
        <v>63</v>
      </c>
      <c r="J21" s="115">
        <v>4</v>
      </c>
      <c r="K21" s="116">
        <v>6.3492063492063489</v>
      </c>
    </row>
    <row r="22" spans="1:11" ht="14.1" customHeight="1" x14ac:dyDescent="0.2">
      <c r="A22" s="306">
        <v>22</v>
      </c>
      <c r="B22" s="307" t="s">
        <v>239</v>
      </c>
      <c r="C22" s="308"/>
      <c r="D22" s="113">
        <v>0.55393586005830908</v>
      </c>
      <c r="E22" s="115">
        <v>95</v>
      </c>
      <c r="F22" s="114">
        <v>104</v>
      </c>
      <c r="G22" s="114">
        <v>144</v>
      </c>
      <c r="H22" s="114">
        <v>99</v>
      </c>
      <c r="I22" s="140">
        <v>109</v>
      </c>
      <c r="J22" s="115">
        <v>-14</v>
      </c>
      <c r="K22" s="116">
        <v>-12.844036697247706</v>
      </c>
    </row>
    <row r="23" spans="1:11" ht="14.1" customHeight="1" x14ac:dyDescent="0.2">
      <c r="A23" s="306">
        <v>23</v>
      </c>
      <c r="B23" s="307" t="s">
        <v>240</v>
      </c>
      <c r="C23" s="308"/>
      <c r="D23" s="113">
        <v>0.62973760932944611</v>
      </c>
      <c r="E23" s="115">
        <v>108</v>
      </c>
      <c r="F23" s="114">
        <v>74</v>
      </c>
      <c r="G23" s="114">
        <v>80</v>
      </c>
      <c r="H23" s="114">
        <v>102</v>
      </c>
      <c r="I23" s="140">
        <v>109</v>
      </c>
      <c r="J23" s="115">
        <v>-1</v>
      </c>
      <c r="K23" s="116">
        <v>-0.91743119266055051</v>
      </c>
    </row>
    <row r="24" spans="1:11" ht="14.1" customHeight="1" x14ac:dyDescent="0.2">
      <c r="A24" s="306">
        <v>24</v>
      </c>
      <c r="B24" s="307" t="s">
        <v>241</v>
      </c>
      <c r="C24" s="308"/>
      <c r="D24" s="113">
        <v>2.2798833819241984</v>
      </c>
      <c r="E24" s="115">
        <v>391</v>
      </c>
      <c r="F24" s="114">
        <v>1178</v>
      </c>
      <c r="G24" s="114">
        <v>625</v>
      </c>
      <c r="H24" s="114">
        <v>479</v>
      </c>
      <c r="I24" s="140">
        <v>547</v>
      </c>
      <c r="J24" s="115">
        <v>-156</v>
      </c>
      <c r="K24" s="116">
        <v>-28.519195612431446</v>
      </c>
    </row>
    <row r="25" spans="1:11" ht="14.1" customHeight="1" x14ac:dyDescent="0.2">
      <c r="A25" s="306">
        <v>25</v>
      </c>
      <c r="B25" s="307" t="s">
        <v>242</v>
      </c>
      <c r="C25" s="308"/>
      <c r="D25" s="113">
        <v>4.8629737609329444</v>
      </c>
      <c r="E25" s="115">
        <v>834</v>
      </c>
      <c r="F25" s="114">
        <v>3324</v>
      </c>
      <c r="G25" s="114">
        <v>774</v>
      </c>
      <c r="H25" s="114">
        <v>664</v>
      </c>
      <c r="I25" s="140">
        <v>869</v>
      </c>
      <c r="J25" s="115">
        <v>-35</v>
      </c>
      <c r="K25" s="116">
        <v>-4.0276179516685842</v>
      </c>
    </row>
    <row r="26" spans="1:11" ht="14.1" customHeight="1" x14ac:dyDescent="0.2">
      <c r="A26" s="306">
        <v>26</v>
      </c>
      <c r="B26" s="307" t="s">
        <v>243</v>
      </c>
      <c r="C26" s="308"/>
      <c r="D26" s="113">
        <v>2.693877551020408</v>
      </c>
      <c r="E26" s="115">
        <v>462</v>
      </c>
      <c r="F26" s="114">
        <v>592</v>
      </c>
      <c r="G26" s="114">
        <v>375</v>
      </c>
      <c r="H26" s="114">
        <v>355</v>
      </c>
      <c r="I26" s="140">
        <v>465</v>
      </c>
      <c r="J26" s="115">
        <v>-3</v>
      </c>
      <c r="K26" s="116">
        <v>-0.64516129032258063</v>
      </c>
    </row>
    <row r="27" spans="1:11" ht="14.1" customHeight="1" x14ac:dyDescent="0.2">
      <c r="A27" s="306">
        <v>27</v>
      </c>
      <c r="B27" s="307" t="s">
        <v>244</v>
      </c>
      <c r="C27" s="308"/>
      <c r="D27" s="113">
        <v>1.7959183673469388</v>
      </c>
      <c r="E27" s="115">
        <v>308</v>
      </c>
      <c r="F27" s="114">
        <v>1218</v>
      </c>
      <c r="G27" s="114">
        <v>324</v>
      </c>
      <c r="H27" s="114">
        <v>359</v>
      </c>
      <c r="I27" s="140">
        <v>440</v>
      </c>
      <c r="J27" s="115">
        <v>-132</v>
      </c>
      <c r="K27" s="116">
        <v>-30</v>
      </c>
    </row>
    <row r="28" spans="1:11" ht="14.1" customHeight="1" x14ac:dyDescent="0.2">
      <c r="A28" s="306">
        <v>28</v>
      </c>
      <c r="B28" s="307" t="s">
        <v>245</v>
      </c>
      <c r="C28" s="308"/>
      <c r="D28" s="113">
        <v>9.3294460641399415E-2</v>
      </c>
      <c r="E28" s="115">
        <v>16</v>
      </c>
      <c r="F28" s="114" t="s">
        <v>514</v>
      </c>
      <c r="G28" s="114">
        <v>19</v>
      </c>
      <c r="H28" s="114">
        <v>18</v>
      </c>
      <c r="I28" s="140">
        <v>20</v>
      </c>
      <c r="J28" s="115">
        <v>-4</v>
      </c>
      <c r="K28" s="116">
        <v>-20</v>
      </c>
    </row>
    <row r="29" spans="1:11" ht="14.1" customHeight="1" x14ac:dyDescent="0.2">
      <c r="A29" s="306">
        <v>29</v>
      </c>
      <c r="B29" s="307" t="s">
        <v>246</v>
      </c>
      <c r="C29" s="308"/>
      <c r="D29" s="113">
        <v>3.0029154518950438</v>
      </c>
      <c r="E29" s="115">
        <v>515</v>
      </c>
      <c r="F29" s="114">
        <v>438</v>
      </c>
      <c r="G29" s="114">
        <v>553</v>
      </c>
      <c r="H29" s="114">
        <v>429</v>
      </c>
      <c r="I29" s="140">
        <v>595</v>
      </c>
      <c r="J29" s="115">
        <v>-80</v>
      </c>
      <c r="K29" s="116">
        <v>-13.445378151260504</v>
      </c>
    </row>
    <row r="30" spans="1:11" ht="14.1" customHeight="1" x14ac:dyDescent="0.2">
      <c r="A30" s="306" t="s">
        <v>247</v>
      </c>
      <c r="B30" s="307" t="s">
        <v>248</v>
      </c>
      <c r="C30" s="308"/>
      <c r="D30" s="113" t="s">
        <v>514</v>
      </c>
      <c r="E30" s="115" t="s">
        <v>514</v>
      </c>
      <c r="F30" s="114">
        <v>66</v>
      </c>
      <c r="G30" s="114">
        <v>83</v>
      </c>
      <c r="H30" s="114" t="s">
        <v>514</v>
      </c>
      <c r="I30" s="140">
        <v>76</v>
      </c>
      <c r="J30" s="115" t="s">
        <v>514</v>
      </c>
      <c r="K30" s="116" t="s">
        <v>514</v>
      </c>
    </row>
    <row r="31" spans="1:11" ht="14.1" customHeight="1" x14ac:dyDescent="0.2">
      <c r="A31" s="306" t="s">
        <v>249</v>
      </c>
      <c r="B31" s="307" t="s">
        <v>250</v>
      </c>
      <c r="C31" s="308"/>
      <c r="D31" s="113">
        <v>2.6064139941690962</v>
      </c>
      <c r="E31" s="115">
        <v>447</v>
      </c>
      <c r="F31" s="114">
        <v>368</v>
      </c>
      <c r="G31" s="114">
        <v>461</v>
      </c>
      <c r="H31" s="114">
        <v>371</v>
      </c>
      <c r="I31" s="140">
        <v>515</v>
      </c>
      <c r="J31" s="115">
        <v>-68</v>
      </c>
      <c r="K31" s="116">
        <v>-13.203883495145631</v>
      </c>
    </row>
    <row r="32" spans="1:11" ht="14.1" customHeight="1" x14ac:dyDescent="0.2">
      <c r="A32" s="306">
        <v>31</v>
      </c>
      <c r="B32" s="307" t="s">
        <v>251</v>
      </c>
      <c r="C32" s="308"/>
      <c r="D32" s="113">
        <v>0.70553935860058314</v>
      </c>
      <c r="E32" s="115">
        <v>121</v>
      </c>
      <c r="F32" s="114">
        <v>148</v>
      </c>
      <c r="G32" s="114">
        <v>95</v>
      </c>
      <c r="H32" s="114">
        <v>56</v>
      </c>
      <c r="I32" s="140">
        <v>85</v>
      </c>
      <c r="J32" s="115">
        <v>36</v>
      </c>
      <c r="K32" s="116">
        <v>42.352941176470587</v>
      </c>
    </row>
    <row r="33" spans="1:11" ht="14.1" customHeight="1" x14ac:dyDescent="0.2">
      <c r="A33" s="306">
        <v>32</v>
      </c>
      <c r="B33" s="307" t="s">
        <v>252</v>
      </c>
      <c r="C33" s="308"/>
      <c r="D33" s="113">
        <v>2.9562682215743439</v>
      </c>
      <c r="E33" s="115">
        <v>507</v>
      </c>
      <c r="F33" s="114">
        <v>585</v>
      </c>
      <c r="G33" s="114">
        <v>759</v>
      </c>
      <c r="H33" s="114">
        <v>666</v>
      </c>
      <c r="I33" s="140">
        <v>440</v>
      </c>
      <c r="J33" s="115">
        <v>67</v>
      </c>
      <c r="K33" s="116">
        <v>15.227272727272727</v>
      </c>
    </row>
    <row r="34" spans="1:11" ht="14.1" customHeight="1" x14ac:dyDescent="0.2">
      <c r="A34" s="306">
        <v>33</v>
      </c>
      <c r="B34" s="307" t="s">
        <v>253</v>
      </c>
      <c r="C34" s="308"/>
      <c r="D34" s="113">
        <v>1.3236151603498543</v>
      </c>
      <c r="E34" s="115">
        <v>227</v>
      </c>
      <c r="F34" s="114">
        <v>275</v>
      </c>
      <c r="G34" s="114">
        <v>296</v>
      </c>
      <c r="H34" s="114">
        <v>254</v>
      </c>
      <c r="I34" s="140">
        <v>209</v>
      </c>
      <c r="J34" s="115">
        <v>18</v>
      </c>
      <c r="K34" s="116">
        <v>8.6124401913875595</v>
      </c>
    </row>
    <row r="35" spans="1:11" ht="14.1" customHeight="1" x14ac:dyDescent="0.2">
      <c r="A35" s="306">
        <v>34</v>
      </c>
      <c r="B35" s="307" t="s">
        <v>254</v>
      </c>
      <c r="C35" s="308"/>
      <c r="D35" s="113">
        <v>2.064139941690962</v>
      </c>
      <c r="E35" s="115">
        <v>354</v>
      </c>
      <c r="F35" s="114">
        <v>268</v>
      </c>
      <c r="G35" s="114">
        <v>316</v>
      </c>
      <c r="H35" s="114">
        <v>305</v>
      </c>
      <c r="I35" s="140">
        <v>360</v>
      </c>
      <c r="J35" s="115">
        <v>-6</v>
      </c>
      <c r="K35" s="116">
        <v>-1.6666666666666667</v>
      </c>
    </row>
    <row r="36" spans="1:11" ht="14.1" customHeight="1" x14ac:dyDescent="0.2">
      <c r="A36" s="306">
        <v>41</v>
      </c>
      <c r="B36" s="307" t="s">
        <v>255</v>
      </c>
      <c r="C36" s="308"/>
      <c r="D36" s="113">
        <v>1.6734693877551021</v>
      </c>
      <c r="E36" s="115">
        <v>287</v>
      </c>
      <c r="F36" s="114">
        <v>218</v>
      </c>
      <c r="G36" s="114">
        <v>286</v>
      </c>
      <c r="H36" s="114">
        <v>216</v>
      </c>
      <c r="I36" s="140">
        <v>186</v>
      </c>
      <c r="J36" s="115">
        <v>101</v>
      </c>
      <c r="K36" s="116">
        <v>54.301075268817208</v>
      </c>
    </row>
    <row r="37" spans="1:11" ht="14.1" customHeight="1" x14ac:dyDescent="0.2">
      <c r="A37" s="306">
        <v>42</v>
      </c>
      <c r="B37" s="307" t="s">
        <v>256</v>
      </c>
      <c r="C37" s="308"/>
      <c r="D37" s="113">
        <v>0.1749271137026239</v>
      </c>
      <c r="E37" s="115">
        <v>30</v>
      </c>
      <c r="F37" s="114">
        <v>30</v>
      </c>
      <c r="G37" s="114">
        <v>35</v>
      </c>
      <c r="H37" s="114">
        <v>33</v>
      </c>
      <c r="I37" s="140">
        <v>34</v>
      </c>
      <c r="J37" s="115">
        <v>-4</v>
      </c>
      <c r="K37" s="116">
        <v>-11.764705882352942</v>
      </c>
    </row>
    <row r="38" spans="1:11" ht="14.1" customHeight="1" x14ac:dyDescent="0.2">
      <c r="A38" s="306">
        <v>43</v>
      </c>
      <c r="B38" s="307" t="s">
        <v>257</v>
      </c>
      <c r="C38" s="308"/>
      <c r="D38" s="113">
        <v>2.2740524781341107</v>
      </c>
      <c r="E38" s="115">
        <v>390</v>
      </c>
      <c r="F38" s="114">
        <v>381</v>
      </c>
      <c r="G38" s="114">
        <v>398</v>
      </c>
      <c r="H38" s="114">
        <v>290</v>
      </c>
      <c r="I38" s="140">
        <v>379</v>
      </c>
      <c r="J38" s="115">
        <v>11</v>
      </c>
      <c r="K38" s="116">
        <v>2.9023746701846966</v>
      </c>
    </row>
    <row r="39" spans="1:11" ht="14.1" customHeight="1" x14ac:dyDescent="0.2">
      <c r="A39" s="306">
        <v>51</v>
      </c>
      <c r="B39" s="307" t="s">
        <v>258</v>
      </c>
      <c r="C39" s="308"/>
      <c r="D39" s="113">
        <v>9.685131195335277</v>
      </c>
      <c r="E39" s="115">
        <v>1661</v>
      </c>
      <c r="F39" s="114">
        <v>2222</v>
      </c>
      <c r="G39" s="114">
        <v>2230</v>
      </c>
      <c r="H39" s="114">
        <v>1769</v>
      </c>
      <c r="I39" s="140">
        <v>1945</v>
      </c>
      <c r="J39" s="115">
        <v>-284</v>
      </c>
      <c r="K39" s="116">
        <v>-14.601542416452443</v>
      </c>
    </row>
    <row r="40" spans="1:11" ht="14.1" customHeight="1" x14ac:dyDescent="0.2">
      <c r="A40" s="306" t="s">
        <v>259</v>
      </c>
      <c r="B40" s="307" t="s">
        <v>260</v>
      </c>
      <c r="C40" s="308"/>
      <c r="D40" s="113">
        <v>8.6763848396501455</v>
      </c>
      <c r="E40" s="115">
        <v>1488</v>
      </c>
      <c r="F40" s="114">
        <v>2000</v>
      </c>
      <c r="G40" s="114">
        <v>2046</v>
      </c>
      <c r="H40" s="114">
        <v>1630</v>
      </c>
      <c r="I40" s="140">
        <v>1778</v>
      </c>
      <c r="J40" s="115">
        <v>-290</v>
      </c>
      <c r="K40" s="116">
        <v>-16.310461192350957</v>
      </c>
    </row>
    <row r="41" spans="1:11" ht="14.1" customHeight="1" x14ac:dyDescent="0.2">
      <c r="A41" s="306"/>
      <c r="B41" s="307" t="s">
        <v>261</v>
      </c>
      <c r="C41" s="308"/>
      <c r="D41" s="113">
        <v>7.8017492711370267</v>
      </c>
      <c r="E41" s="115">
        <v>1338</v>
      </c>
      <c r="F41" s="114">
        <v>1855</v>
      </c>
      <c r="G41" s="114">
        <v>1741</v>
      </c>
      <c r="H41" s="114">
        <v>1493</v>
      </c>
      <c r="I41" s="140">
        <v>1665</v>
      </c>
      <c r="J41" s="115">
        <v>-327</v>
      </c>
      <c r="K41" s="116">
        <v>-19.63963963963964</v>
      </c>
    </row>
    <row r="42" spans="1:11" ht="14.1" customHeight="1" x14ac:dyDescent="0.2">
      <c r="A42" s="306">
        <v>52</v>
      </c>
      <c r="B42" s="307" t="s">
        <v>262</v>
      </c>
      <c r="C42" s="308"/>
      <c r="D42" s="113">
        <v>4.4198250728862973</v>
      </c>
      <c r="E42" s="115">
        <v>758</v>
      </c>
      <c r="F42" s="114">
        <v>734</v>
      </c>
      <c r="G42" s="114">
        <v>730</v>
      </c>
      <c r="H42" s="114">
        <v>655</v>
      </c>
      <c r="I42" s="140">
        <v>698</v>
      </c>
      <c r="J42" s="115">
        <v>60</v>
      </c>
      <c r="K42" s="116">
        <v>8.595988538681949</v>
      </c>
    </row>
    <row r="43" spans="1:11" ht="14.1" customHeight="1" x14ac:dyDescent="0.2">
      <c r="A43" s="306" t="s">
        <v>263</v>
      </c>
      <c r="B43" s="307" t="s">
        <v>264</v>
      </c>
      <c r="C43" s="308"/>
      <c r="D43" s="113">
        <v>3.0612244897959182</v>
      </c>
      <c r="E43" s="115">
        <v>525</v>
      </c>
      <c r="F43" s="114">
        <v>549</v>
      </c>
      <c r="G43" s="114">
        <v>481</v>
      </c>
      <c r="H43" s="114">
        <v>457</v>
      </c>
      <c r="I43" s="140">
        <v>509</v>
      </c>
      <c r="J43" s="115">
        <v>16</v>
      </c>
      <c r="K43" s="116">
        <v>3.1434184675834969</v>
      </c>
    </row>
    <row r="44" spans="1:11" ht="14.1" customHeight="1" x14ac:dyDescent="0.2">
      <c r="A44" s="306">
        <v>53</v>
      </c>
      <c r="B44" s="307" t="s">
        <v>265</v>
      </c>
      <c r="C44" s="308"/>
      <c r="D44" s="113">
        <v>1.1311953352769679</v>
      </c>
      <c r="E44" s="115">
        <v>194</v>
      </c>
      <c r="F44" s="114">
        <v>245</v>
      </c>
      <c r="G44" s="114">
        <v>184</v>
      </c>
      <c r="H44" s="114">
        <v>178</v>
      </c>
      <c r="I44" s="140">
        <v>154</v>
      </c>
      <c r="J44" s="115">
        <v>40</v>
      </c>
      <c r="K44" s="116">
        <v>25.974025974025974</v>
      </c>
    </row>
    <row r="45" spans="1:11" ht="14.1" customHeight="1" x14ac:dyDescent="0.2">
      <c r="A45" s="306" t="s">
        <v>266</v>
      </c>
      <c r="B45" s="307" t="s">
        <v>267</v>
      </c>
      <c r="C45" s="308"/>
      <c r="D45" s="113">
        <v>1.1078717201166182</v>
      </c>
      <c r="E45" s="115">
        <v>190</v>
      </c>
      <c r="F45" s="114">
        <v>239</v>
      </c>
      <c r="G45" s="114">
        <v>184</v>
      </c>
      <c r="H45" s="114">
        <v>172</v>
      </c>
      <c r="I45" s="140">
        <v>152</v>
      </c>
      <c r="J45" s="115">
        <v>38</v>
      </c>
      <c r="K45" s="116">
        <v>25</v>
      </c>
    </row>
    <row r="46" spans="1:11" ht="14.1" customHeight="1" x14ac:dyDescent="0.2">
      <c r="A46" s="306">
        <v>54</v>
      </c>
      <c r="B46" s="307" t="s">
        <v>268</v>
      </c>
      <c r="C46" s="308"/>
      <c r="D46" s="113">
        <v>4.2157434402332363</v>
      </c>
      <c r="E46" s="115">
        <v>723</v>
      </c>
      <c r="F46" s="114">
        <v>620</v>
      </c>
      <c r="G46" s="114">
        <v>702</v>
      </c>
      <c r="H46" s="114">
        <v>641</v>
      </c>
      <c r="I46" s="140">
        <v>897</v>
      </c>
      <c r="J46" s="115">
        <v>-174</v>
      </c>
      <c r="K46" s="116">
        <v>-19.397993311036789</v>
      </c>
    </row>
    <row r="47" spans="1:11" ht="14.1" customHeight="1" x14ac:dyDescent="0.2">
      <c r="A47" s="306">
        <v>61</v>
      </c>
      <c r="B47" s="307" t="s">
        <v>269</v>
      </c>
      <c r="C47" s="308"/>
      <c r="D47" s="113">
        <v>3.2419825072886299</v>
      </c>
      <c r="E47" s="115">
        <v>556</v>
      </c>
      <c r="F47" s="114">
        <v>621</v>
      </c>
      <c r="G47" s="114">
        <v>558</v>
      </c>
      <c r="H47" s="114">
        <v>413</v>
      </c>
      <c r="I47" s="140">
        <v>573</v>
      </c>
      <c r="J47" s="115">
        <v>-17</v>
      </c>
      <c r="K47" s="116">
        <v>-2.9668411867364748</v>
      </c>
    </row>
    <row r="48" spans="1:11" ht="14.1" customHeight="1" x14ac:dyDescent="0.2">
      <c r="A48" s="306">
        <v>62</v>
      </c>
      <c r="B48" s="307" t="s">
        <v>270</v>
      </c>
      <c r="C48" s="308"/>
      <c r="D48" s="113">
        <v>6.1399416909620994</v>
      </c>
      <c r="E48" s="115">
        <v>1053</v>
      </c>
      <c r="F48" s="114">
        <v>1026</v>
      </c>
      <c r="G48" s="114">
        <v>1418</v>
      </c>
      <c r="H48" s="114">
        <v>835</v>
      </c>
      <c r="I48" s="140">
        <v>1079</v>
      </c>
      <c r="J48" s="115">
        <v>-26</v>
      </c>
      <c r="K48" s="116">
        <v>-2.4096385542168677</v>
      </c>
    </row>
    <row r="49" spans="1:11" ht="14.1" customHeight="1" x14ac:dyDescent="0.2">
      <c r="A49" s="306">
        <v>63</v>
      </c>
      <c r="B49" s="307" t="s">
        <v>271</v>
      </c>
      <c r="C49" s="308"/>
      <c r="D49" s="113">
        <v>5.0962099125364428</v>
      </c>
      <c r="E49" s="115">
        <v>874</v>
      </c>
      <c r="F49" s="114">
        <v>849</v>
      </c>
      <c r="G49" s="114">
        <v>1082</v>
      </c>
      <c r="H49" s="114">
        <v>651</v>
      </c>
      <c r="I49" s="140">
        <v>763</v>
      </c>
      <c r="J49" s="115">
        <v>111</v>
      </c>
      <c r="K49" s="116">
        <v>14.5478374836173</v>
      </c>
    </row>
    <row r="50" spans="1:11" ht="14.1" customHeight="1" x14ac:dyDescent="0.2">
      <c r="A50" s="306" t="s">
        <v>272</v>
      </c>
      <c r="B50" s="307" t="s">
        <v>273</v>
      </c>
      <c r="C50" s="308"/>
      <c r="D50" s="113">
        <v>0.63556851311953355</v>
      </c>
      <c r="E50" s="115">
        <v>109</v>
      </c>
      <c r="F50" s="114">
        <v>88</v>
      </c>
      <c r="G50" s="114">
        <v>122</v>
      </c>
      <c r="H50" s="114">
        <v>85</v>
      </c>
      <c r="I50" s="140">
        <v>147</v>
      </c>
      <c r="J50" s="115">
        <v>-38</v>
      </c>
      <c r="K50" s="116">
        <v>-25.85034013605442</v>
      </c>
    </row>
    <row r="51" spans="1:11" ht="14.1" customHeight="1" x14ac:dyDescent="0.2">
      <c r="A51" s="306" t="s">
        <v>274</v>
      </c>
      <c r="B51" s="307" t="s">
        <v>275</v>
      </c>
      <c r="C51" s="308"/>
      <c r="D51" s="113">
        <v>3.9241982507288631</v>
      </c>
      <c r="E51" s="115">
        <v>673</v>
      </c>
      <c r="F51" s="114">
        <v>549</v>
      </c>
      <c r="G51" s="114">
        <v>604</v>
      </c>
      <c r="H51" s="114">
        <v>478</v>
      </c>
      <c r="I51" s="140">
        <v>529</v>
      </c>
      <c r="J51" s="115">
        <v>144</v>
      </c>
      <c r="K51" s="116">
        <v>27.221172022684311</v>
      </c>
    </row>
    <row r="52" spans="1:11" ht="14.1" customHeight="1" x14ac:dyDescent="0.2">
      <c r="A52" s="306">
        <v>71</v>
      </c>
      <c r="B52" s="307" t="s">
        <v>276</v>
      </c>
      <c r="C52" s="308"/>
      <c r="D52" s="113">
        <v>13.399416909620991</v>
      </c>
      <c r="E52" s="115">
        <v>2298</v>
      </c>
      <c r="F52" s="114">
        <v>2255</v>
      </c>
      <c r="G52" s="114">
        <v>2188</v>
      </c>
      <c r="H52" s="114">
        <v>1873</v>
      </c>
      <c r="I52" s="140">
        <v>2234</v>
      </c>
      <c r="J52" s="115">
        <v>64</v>
      </c>
      <c r="K52" s="116">
        <v>2.8648164726947178</v>
      </c>
    </row>
    <row r="53" spans="1:11" ht="14.1" customHeight="1" x14ac:dyDescent="0.2">
      <c r="A53" s="306" t="s">
        <v>277</v>
      </c>
      <c r="B53" s="307" t="s">
        <v>278</v>
      </c>
      <c r="C53" s="308"/>
      <c r="D53" s="113">
        <v>5.6676384839650149</v>
      </c>
      <c r="E53" s="115">
        <v>972</v>
      </c>
      <c r="F53" s="114">
        <v>1115</v>
      </c>
      <c r="G53" s="114">
        <v>909</v>
      </c>
      <c r="H53" s="114">
        <v>769</v>
      </c>
      <c r="I53" s="140">
        <v>1005</v>
      </c>
      <c r="J53" s="115">
        <v>-33</v>
      </c>
      <c r="K53" s="116">
        <v>-3.283582089552239</v>
      </c>
    </row>
    <row r="54" spans="1:11" ht="14.1" customHeight="1" x14ac:dyDescent="0.2">
      <c r="A54" s="306" t="s">
        <v>279</v>
      </c>
      <c r="B54" s="307" t="s">
        <v>280</v>
      </c>
      <c r="C54" s="308"/>
      <c r="D54" s="113">
        <v>6.0991253644314867</v>
      </c>
      <c r="E54" s="115">
        <v>1046</v>
      </c>
      <c r="F54" s="114">
        <v>912</v>
      </c>
      <c r="G54" s="114">
        <v>1044</v>
      </c>
      <c r="H54" s="114">
        <v>875</v>
      </c>
      <c r="I54" s="140">
        <v>991</v>
      </c>
      <c r="J54" s="115">
        <v>55</v>
      </c>
      <c r="K54" s="116">
        <v>5.5499495459132193</v>
      </c>
    </row>
    <row r="55" spans="1:11" ht="14.1" customHeight="1" x14ac:dyDescent="0.2">
      <c r="A55" s="306">
        <v>72</v>
      </c>
      <c r="B55" s="307" t="s">
        <v>281</v>
      </c>
      <c r="C55" s="308"/>
      <c r="D55" s="113">
        <v>3.2769679300291545</v>
      </c>
      <c r="E55" s="115">
        <v>562</v>
      </c>
      <c r="F55" s="114">
        <v>491</v>
      </c>
      <c r="G55" s="114">
        <v>490</v>
      </c>
      <c r="H55" s="114">
        <v>395</v>
      </c>
      <c r="I55" s="140">
        <v>494</v>
      </c>
      <c r="J55" s="115">
        <v>68</v>
      </c>
      <c r="K55" s="116">
        <v>13.765182186234817</v>
      </c>
    </row>
    <row r="56" spans="1:11" ht="14.1" customHeight="1" x14ac:dyDescent="0.2">
      <c r="A56" s="306" t="s">
        <v>282</v>
      </c>
      <c r="B56" s="307" t="s">
        <v>283</v>
      </c>
      <c r="C56" s="308"/>
      <c r="D56" s="113">
        <v>1.2244897959183674</v>
      </c>
      <c r="E56" s="115">
        <v>210</v>
      </c>
      <c r="F56" s="114">
        <v>147</v>
      </c>
      <c r="G56" s="114">
        <v>172</v>
      </c>
      <c r="H56" s="114">
        <v>127</v>
      </c>
      <c r="I56" s="140">
        <v>189</v>
      </c>
      <c r="J56" s="115">
        <v>21</v>
      </c>
      <c r="K56" s="116">
        <v>11.111111111111111</v>
      </c>
    </row>
    <row r="57" spans="1:11" ht="14.1" customHeight="1" x14ac:dyDescent="0.2">
      <c r="A57" s="306" t="s">
        <v>284</v>
      </c>
      <c r="B57" s="307" t="s">
        <v>285</v>
      </c>
      <c r="C57" s="308"/>
      <c r="D57" s="113">
        <v>1.4635568513119535</v>
      </c>
      <c r="E57" s="115">
        <v>251</v>
      </c>
      <c r="F57" s="114">
        <v>261</v>
      </c>
      <c r="G57" s="114">
        <v>203</v>
      </c>
      <c r="H57" s="114">
        <v>198</v>
      </c>
      <c r="I57" s="140">
        <v>212</v>
      </c>
      <c r="J57" s="115">
        <v>39</v>
      </c>
      <c r="K57" s="116">
        <v>18.39622641509434</v>
      </c>
    </row>
    <row r="58" spans="1:11" ht="14.1" customHeight="1" x14ac:dyDescent="0.2">
      <c r="A58" s="306">
        <v>73</v>
      </c>
      <c r="B58" s="307" t="s">
        <v>286</v>
      </c>
      <c r="C58" s="308"/>
      <c r="D58" s="113">
        <v>1.8950437317784257</v>
      </c>
      <c r="E58" s="115">
        <v>325</v>
      </c>
      <c r="F58" s="114">
        <v>335</v>
      </c>
      <c r="G58" s="114">
        <v>367</v>
      </c>
      <c r="H58" s="114">
        <v>330</v>
      </c>
      <c r="I58" s="140">
        <v>382</v>
      </c>
      <c r="J58" s="115">
        <v>-57</v>
      </c>
      <c r="K58" s="116">
        <v>-14.921465968586388</v>
      </c>
    </row>
    <row r="59" spans="1:11" ht="14.1" customHeight="1" x14ac:dyDescent="0.2">
      <c r="A59" s="306" t="s">
        <v>287</v>
      </c>
      <c r="B59" s="307" t="s">
        <v>288</v>
      </c>
      <c r="C59" s="308"/>
      <c r="D59" s="113">
        <v>1.055393586005831</v>
      </c>
      <c r="E59" s="115">
        <v>181</v>
      </c>
      <c r="F59" s="114">
        <v>161</v>
      </c>
      <c r="G59" s="114">
        <v>226</v>
      </c>
      <c r="H59" s="114">
        <v>134</v>
      </c>
      <c r="I59" s="140">
        <v>204</v>
      </c>
      <c r="J59" s="115">
        <v>-23</v>
      </c>
      <c r="K59" s="116">
        <v>-11.274509803921569</v>
      </c>
    </row>
    <row r="60" spans="1:11" ht="14.1" customHeight="1" x14ac:dyDescent="0.2">
      <c r="A60" s="306">
        <v>81</v>
      </c>
      <c r="B60" s="307" t="s">
        <v>289</v>
      </c>
      <c r="C60" s="308"/>
      <c r="D60" s="113">
        <v>6.110787172011662</v>
      </c>
      <c r="E60" s="115">
        <v>1048</v>
      </c>
      <c r="F60" s="114">
        <v>1123</v>
      </c>
      <c r="G60" s="114">
        <v>1193</v>
      </c>
      <c r="H60" s="114">
        <v>1064</v>
      </c>
      <c r="I60" s="140">
        <v>1202</v>
      </c>
      <c r="J60" s="115">
        <v>-154</v>
      </c>
      <c r="K60" s="116">
        <v>-12.811980033277869</v>
      </c>
    </row>
    <row r="61" spans="1:11" ht="14.1" customHeight="1" x14ac:dyDescent="0.2">
      <c r="A61" s="306" t="s">
        <v>290</v>
      </c>
      <c r="B61" s="307" t="s">
        <v>291</v>
      </c>
      <c r="C61" s="308"/>
      <c r="D61" s="113">
        <v>1.1778425655976676</v>
      </c>
      <c r="E61" s="115">
        <v>202</v>
      </c>
      <c r="F61" s="114">
        <v>168</v>
      </c>
      <c r="G61" s="114">
        <v>274</v>
      </c>
      <c r="H61" s="114">
        <v>157</v>
      </c>
      <c r="I61" s="140">
        <v>231</v>
      </c>
      <c r="J61" s="115">
        <v>-29</v>
      </c>
      <c r="K61" s="116">
        <v>-12.554112554112555</v>
      </c>
    </row>
    <row r="62" spans="1:11" ht="14.1" customHeight="1" x14ac:dyDescent="0.2">
      <c r="A62" s="306" t="s">
        <v>292</v>
      </c>
      <c r="B62" s="307" t="s">
        <v>293</v>
      </c>
      <c r="C62" s="308"/>
      <c r="D62" s="113">
        <v>2.7346938775510203</v>
      </c>
      <c r="E62" s="115">
        <v>469</v>
      </c>
      <c r="F62" s="114">
        <v>612</v>
      </c>
      <c r="G62" s="114">
        <v>600</v>
      </c>
      <c r="H62" s="114">
        <v>575</v>
      </c>
      <c r="I62" s="140">
        <v>584</v>
      </c>
      <c r="J62" s="115">
        <v>-115</v>
      </c>
      <c r="K62" s="116">
        <v>-19.69178082191781</v>
      </c>
    </row>
    <row r="63" spans="1:11" ht="14.1" customHeight="1" x14ac:dyDescent="0.2">
      <c r="A63" s="306"/>
      <c r="B63" s="307" t="s">
        <v>294</v>
      </c>
      <c r="C63" s="308"/>
      <c r="D63" s="113">
        <v>2.5072886297376091</v>
      </c>
      <c r="E63" s="115">
        <v>430</v>
      </c>
      <c r="F63" s="114">
        <v>531</v>
      </c>
      <c r="G63" s="114">
        <v>552</v>
      </c>
      <c r="H63" s="114">
        <v>536</v>
      </c>
      <c r="I63" s="140">
        <v>546</v>
      </c>
      <c r="J63" s="115">
        <v>-116</v>
      </c>
      <c r="K63" s="116">
        <v>-21.245421245421245</v>
      </c>
    </row>
    <row r="64" spans="1:11" ht="14.1" customHeight="1" x14ac:dyDescent="0.2">
      <c r="A64" s="306" t="s">
        <v>295</v>
      </c>
      <c r="B64" s="307" t="s">
        <v>296</v>
      </c>
      <c r="C64" s="308"/>
      <c r="D64" s="113">
        <v>0.65306122448979587</v>
      </c>
      <c r="E64" s="115">
        <v>112</v>
      </c>
      <c r="F64" s="114">
        <v>94</v>
      </c>
      <c r="G64" s="114">
        <v>76</v>
      </c>
      <c r="H64" s="114">
        <v>87</v>
      </c>
      <c r="I64" s="140">
        <v>117</v>
      </c>
      <c r="J64" s="115">
        <v>-5</v>
      </c>
      <c r="K64" s="116">
        <v>-4.2735042735042734</v>
      </c>
    </row>
    <row r="65" spans="1:11" ht="14.1" customHeight="1" x14ac:dyDescent="0.2">
      <c r="A65" s="306" t="s">
        <v>297</v>
      </c>
      <c r="B65" s="307" t="s">
        <v>298</v>
      </c>
      <c r="C65" s="308"/>
      <c r="D65" s="113">
        <v>0.26822157434402333</v>
      </c>
      <c r="E65" s="115">
        <v>46</v>
      </c>
      <c r="F65" s="114">
        <v>40</v>
      </c>
      <c r="G65" s="114">
        <v>58</v>
      </c>
      <c r="H65" s="114">
        <v>54</v>
      </c>
      <c r="I65" s="140">
        <v>46</v>
      </c>
      <c r="J65" s="115">
        <v>0</v>
      </c>
      <c r="K65" s="116">
        <v>0</v>
      </c>
    </row>
    <row r="66" spans="1:11" ht="14.1" customHeight="1" x14ac:dyDescent="0.2">
      <c r="A66" s="306">
        <v>82</v>
      </c>
      <c r="B66" s="307" t="s">
        <v>299</v>
      </c>
      <c r="C66" s="308"/>
      <c r="D66" s="113">
        <v>4.1574344023323615</v>
      </c>
      <c r="E66" s="115">
        <v>713</v>
      </c>
      <c r="F66" s="114">
        <v>733</v>
      </c>
      <c r="G66" s="114">
        <v>788</v>
      </c>
      <c r="H66" s="114">
        <v>644</v>
      </c>
      <c r="I66" s="140">
        <v>522</v>
      </c>
      <c r="J66" s="115">
        <v>191</v>
      </c>
      <c r="K66" s="116">
        <v>36.590038314176248</v>
      </c>
    </row>
    <row r="67" spans="1:11" ht="14.1" customHeight="1" x14ac:dyDescent="0.2">
      <c r="A67" s="306" t="s">
        <v>300</v>
      </c>
      <c r="B67" s="307" t="s">
        <v>301</v>
      </c>
      <c r="C67" s="308"/>
      <c r="D67" s="113">
        <v>3.1603498542274053</v>
      </c>
      <c r="E67" s="115">
        <v>542</v>
      </c>
      <c r="F67" s="114">
        <v>614</v>
      </c>
      <c r="G67" s="114">
        <v>603</v>
      </c>
      <c r="H67" s="114">
        <v>521</v>
      </c>
      <c r="I67" s="140">
        <v>390</v>
      </c>
      <c r="J67" s="115">
        <v>152</v>
      </c>
      <c r="K67" s="116">
        <v>38.974358974358971</v>
      </c>
    </row>
    <row r="68" spans="1:11" ht="14.1" customHeight="1" x14ac:dyDescent="0.2">
      <c r="A68" s="306" t="s">
        <v>302</v>
      </c>
      <c r="B68" s="307" t="s">
        <v>303</v>
      </c>
      <c r="C68" s="308"/>
      <c r="D68" s="113">
        <v>0.68221574344023328</v>
      </c>
      <c r="E68" s="115">
        <v>117</v>
      </c>
      <c r="F68" s="114">
        <v>75</v>
      </c>
      <c r="G68" s="114">
        <v>118</v>
      </c>
      <c r="H68" s="114">
        <v>86</v>
      </c>
      <c r="I68" s="140">
        <v>89</v>
      </c>
      <c r="J68" s="115">
        <v>28</v>
      </c>
      <c r="K68" s="116">
        <v>31.460674157303369</v>
      </c>
    </row>
    <row r="69" spans="1:11" ht="14.1" customHeight="1" x14ac:dyDescent="0.2">
      <c r="A69" s="306">
        <v>83</v>
      </c>
      <c r="B69" s="307" t="s">
        <v>304</v>
      </c>
      <c r="C69" s="308"/>
      <c r="D69" s="113">
        <v>2.8396501457725947</v>
      </c>
      <c r="E69" s="115">
        <v>487</v>
      </c>
      <c r="F69" s="114">
        <v>507</v>
      </c>
      <c r="G69" s="114">
        <v>637</v>
      </c>
      <c r="H69" s="114">
        <v>430</v>
      </c>
      <c r="I69" s="140">
        <v>398</v>
      </c>
      <c r="J69" s="115">
        <v>89</v>
      </c>
      <c r="K69" s="116">
        <v>22.361809045226131</v>
      </c>
    </row>
    <row r="70" spans="1:11" ht="14.1" customHeight="1" x14ac:dyDescent="0.2">
      <c r="A70" s="306" t="s">
        <v>305</v>
      </c>
      <c r="B70" s="307" t="s">
        <v>306</v>
      </c>
      <c r="C70" s="308"/>
      <c r="D70" s="113">
        <v>2.2448979591836733</v>
      </c>
      <c r="E70" s="115">
        <v>385</v>
      </c>
      <c r="F70" s="114">
        <v>398</v>
      </c>
      <c r="G70" s="114">
        <v>529</v>
      </c>
      <c r="H70" s="114">
        <v>342</v>
      </c>
      <c r="I70" s="140">
        <v>298</v>
      </c>
      <c r="J70" s="115">
        <v>87</v>
      </c>
      <c r="K70" s="116">
        <v>29.19463087248322</v>
      </c>
    </row>
    <row r="71" spans="1:11" ht="14.1" customHeight="1" x14ac:dyDescent="0.2">
      <c r="A71" s="306"/>
      <c r="B71" s="307" t="s">
        <v>307</v>
      </c>
      <c r="C71" s="308"/>
      <c r="D71" s="113">
        <v>0.82798833819241979</v>
      </c>
      <c r="E71" s="115">
        <v>142</v>
      </c>
      <c r="F71" s="114">
        <v>137</v>
      </c>
      <c r="G71" s="114">
        <v>304</v>
      </c>
      <c r="H71" s="114">
        <v>149</v>
      </c>
      <c r="I71" s="140">
        <v>143</v>
      </c>
      <c r="J71" s="115">
        <v>-1</v>
      </c>
      <c r="K71" s="116">
        <v>-0.69930069930069927</v>
      </c>
    </row>
    <row r="72" spans="1:11" ht="14.1" customHeight="1" x14ac:dyDescent="0.2">
      <c r="A72" s="306">
        <v>84</v>
      </c>
      <c r="B72" s="307" t="s">
        <v>308</v>
      </c>
      <c r="C72" s="308"/>
      <c r="D72" s="113">
        <v>2.1632653061224492</v>
      </c>
      <c r="E72" s="115">
        <v>371</v>
      </c>
      <c r="F72" s="114">
        <v>248</v>
      </c>
      <c r="G72" s="114">
        <v>608</v>
      </c>
      <c r="H72" s="114">
        <v>197</v>
      </c>
      <c r="I72" s="140">
        <v>427</v>
      </c>
      <c r="J72" s="115">
        <v>-56</v>
      </c>
      <c r="K72" s="116">
        <v>-13.114754098360656</v>
      </c>
    </row>
    <row r="73" spans="1:11" ht="14.1" customHeight="1" x14ac:dyDescent="0.2">
      <c r="A73" s="306" t="s">
        <v>309</v>
      </c>
      <c r="B73" s="307" t="s">
        <v>310</v>
      </c>
      <c r="C73" s="308"/>
      <c r="D73" s="113">
        <v>0.11078717201166181</v>
      </c>
      <c r="E73" s="115">
        <v>19</v>
      </c>
      <c r="F73" s="114">
        <v>10</v>
      </c>
      <c r="G73" s="114">
        <v>192</v>
      </c>
      <c r="H73" s="114">
        <v>6</v>
      </c>
      <c r="I73" s="140">
        <v>76</v>
      </c>
      <c r="J73" s="115">
        <v>-57</v>
      </c>
      <c r="K73" s="116">
        <v>-75</v>
      </c>
    </row>
    <row r="74" spans="1:11" ht="14.1" customHeight="1" x14ac:dyDescent="0.2">
      <c r="A74" s="306" t="s">
        <v>311</v>
      </c>
      <c r="B74" s="307" t="s">
        <v>312</v>
      </c>
      <c r="C74" s="308"/>
      <c r="D74" s="113">
        <v>0.1457725947521866</v>
      </c>
      <c r="E74" s="115">
        <v>25</v>
      </c>
      <c r="F74" s="114">
        <v>54</v>
      </c>
      <c r="G74" s="114">
        <v>75</v>
      </c>
      <c r="H74" s="114">
        <v>6</v>
      </c>
      <c r="I74" s="140">
        <v>24</v>
      </c>
      <c r="J74" s="115">
        <v>1</v>
      </c>
      <c r="K74" s="116">
        <v>4.166666666666667</v>
      </c>
    </row>
    <row r="75" spans="1:11" ht="14.1" customHeight="1" x14ac:dyDescent="0.2">
      <c r="A75" s="306" t="s">
        <v>313</v>
      </c>
      <c r="B75" s="307" t="s">
        <v>314</v>
      </c>
      <c r="C75" s="308"/>
      <c r="D75" s="113">
        <v>1.6268221574344024</v>
      </c>
      <c r="E75" s="115">
        <v>279</v>
      </c>
      <c r="F75" s="114">
        <v>152</v>
      </c>
      <c r="G75" s="114">
        <v>279</v>
      </c>
      <c r="H75" s="114">
        <v>154</v>
      </c>
      <c r="I75" s="140">
        <v>278</v>
      </c>
      <c r="J75" s="115">
        <v>1</v>
      </c>
      <c r="K75" s="116">
        <v>0.35971223021582732</v>
      </c>
    </row>
    <row r="76" spans="1:11" ht="14.1" customHeight="1" x14ac:dyDescent="0.2">
      <c r="A76" s="306">
        <v>91</v>
      </c>
      <c r="B76" s="307" t="s">
        <v>315</v>
      </c>
      <c r="C76" s="308"/>
      <c r="D76" s="113">
        <v>0.40233236151603496</v>
      </c>
      <c r="E76" s="115">
        <v>69</v>
      </c>
      <c r="F76" s="114">
        <v>46</v>
      </c>
      <c r="G76" s="114">
        <v>68</v>
      </c>
      <c r="H76" s="114">
        <v>47</v>
      </c>
      <c r="I76" s="140">
        <v>67</v>
      </c>
      <c r="J76" s="115">
        <v>2</v>
      </c>
      <c r="K76" s="116">
        <v>2.9850746268656718</v>
      </c>
    </row>
    <row r="77" spans="1:11" ht="14.1" customHeight="1" x14ac:dyDescent="0.2">
      <c r="A77" s="306">
        <v>92</v>
      </c>
      <c r="B77" s="307" t="s">
        <v>316</v>
      </c>
      <c r="C77" s="308"/>
      <c r="D77" s="113">
        <v>2.8862973760932946</v>
      </c>
      <c r="E77" s="115">
        <v>495</v>
      </c>
      <c r="F77" s="114">
        <v>477</v>
      </c>
      <c r="G77" s="114">
        <v>448</v>
      </c>
      <c r="H77" s="114">
        <v>405</v>
      </c>
      <c r="I77" s="140">
        <v>430</v>
      </c>
      <c r="J77" s="115">
        <v>65</v>
      </c>
      <c r="K77" s="116">
        <v>15.116279069767442</v>
      </c>
    </row>
    <row r="78" spans="1:11" ht="14.1" customHeight="1" x14ac:dyDescent="0.2">
      <c r="A78" s="306">
        <v>93</v>
      </c>
      <c r="B78" s="307" t="s">
        <v>317</v>
      </c>
      <c r="C78" s="308"/>
      <c r="D78" s="113">
        <v>0.16909620991253643</v>
      </c>
      <c r="E78" s="115">
        <v>29</v>
      </c>
      <c r="F78" s="114">
        <v>28</v>
      </c>
      <c r="G78" s="114">
        <v>32</v>
      </c>
      <c r="H78" s="114">
        <v>15</v>
      </c>
      <c r="I78" s="140">
        <v>22</v>
      </c>
      <c r="J78" s="115">
        <v>7</v>
      </c>
      <c r="K78" s="116">
        <v>31.818181818181817</v>
      </c>
    </row>
    <row r="79" spans="1:11" ht="14.1" customHeight="1" x14ac:dyDescent="0.2">
      <c r="A79" s="306">
        <v>94</v>
      </c>
      <c r="B79" s="307" t="s">
        <v>318</v>
      </c>
      <c r="C79" s="308"/>
      <c r="D79" s="113">
        <v>0.54810495626822153</v>
      </c>
      <c r="E79" s="115">
        <v>94</v>
      </c>
      <c r="F79" s="114">
        <v>77</v>
      </c>
      <c r="G79" s="114">
        <v>117</v>
      </c>
      <c r="H79" s="114">
        <v>79</v>
      </c>
      <c r="I79" s="140">
        <v>98</v>
      </c>
      <c r="J79" s="115">
        <v>-4</v>
      </c>
      <c r="K79" s="116">
        <v>-4.0816326530612246</v>
      </c>
    </row>
    <row r="80" spans="1:11" ht="14.1" customHeight="1" x14ac:dyDescent="0.2">
      <c r="A80" s="306" t="s">
        <v>319</v>
      </c>
      <c r="B80" s="307" t="s">
        <v>320</v>
      </c>
      <c r="C80" s="308"/>
      <c r="D80" s="113">
        <v>2.9154518950437316E-2</v>
      </c>
      <c r="E80" s="115">
        <v>5</v>
      </c>
      <c r="F80" s="114" t="s">
        <v>514</v>
      </c>
      <c r="G80" s="114">
        <v>3</v>
      </c>
      <c r="H80" s="114">
        <v>3</v>
      </c>
      <c r="I80" s="140">
        <v>11</v>
      </c>
      <c r="J80" s="115">
        <v>-6</v>
      </c>
      <c r="K80" s="116">
        <v>-54.545454545454547</v>
      </c>
    </row>
    <row r="81" spans="1:11" ht="14.1" customHeight="1" x14ac:dyDescent="0.2">
      <c r="A81" s="310" t="s">
        <v>321</v>
      </c>
      <c r="B81" s="311" t="s">
        <v>334</v>
      </c>
      <c r="C81" s="312"/>
      <c r="D81" s="125">
        <v>0.20408163265306123</v>
      </c>
      <c r="E81" s="143">
        <v>35</v>
      </c>
      <c r="F81" s="144">
        <v>48</v>
      </c>
      <c r="G81" s="144">
        <v>97</v>
      </c>
      <c r="H81" s="144">
        <v>47</v>
      </c>
      <c r="I81" s="145">
        <v>49</v>
      </c>
      <c r="J81" s="143">
        <v>-14</v>
      </c>
      <c r="K81" s="146">
        <v>-28.571428571428573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164752</v>
      </c>
      <c r="C10" s="114">
        <v>93954</v>
      </c>
      <c r="D10" s="114">
        <v>70798</v>
      </c>
      <c r="E10" s="114">
        <v>131811</v>
      </c>
      <c r="F10" s="114">
        <v>31526</v>
      </c>
      <c r="G10" s="114">
        <v>17785</v>
      </c>
      <c r="H10" s="114">
        <v>43936</v>
      </c>
      <c r="I10" s="115">
        <v>33746</v>
      </c>
      <c r="J10" s="114">
        <v>22985</v>
      </c>
      <c r="K10" s="114">
        <v>10761</v>
      </c>
      <c r="L10" s="422">
        <v>11736</v>
      </c>
      <c r="M10" s="423">
        <v>12967</v>
      </c>
    </row>
    <row r="11" spans="1:13" ht="11.1" customHeight="1" x14ac:dyDescent="0.2">
      <c r="A11" s="421" t="s">
        <v>388</v>
      </c>
      <c r="B11" s="115">
        <v>165900</v>
      </c>
      <c r="C11" s="114">
        <v>95010</v>
      </c>
      <c r="D11" s="114">
        <v>70890</v>
      </c>
      <c r="E11" s="114">
        <v>132837</v>
      </c>
      <c r="F11" s="114">
        <v>31690</v>
      </c>
      <c r="G11" s="114">
        <v>17357</v>
      </c>
      <c r="H11" s="114">
        <v>44566</v>
      </c>
      <c r="I11" s="115">
        <v>34272</v>
      </c>
      <c r="J11" s="114">
        <v>23283</v>
      </c>
      <c r="K11" s="114">
        <v>10989</v>
      </c>
      <c r="L11" s="422">
        <v>11842</v>
      </c>
      <c r="M11" s="423">
        <v>11075</v>
      </c>
    </row>
    <row r="12" spans="1:13" ht="11.1" customHeight="1" x14ac:dyDescent="0.2">
      <c r="A12" s="421" t="s">
        <v>389</v>
      </c>
      <c r="B12" s="115">
        <v>168246</v>
      </c>
      <c r="C12" s="114">
        <v>96172</v>
      </c>
      <c r="D12" s="114">
        <v>72074</v>
      </c>
      <c r="E12" s="114">
        <v>134143</v>
      </c>
      <c r="F12" s="114">
        <v>32621</v>
      </c>
      <c r="G12" s="114">
        <v>18796</v>
      </c>
      <c r="H12" s="114">
        <v>45086</v>
      </c>
      <c r="I12" s="115">
        <v>34261</v>
      </c>
      <c r="J12" s="114">
        <v>22818</v>
      </c>
      <c r="K12" s="114">
        <v>11443</v>
      </c>
      <c r="L12" s="422">
        <v>18258</v>
      </c>
      <c r="M12" s="423">
        <v>15405</v>
      </c>
    </row>
    <row r="13" spans="1:13" s="110" customFormat="1" ht="11.1" customHeight="1" x14ac:dyDescent="0.2">
      <c r="A13" s="421" t="s">
        <v>390</v>
      </c>
      <c r="B13" s="115">
        <v>167162</v>
      </c>
      <c r="C13" s="114">
        <v>94901</v>
      </c>
      <c r="D13" s="114">
        <v>72261</v>
      </c>
      <c r="E13" s="114">
        <v>132589</v>
      </c>
      <c r="F13" s="114">
        <v>33067</v>
      </c>
      <c r="G13" s="114">
        <v>17585</v>
      </c>
      <c r="H13" s="114">
        <v>45544</v>
      </c>
      <c r="I13" s="115">
        <v>35068</v>
      </c>
      <c r="J13" s="114">
        <v>23370</v>
      </c>
      <c r="K13" s="114">
        <v>11698</v>
      </c>
      <c r="L13" s="422">
        <v>11356</v>
      </c>
      <c r="M13" s="423">
        <v>12904</v>
      </c>
    </row>
    <row r="14" spans="1:13" ht="15" customHeight="1" x14ac:dyDescent="0.2">
      <c r="A14" s="421" t="s">
        <v>391</v>
      </c>
      <c r="B14" s="115">
        <v>166983</v>
      </c>
      <c r="C14" s="114">
        <v>94750</v>
      </c>
      <c r="D14" s="114">
        <v>72233</v>
      </c>
      <c r="E14" s="114">
        <v>130373</v>
      </c>
      <c r="F14" s="114">
        <v>35352</v>
      </c>
      <c r="G14" s="114">
        <v>17127</v>
      </c>
      <c r="H14" s="114">
        <v>45960</v>
      </c>
      <c r="I14" s="115">
        <v>34775</v>
      </c>
      <c r="J14" s="114">
        <v>23155</v>
      </c>
      <c r="K14" s="114">
        <v>11620</v>
      </c>
      <c r="L14" s="422">
        <v>13064</v>
      </c>
      <c r="M14" s="423">
        <v>13286</v>
      </c>
    </row>
    <row r="15" spans="1:13" ht="11.1" customHeight="1" x14ac:dyDescent="0.2">
      <c r="A15" s="421" t="s">
        <v>388</v>
      </c>
      <c r="B15" s="115">
        <v>167867</v>
      </c>
      <c r="C15" s="114">
        <v>95418</v>
      </c>
      <c r="D15" s="114">
        <v>72449</v>
      </c>
      <c r="E15" s="114">
        <v>130390</v>
      </c>
      <c r="F15" s="114">
        <v>36295</v>
      </c>
      <c r="G15" s="114">
        <v>16792</v>
      </c>
      <c r="H15" s="114">
        <v>46634</v>
      </c>
      <c r="I15" s="115">
        <v>34864</v>
      </c>
      <c r="J15" s="114">
        <v>23163</v>
      </c>
      <c r="K15" s="114">
        <v>11701</v>
      </c>
      <c r="L15" s="422">
        <v>12955</v>
      </c>
      <c r="M15" s="423">
        <v>11808</v>
      </c>
    </row>
    <row r="16" spans="1:13" ht="11.1" customHeight="1" x14ac:dyDescent="0.2">
      <c r="A16" s="421" t="s">
        <v>389</v>
      </c>
      <c r="B16" s="115">
        <v>170084</v>
      </c>
      <c r="C16" s="114">
        <v>96788</v>
      </c>
      <c r="D16" s="114">
        <v>73296</v>
      </c>
      <c r="E16" s="114">
        <v>132853</v>
      </c>
      <c r="F16" s="114">
        <v>36417</v>
      </c>
      <c r="G16" s="114">
        <v>18218</v>
      </c>
      <c r="H16" s="114">
        <v>47292</v>
      </c>
      <c r="I16" s="115">
        <v>34782</v>
      </c>
      <c r="J16" s="114">
        <v>22687</v>
      </c>
      <c r="K16" s="114">
        <v>12095</v>
      </c>
      <c r="L16" s="422">
        <v>18066</v>
      </c>
      <c r="M16" s="423">
        <v>15784</v>
      </c>
    </row>
    <row r="17" spans="1:13" s="110" customFormat="1" ht="11.1" customHeight="1" x14ac:dyDescent="0.2">
      <c r="A17" s="421" t="s">
        <v>390</v>
      </c>
      <c r="B17" s="115">
        <v>169904</v>
      </c>
      <c r="C17" s="114">
        <v>96164</v>
      </c>
      <c r="D17" s="114">
        <v>73740</v>
      </c>
      <c r="E17" s="114">
        <v>133117</v>
      </c>
      <c r="F17" s="114">
        <v>36646</v>
      </c>
      <c r="G17" s="114">
        <v>17879</v>
      </c>
      <c r="H17" s="114">
        <v>47601</v>
      </c>
      <c r="I17" s="115">
        <v>35286</v>
      </c>
      <c r="J17" s="114">
        <v>23132</v>
      </c>
      <c r="K17" s="114">
        <v>12154</v>
      </c>
      <c r="L17" s="422">
        <v>11868</v>
      </c>
      <c r="M17" s="423">
        <v>12621</v>
      </c>
    </row>
    <row r="18" spans="1:13" ht="15" customHeight="1" x14ac:dyDescent="0.2">
      <c r="A18" s="421" t="s">
        <v>392</v>
      </c>
      <c r="B18" s="115">
        <v>170314</v>
      </c>
      <c r="C18" s="114">
        <v>96357</v>
      </c>
      <c r="D18" s="114">
        <v>73957</v>
      </c>
      <c r="E18" s="114">
        <v>132823</v>
      </c>
      <c r="F18" s="114">
        <v>37228</v>
      </c>
      <c r="G18" s="114">
        <v>18169</v>
      </c>
      <c r="H18" s="114">
        <v>47940</v>
      </c>
      <c r="I18" s="115">
        <v>34738</v>
      </c>
      <c r="J18" s="114">
        <v>22791</v>
      </c>
      <c r="K18" s="114">
        <v>11947</v>
      </c>
      <c r="L18" s="422">
        <v>14933</v>
      </c>
      <c r="M18" s="423">
        <v>14876</v>
      </c>
    </row>
    <row r="19" spans="1:13" ht="11.1" customHeight="1" x14ac:dyDescent="0.2">
      <c r="A19" s="421" t="s">
        <v>388</v>
      </c>
      <c r="B19" s="115">
        <v>171744</v>
      </c>
      <c r="C19" s="114">
        <v>97387</v>
      </c>
      <c r="D19" s="114">
        <v>74357</v>
      </c>
      <c r="E19" s="114">
        <v>133697</v>
      </c>
      <c r="F19" s="114">
        <v>37787</v>
      </c>
      <c r="G19" s="114">
        <v>17811</v>
      </c>
      <c r="H19" s="114">
        <v>48665</v>
      </c>
      <c r="I19" s="115">
        <v>35266</v>
      </c>
      <c r="J19" s="114">
        <v>23176</v>
      </c>
      <c r="K19" s="114">
        <v>12090</v>
      </c>
      <c r="L19" s="422">
        <v>13884</v>
      </c>
      <c r="M19" s="423">
        <v>12816</v>
      </c>
    </row>
    <row r="20" spans="1:13" ht="11.1" customHeight="1" x14ac:dyDescent="0.2">
      <c r="A20" s="421" t="s">
        <v>389</v>
      </c>
      <c r="B20" s="115">
        <v>174837</v>
      </c>
      <c r="C20" s="114">
        <v>99085</v>
      </c>
      <c r="D20" s="114">
        <v>75752</v>
      </c>
      <c r="E20" s="114">
        <v>136215</v>
      </c>
      <c r="F20" s="114">
        <v>38295</v>
      </c>
      <c r="G20" s="114">
        <v>19585</v>
      </c>
      <c r="H20" s="114">
        <v>49440</v>
      </c>
      <c r="I20" s="115">
        <v>35216</v>
      </c>
      <c r="J20" s="114">
        <v>22709</v>
      </c>
      <c r="K20" s="114">
        <v>12507</v>
      </c>
      <c r="L20" s="422">
        <v>17639</v>
      </c>
      <c r="M20" s="423">
        <v>14892</v>
      </c>
    </row>
    <row r="21" spans="1:13" s="110" customFormat="1" ht="11.1" customHeight="1" x14ac:dyDescent="0.2">
      <c r="A21" s="421" t="s">
        <v>390</v>
      </c>
      <c r="B21" s="115">
        <v>174511</v>
      </c>
      <c r="C21" s="114">
        <v>98550</v>
      </c>
      <c r="D21" s="114">
        <v>75961</v>
      </c>
      <c r="E21" s="114">
        <v>135922</v>
      </c>
      <c r="F21" s="114">
        <v>38475</v>
      </c>
      <c r="G21" s="114">
        <v>19109</v>
      </c>
      <c r="H21" s="114">
        <v>49843</v>
      </c>
      <c r="I21" s="115">
        <v>35924</v>
      </c>
      <c r="J21" s="114">
        <v>23307</v>
      </c>
      <c r="K21" s="114">
        <v>12617</v>
      </c>
      <c r="L21" s="422">
        <v>15232</v>
      </c>
      <c r="M21" s="423">
        <v>16149</v>
      </c>
    </row>
    <row r="22" spans="1:13" ht="15" customHeight="1" x14ac:dyDescent="0.2">
      <c r="A22" s="421" t="s">
        <v>393</v>
      </c>
      <c r="B22" s="115">
        <v>174373</v>
      </c>
      <c r="C22" s="114">
        <v>98726</v>
      </c>
      <c r="D22" s="114">
        <v>75647</v>
      </c>
      <c r="E22" s="114">
        <v>135621</v>
      </c>
      <c r="F22" s="114">
        <v>38407</v>
      </c>
      <c r="G22" s="114">
        <v>18311</v>
      </c>
      <c r="H22" s="114">
        <v>50464</v>
      </c>
      <c r="I22" s="115">
        <v>35389</v>
      </c>
      <c r="J22" s="114">
        <v>23204</v>
      </c>
      <c r="K22" s="114">
        <v>12185</v>
      </c>
      <c r="L22" s="422">
        <v>13174</v>
      </c>
      <c r="M22" s="423">
        <v>13865</v>
      </c>
    </row>
    <row r="23" spans="1:13" ht="11.1" customHeight="1" x14ac:dyDescent="0.2">
      <c r="A23" s="421" t="s">
        <v>388</v>
      </c>
      <c r="B23" s="115">
        <v>174877</v>
      </c>
      <c r="C23" s="114">
        <v>99270</v>
      </c>
      <c r="D23" s="114">
        <v>75607</v>
      </c>
      <c r="E23" s="114">
        <v>135729</v>
      </c>
      <c r="F23" s="114">
        <v>38778</v>
      </c>
      <c r="G23" s="114">
        <v>17929</v>
      </c>
      <c r="H23" s="114">
        <v>51218</v>
      </c>
      <c r="I23" s="115">
        <v>35306</v>
      </c>
      <c r="J23" s="114">
        <v>23208</v>
      </c>
      <c r="K23" s="114">
        <v>12098</v>
      </c>
      <c r="L23" s="422">
        <v>12093</v>
      </c>
      <c r="M23" s="423">
        <v>11730</v>
      </c>
    </row>
    <row r="24" spans="1:13" ht="11.1" customHeight="1" x14ac:dyDescent="0.2">
      <c r="A24" s="421" t="s">
        <v>389</v>
      </c>
      <c r="B24" s="115">
        <v>178509</v>
      </c>
      <c r="C24" s="114">
        <v>101461</v>
      </c>
      <c r="D24" s="114">
        <v>77048</v>
      </c>
      <c r="E24" s="114">
        <v>137775</v>
      </c>
      <c r="F24" s="114">
        <v>39348</v>
      </c>
      <c r="G24" s="114">
        <v>19564</v>
      </c>
      <c r="H24" s="114">
        <v>52090</v>
      </c>
      <c r="I24" s="115">
        <v>34996</v>
      </c>
      <c r="J24" s="114">
        <v>22652</v>
      </c>
      <c r="K24" s="114">
        <v>12344</v>
      </c>
      <c r="L24" s="422">
        <v>17872</v>
      </c>
      <c r="M24" s="423">
        <v>14862</v>
      </c>
    </row>
    <row r="25" spans="1:13" s="110" customFormat="1" ht="11.1" customHeight="1" x14ac:dyDescent="0.2">
      <c r="A25" s="421" t="s">
        <v>390</v>
      </c>
      <c r="B25" s="115">
        <v>177158</v>
      </c>
      <c r="C25" s="114">
        <v>100203</v>
      </c>
      <c r="D25" s="114">
        <v>76955</v>
      </c>
      <c r="E25" s="114">
        <v>135984</v>
      </c>
      <c r="F25" s="114">
        <v>39781</v>
      </c>
      <c r="G25" s="114">
        <v>19027</v>
      </c>
      <c r="H25" s="114">
        <v>52273</v>
      </c>
      <c r="I25" s="115">
        <v>35508</v>
      </c>
      <c r="J25" s="114">
        <v>23123</v>
      </c>
      <c r="K25" s="114">
        <v>12385</v>
      </c>
      <c r="L25" s="422">
        <v>11924</v>
      </c>
      <c r="M25" s="423">
        <v>13135</v>
      </c>
    </row>
    <row r="26" spans="1:13" ht="15" customHeight="1" x14ac:dyDescent="0.2">
      <c r="A26" s="421" t="s">
        <v>394</v>
      </c>
      <c r="B26" s="115">
        <v>176782</v>
      </c>
      <c r="C26" s="114">
        <v>100053</v>
      </c>
      <c r="D26" s="114">
        <v>76729</v>
      </c>
      <c r="E26" s="114">
        <v>135691</v>
      </c>
      <c r="F26" s="114">
        <v>39701</v>
      </c>
      <c r="G26" s="114">
        <v>18436</v>
      </c>
      <c r="H26" s="114">
        <v>52624</v>
      </c>
      <c r="I26" s="115">
        <v>34863</v>
      </c>
      <c r="J26" s="114">
        <v>22927</v>
      </c>
      <c r="K26" s="114">
        <v>11936</v>
      </c>
      <c r="L26" s="422">
        <v>13191</v>
      </c>
      <c r="M26" s="423">
        <v>13673</v>
      </c>
    </row>
    <row r="27" spans="1:13" ht="11.1" customHeight="1" x14ac:dyDescent="0.2">
      <c r="A27" s="421" t="s">
        <v>388</v>
      </c>
      <c r="B27" s="115">
        <v>178119</v>
      </c>
      <c r="C27" s="114">
        <v>100780</v>
      </c>
      <c r="D27" s="114">
        <v>77339</v>
      </c>
      <c r="E27" s="114">
        <v>136465</v>
      </c>
      <c r="F27" s="114">
        <v>40280</v>
      </c>
      <c r="G27" s="114">
        <v>18185</v>
      </c>
      <c r="H27" s="114">
        <v>53438</v>
      </c>
      <c r="I27" s="115">
        <v>35316</v>
      </c>
      <c r="J27" s="114">
        <v>23071</v>
      </c>
      <c r="K27" s="114">
        <v>12245</v>
      </c>
      <c r="L27" s="422">
        <v>12486</v>
      </c>
      <c r="M27" s="423">
        <v>11187</v>
      </c>
    </row>
    <row r="28" spans="1:13" ht="11.1" customHeight="1" x14ac:dyDescent="0.2">
      <c r="A28" s="421" t="s">
        <v>389</v>
      </c>
      <c r="B28" s="115">
        <v>180384</v>
      </c>
      <c r="C28" s="114">
        <v>102150</v>
      </c>
      <c r="D28" s="114">
        <v>78234</v>
      </c>
      <c r="E28" s="114">
        <v>139060</v>
      </c>
      <c r="F28" s="114">
        <v>40717</v>
      </c>
      <c r="G28" s="114">
        <v>19411</v>
      </c>
      <c r="H28" s="114">
        <v>54018</v>
      </c>
      <c r="I28" s="115">
        <v>34892</v>
      </c>
      <c r="J28" s="114">
        <v>22627</v>
      </c>
      <c r="K28" s="114">
        <v>12265</v>
      </c>
      <c r="L28" s="422">
        <v>17936</v>
      </c>
      <c r="M28" s="423">
        <v>16359</v>
      </c>
    </row>
    <row r="29" spans="1:13" s="110" customFormat="1" ht="11.1" customHeight="1" x14ac:dyDescent="0.2">
      <c r="A29" s="421" t="s">
        <v>390</v>
      </c>
      <c r="B29" s="115">
        <v>179016</v>
      </c>
      <c r="C29" s="114">
        <v>100763</v>
      </c>
      <c r="D29" s="114">
        <v>78253</v>
      </c>
      <c r="E29" s="114">
        <v>137855</v>
      </c>
      <c r="F29" s="114">
        <v>41111</v>
      </c>
      <c r="G29" s="114">
        <v>18805</v>
      </c>
      <c r="H29" s="114">
        <v>54093</v>
      </c>
      <c r="I29" s="115">
        <v>35672</v>
      </c>
      <c r="J29" s="114">
        <v>23363</v>
      </c>
      <c r="K29" s="114">
        <v>12309</v>
      </c>
      <c r="L29" s="422">
        <v>12424</v>
      </c>
      <c r="M29" s="423">
        <v>13607</v>
      </c>
    </row>
    <row r="30" spans="1:13" ht="15" customHeight="1" x14ac:dyDescent="0.2">
      <c r="A30" s="421" t="s">
        <v>395</v>
      </c>
      <c r="B30" s="115">
        <v>179241</v>
      </c>
      <c r="C30" s="114">
        <v>100864</v>
      </c>
      <c r="D30" s="114">
        <v>78377</v>
      </c>
      <c r="E30" s="114">
        <v>137535</v>
      </c>
      <c r="F30" s="114">
        <v>41666</v>
      </c>
      <c r="G30" s="114">
        <v>18230</v>
      </c>
      <c r="H30" s="114">
        <v>54756</v>
      </c>
      <c r="I30" s="115">
        <v>34179</v>
      </c>
      <c r="J30" s="114">
        <v>22264</v>
      </c>
      <c r="K30" s="114">
        <v>11915</v>
      </c>
      <c r="L30" s="422">
        <v>15097</v>
      </c>
      <c r="M30" s="423">
        <v>15203</v>
      </c>
    </row>
    <row r="31" spans="1:13" ht="11.1" customHeight="1" x14ac:dyDescent="0.2">
      <c r="A31" s="421" t="s">
        <v>388</v>
      </c>
      <c r="B31" s="115">
        <v>180273</v>
      </c>
      <c r="C31" s="114">
        <v>101703</v>
      </c>
      <c r="D31" s="114">
        <v>78570</v>
      </c>
      <c r="E31" s="114">
        <v>137891</v>
      </c>
      <c r="F31" s="114">
        <v>42349</v>
      </c>
      <c r="G31" s="114">
        <v>17985</v>
      </c>
      <c r="H31" s="114">
        <v>55411</v>
      </c>
      <c r="I31" s="115">
        <v>34681</v>
      </c>
      <c r="J31" s="114">
        <v>22509</v>
      </c>
      <c r="K31" s="114">
        <v>12172</v>
      </c>
      <c r="L31" s="422">
        <v>15999</v>
      </c>
      <c r="M31" s="423">
        <v>14970</v>
      </c>
    </row>
    <row r="32" spans="1:13" ht="11.1" customHeight="1" x14ac:dyDescent="0.2">
      <c r="A32" s="421" t="s">
        <v>389</v>
      </c>
      <c r="B32" s="115">
        <v>183747</v>
      </c>
      <c r="C32" s="114">
        <v>103466</v>
      </c>
      <c r="D32" s="114">
        <v>80281</v>
      </c>
      <c r="E32" s="114">
        <v>140297</v>
      </c>
      <c r="F32" s="114">
        <v>43434</v>
      </c>
      <c r="G32" s="114">
        <v>19360</v>
      </c>
      <c r="H32" s="114">
        <v>56145</v>
      </c>
      <c r="I32" s="115">
        <v>35388</v>
      </c>
      <c r="J32" s="114">
        <v>22578</v>
      </c>
      <c r="K32" s="114">
        <v>12810</v>
      </c>
      <c r="L32" s="422">
        <v>20015</v>
      </c>
      <c r="M32" s="423">
        <v>16898</v>
      </c>
    </row>
    <row r="33" spans="1:13" s="110" customFormat="1" ht="11.1" customHeight="1" x14ac:dyDescent="0.2">
      <c r="A33" s="421" t="s">
        <v>390</v>
      </c>
      <c r="B33" s="115">
        <v>182720</v>
      </c>
      <c r="C33" s="114">
        <v>102356</v>
      </c>
      <c r="D33" s="114">
        <v>80364</v>
      </c>
      <c r="E33" s="114">
        <v>138961</v>
      </c>
      <c r="F33" s="114">
        <v>43747</v>
      </c>
      <c r="G33" s="114">
        <v>19023</v>
      </c>
      <c r="H33" s="114">
        <v>56144</v>
      </c>
      <c r="I33" s="115">
        <v>36066</v>
      </c>
      <c r="J33" s="114">
        <v>23088</v>
      </c>
      <c r="K33" s="114">
        <v>12978</v>
      </c>
      <c r="L33" s="422">
        <v>13563</v>
      </c>
      <c r="M33" s="423">
        <v>14485</v>
      </c>
    </row>
    <row r="34" spans="1:13" ht="15" customHeight="1" x14ac:dyDescent="0.2">
      <c r="A34" s="421" t="s">
        <v>396</v>
      </c>
      <c r="B34" s="115">
        <v>182400</v>
      </c>
      <c r="C34" s="114">
        <v>102450</v>
      </c>
      <c r="D34" s="114">
        <v>79950</v>
      </c>
      <c r="E34" s="114">
        <v>138550</v>
      </c>
      <c r="F34" s="114">
        <v>43843</v>
      </c>
      <c r="G34" s="114">
        <v>18300</v>
      </c>
      <c r="H34" s="114">
        <v>56743</v>
      </c>
      <c r="I34" s="115">
        <v>35511</v>
      </c>
      <c r="J34" s="114">
        <v>22721</v>
      </c>
      <c r="K34" s="114">
        <v>12790</v>
      </c>
      <c r="L34" s="422">
        <v>15752</v>
      </c>
      <c r="M34" s="423">
        <v>16075</v>
      </c>
    </row>
    <row r="35" spans="1:13" ht="11.1" customHeight="1" x14ac:dyDescent="0.2">
      <c r="A35" s="421" t="s">
        <v>388</v>
      </c>
      <c r="B35" s="115">
        <v>183417</v>
      </c>
      <c r="C35" s="114">
        <v>103288</v>
      </c>
      <c r="D35" s="114">
        <v>80129</v>
      </c>
      <c r="E35" s="114">
        <v>139146</v>
      </c>
      <c r="F35" s="114">
        <v>44269</v>
      </c>
      <c r="G35" s="114">
        <v>17991</v>
      </c>
      <c r="H35" s="114">
        <v>57418</v>
      </c>
      <c r="I35" s="115">
        <v>35989</v>
      </c>
      <c r="J35" s="114">
        <v>22920</v>
      </c>
      <c r="K35" s="114">
        <v>13069</v>
      </c>
      <c r="L35" s="422">
        <v>13875</v>
      </c>
      <c r="M35" s="423">
        <v>13127</v>
      </c>
    </row>
    <row r="36" spans="1:13" ht="11.1" customHeight="1" x14ac:dyDescent="0.2">
      <c r="A36" s="421" t="s">
        <v>389</v>
      </c>
      <c r="B36" s="115">
        <v>186244</v>
      </c>
      <c r="C36" s="114">
        <v>104784</v>
      </c>
      <c r="D36" s="114">
        <v>81460</v>
      </c>
      <c r="E36" s="114">
        <v>141168</v>
      </c>
      <c r="F36" s="114">
        <v>45075</v>
      </c>
      <c r="G36" s="114">
        <v>19653</v>
      </c>
      <c r="H36" s="114">
        <v>58024</v>
      </c>
      <c r="I36" s="115">
        <v>35790</v>
      </c>
      <c r="J36" s="114">
        <v>22300</v>
      </c>
      <c r="K36" s="114">
        <v>13490</v>
      </c>
      <c r="L36" s="422">
        <v>19468</v>
      </c>
      <c r="M36" s="423">
        <v>17080</v>
      </c>
    </row>
    <row r="37" spans="1:13" s="110" customFormat="1" ht="11.1" customHeight="1" x14ac:dyDescent="0.2">
      <c r="A37" s="421" t="s">
        <v>390</v>
      </c>
      <c r="B37" s="115">
        <v>185363</v>
      </c>
      <c r="C37" s="114">
        <v>103987</v>
      </c>
      <c r="D37" s="114">
        <v>81376</v>
      </c>
      <c r="E37" s="114">
        <v>139781</v>
      </c>
      <c r="F37" s="114">
        <v>45581</v>
      </c>
      <c r="G37" s="114">
        <v>19415</v>
      </c>
      <c r="H37" s="114">
        <v>58168</v>
      </c>
      <c r="I37" s="115">
        <v>36274</v>
      </c>
      <c r="J37" s="114">
        <v>22736</v>
      </c>
      <c r="K37" s="114">
        <v>13538</v>
      </c>
      <c r="L37" s="422">
        <v>15241</v>
      </c>
      <c r="M37" s="423">
        <v>16018</v>
      </c>
    </row>
    <row r="38" spans="1:13" ht="15" customHeight="1" x14ac:dyDescent="0.2">
      <c r="A38" s="424" t="s">
        <v>397</v>
      </c>
      <c r="B38" s="115">
        <v>184478</v>
      </c>
      <c r="C38" s="114">
        <v>103768</v>
      </c>
      <c r="D38" s="114">
        <v>80710</v>
      </c>
      <c r="E38" s="114">
        <v>139351</v>
      </c>
      <c r="F38" s="114">
        <v>45127</v>
      </c>
      <c r="G38" s="114">
        <v>18471</v>
      </c>
      <c r="H38" s="114">
        <v>58377</v>
      </c>
      <c r="I38" s="115">
        <v>35154</v>
      </c>
      <c r="J38" s="114">
        <v>22072</v>
      </c>
      <c r="K38" s="114">
        <v>13082</v>
      </c>
      <c r="L38" s="422">
        <v>15101</v>
      </c>
      <c r="M38" s="423">
        <v>15831</v>
      </c>
    </row>
    <row r="39" spans="1:13" ht="11.1" customHeight="1" x14ac:dyDescent="0.2">
      <c r="A39" s="421" t="s">
        <v>388</v>
      </c>
      <c r="B39" s="115">
        <v>185371</v>
      </c>
      <c r="C39" s="114">
        <v>104638</v>
      </c>
      <c r="D39" s="114">
        <v>80733</v>
      </c>
      <c r="E39" s="114">
        <v>139787</v>
      </c>
      <c r="F39" s="114">
        <v>45584</v>
      </c>
      <c r="G39" s="114">
        <v>18114</v>
      </c>
      <c r="H39" s="114">
        <v>59124</v>
      </c>
      <c r="I39" s="115">
        <v>35734</v>
      </c>
      <c r="J39" s="114">
        <v>22278</v>
      </c>
      <c r="K39" s="114">
        <v>13456</v>
      </c>
      <c r="L39" s="422">
        <v>14332</v>
      </c>
      <c r="M39" s="423">
        <v>13356</v>
      </c>
    </row>
    <row r="40" spans="1:13" ht="11.1" customHeight="1" x14ac:dyDescent="0.2">
      <c r="A40" s="424" t="s">
        <v>389</v>
      </c>
      <c r="B40" s="115">
        <v>187949</v>
      </c>
      <c r="C40" s="114">
        <v>106330</v>
      </c>
      <c r="D40" s="114">
        <v>81619</v>
      </c>
      <c r="E40" s="114">
        <v>141917</v>
      </c>
      <c r="F40" s="114">
        <v>46032</v>
      </c>
      <c r="G40" s="114">
        <v>19418</v>
      </c>
      <c r="H40" s="114">
        <v>59898</v>
      </c>
      <c r="I40" s="115">
        <v>35189</v>
      </c>
      <c r="J40" s="114">
        <v>21550</v>
      </c>
      <c r="K40" s="114">
        <v>13639</v>
      </c>
      <c r="L40" s="422">
        <v>19496</v>
      </c>
      <c r="M40" s="423">
        <v>17221</v>
      </c>
    </row>
    <row r="41" spans="1:13" s="110" customFormat="1" ht="11.1" customHeight="1" x14ac:dyDescent="0.2">
      <c r="A41" s="421" t="s">
        <v>390</v>
      </c>
      <c r="B41" s="115">
        <v>188551</v>
      </c>
      <c r="C41" s="114">
        <v>106541</v>
      </c>
      <c r="D41" s="114">
        <v>82010</v>
      </c>
      <c r="E41" s="114">
        <v>141953</v>
      </c>
      <c r="F41" s="114">
        <v>46598</v>
      </c>
      <c r="G41" s="114">
        <v>19336</v>
      </c>
      <c r="H41" s="114">
        <v>60419</v>
      </c>
      <c r="I41" s="115">
        <v>35443</v>
      </c>
      <c r="J41" s="114">
        <v>21713</v>
      </c>
      <c r="K41" s="114">
        <v>13730</v>
      </c>
      <c r="L41" s="422">
        <v>14195</v>
      </c>
      <c r="M41" s="423">
        <v>14427</v>
      </c>
    </row>
    <row r="42" spans="1:13" ht="15" customHeight="1" x14ac:dyDescent="0.2">
      <c r="A42" s="421" t="s">
        <v>398</v>
      </c>
      <c r="B42" s="115">
        <v>188746</v>
      </c>
      <c r="C42" s="114">
        <v>107170</v>
      </c>
      <c r="D42" s="114">
        <v>81576</v>
      </c>
      <c r="E42" s="114">
        <v>141987</v>
      </c>
      <c r="F42" s="114">
        <v>46759</v>
      </c>
      <c r="G42" s="114">
        <v>18662</v>
      </c>
      <c r="H42" s="114">
        <v>61181</v>
      </c>
      <c r="I42" s="115">
        <v>35282</v>
      </c>
      <c r="J42" s="114">
        <v>21508</v>
      </c>
      <c r="K42" s="114">
        <v>13774</v>
      </c>
      <c r="L42" s="422">
        <v>16594</v>
      </c>
      <c r="M42" s="423">
        <v>16493</v>
      </c>
    </row>
    <row r="43" spans="1:13" ht="11.1" customHeight="1" x14ac:dyDescent="0.2">
      <c r="A43" s="421" t="s">
        <v>388</v>
      </c>
      <c r="B43" s="115">
        <v>189940</v>
      </c>
      <c r="C43" s="114">
        <v>107861</v>
      </c>
      <c r="D43" s="114">
        <v>82079</v>
      </c>
      <c r="E43" s="114">
        <v>142378</v>
      </c>
      <c r="F43" s="114">
        <v>47562</v>
      </c>
      <c r="G43" s="114">
        <v>18514</v>
      </c>
      <c r="H43" s="114">
        <v>61846</v>
      </c>
      <c r="I43" s="115">
        <v>35903</v>
      </c>
      <c r="J43" s="114">
        <v>21690</v>
      </c>
      <c r="K43" s="114">
        <v>14213</v>
      </c>
      <c r="L43" s="422">
        <v>15156</v>
      </c>
      <c r="M43" s="423">
        <v>14786</v>
      </c>
    </row>
    <row r="44" spans="1:13" ht="11.1" customHeight="1" x14ac:dyDescent="0.2">
      <c r="A44" s="421" t="s">
        <v>389</v>
      </c>
      <c r="B44" s="115">
        <v>192362</v>
      </c>
      <c r="C44" s="114">
        <v>109488</v>
      </c>
      <c r="D44" s="114">
        <v>82874</v>
      </c>
      <c r="E44" s="114">
        <v>144728</v>
      </c>
      <c r="F44" s="114">
        <v>47634</v>
      </c>
      <c r="G44" s="114">
        <v>19733</v>
      </c>
      <c r="H44" s="114">
        <v>62330</v>
      </c>
      <c r="I44" s="115">
        <v>35439</v>
      </c>
      <c r="J44" s="114">
        <v>21073</v>
      </c>
      <c r="K44" s="114">
        <v>14366</v>
      </c>
      <c r="L44" s="422">
        <v>21515</v>
      </c>
      <c r="M44" s="423">
        <v>19448</v>
      </c>
    </row>
    <row r="45" spans="1:13" s="110" customFormat="1" ht="11.1" customHeight="1" x14ac:dyDescent="0.2">
      <c r="A45" s="421" t="s">
        <v>390</v>
      </c>
      <c r="B45" s="115">
        <v>191766</v>
      </c>
      <c r="C45" s="114">
        <v>108938</v>
      </c>
      <c r="D45" s="114">
        <v>82828</v>
      </c>
      <c r="E45" s="114">
        <v>143792</v>
      </c>
      <c r="F45" s="114">
        <v>47974</v>
      </c>
      <c r="G45" s="114">
        <v>19444</v>
      </c>
      <c r="H45" s="114">
        <v>62437</v>
      </c>
      <c r="I45" s="115">
        <v>35990</v>
      </c>
      <c r="J45" s="114">
        <v>21501</v>
      </c>
      <c r="K45" s="114">
        <v>14489</v>
      </c>
      <c r="L45" s="422">
        <v>14973</v>
      </c>
      <c r="M45" s="423">
        <v>16035</v>
      </c>
    </row>
    <row r="46" spans="1:13" ht="15" customHeight="1" x14ac:dyDescent="0.2">
      <c r="A46" s="421" t="s">
        <v>399</v>
      </c>
      <c r="B46" s="115">
        <v>191658</v>
      </c>
      <c r="C46" s="114">
        <v>108771</v>
      </c>
      <c r="D46" s="114">
        <v>82887</v>
      </c>
      <c r="E46" s="114">
        <v>143520</v>
      </c>
      <c r="F46" s="114">
        <v>48138</v>
      </c>
      <c r="G46" s="114">
        <v>18972</v>
      </c>
      <c r="H46" s="114">
        <v>62616</v>
      </c>
      <c r="I46" s="115">
        <v>35621</v>
      </c>
      <c r="J46" s="114">
        <v>21197</v>
      </c>
      <c r="K46" s="114">
        <v>14424</v>
      </c>
      <c r="L46" s="422">
        <v>17036</v>
      </c>
      <c r="M46" s="423">
        <v>17481</v>
      </c>
    </row>
    <row r="47" spans="1:13" ht="11.1" customHeight="1" x14ac:dyDescent="0.2">
      <c r="A47" s="421" t="s">
        <v>388</v>
      </c>
      <c r="B47" s="115">
        <v>191615</v>
      </c>
      <c r="C47" s="114">
        <v>109010</v>
      </c>
      <c r="D47" s="114">
        <v>82605</v>
      </c>
      <c r="E47" s="114">
        <v>142942</v>
      </c>
      <c r="F47" s="114">
        <v>48673</v>
      </c>
      <c r="G47" s="114">
        <v>18604</v>
      </c>
      <c r="H47" s="114">
        <v>62921</v>
      </c>
      <c r="I47" s="115">
        <v>36027</v>
      </c>
      <c r="J47" s="114">
        <v>21276</v>
      </c>
      <c r="K47" s="114">
        <v>14751</v>
      </c>
      <c r="L47" s="422">
        <v>15057</v>
      </c>
      <c r="M47" s="423">
        <v>15143</v>
      </c>
    </row>
    <row r="48" spans="1:13" ht="11.1" customHeight="1" x14ac:dyDescent="0.2">
      <c r="A48" s="421" t="s">
        <v>389</v>
      </c>
      <c r="B48" s="115">
        <v>192925</v>
      </c>
      <c r="C48" s="114">
        <v>109593</v>
      </c>
      <c r="D48" s="114">
        <v>83332</v>
      </c>
      <c r="E48" s="114">
        <v>144343</v>
      </c>
      <c r="F48" s="114">
        <v>48582</v>
      </c>
      <c r="G48" s="114">
        <v>19697</v>
      </c>
      <c r="H48" s="114">
        <v>63119</v>
      </c>
      <c r="I48" s="115">
        <v>34715</v>
      </c>
      <c r="J48" s="114">
        <v>20020</v>
      </c>
      <c r="K48" s="114">
        <v>14695</v>
      </c>
      <c r="L48" s="422">
        <v>20847</v>
      </c>
      <c r="M48" s="423">
        <v>19279</v>
      </c>
    </row>
    <row r="49" spans="1:17" s="110" customFormat="1" ht="11.1" customHeight="1" x14ac:dyDescent="0.2">
      <c r="A49" s="421" t="s">
        <v>390</v>
      </c>
      <c r="B49" s="115">
        <v>192281</v>
      </c>
      <c r="C49" s="114">
        <v>108764</v>
      </c>
      <c r="D49" s="114">
        <v>83517</v>
      </c>
      <c r="E49" s="114">
        <v>143198</v>
      </c>
      <c r="F49" s="114">
        <v>49083</v>
      </c>
      <c r="G49" s="114">
        <v>19602</v>
      </c>
      <c r="H49" s="114">
        <v>63090</v>
      </c>
      <c r="I49" s="115">
        <v>35253</v>
      </c>
      <c r="J49" s="114">
        <v>20341</v>
      </c>
      <c r="K49" s="114">
        <v>14912</v>
      </c>
      <c r="L49" s="422">
        <v>20875</v>
      </c>
      <c r="M49" s="423">
        <v>21694</v>
      </c>
    </row>
    <row r="50" spans="1:17" ht="15" customHeight="1" x14ac:dyDescent="0.2">
      <c r="A50" s="421" t="s">
        <v>400</v>
      </c>
      <c r="B50" s="143">
        <v>191322</v>
      </c>
      <c r="C50" s="144">
        <v>108152</v>
      </c>
      <c r="D50" s="144">
        <v>83170</v>
      </c>
      <c r="E50" s="144">
        <v>142590</v>
      </c>
      <c r="F50" s="144">
        <v>48732</v>
      </c>
      <c r="G50" s="144">
        <v>18897</v>
      </c>
      <c r="H50" s="144">
        <v>63202</v>
      </c>
      <c r="I50" s="143">
        <v>33526</v>
      </c>
      <c r="J50" s="144">
        <v>19364</v>
      </c>
      <c r="K50" s="144">
        <v>14162</v>
      </c>
      <c r="L50" s="425">
        <v>16066</v>
      </c>
      <c r="M50" s="426">
        <v>17150</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521</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-0.17531227498982563</v>
      </c>
      <c r="C6" s="479">
        <f>'Tabelle 3.3'!J11</f>
        <v>-5.8813621178518289</v>
      </c>
      <c r="D6" s="480">
        <f t="shared" ref="D6:E9" si="0">IF(OR(AND(B6&gt;=-50,B6&lt;=50),ISNUMBER(B6)=FALSE),B6,"")</f>
        <v>-0.17531227498982563</v>
      </c>
      <c r="E6" s="480">
        <f t="shared" si="0"/>
        <v>-5.8813621178518289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0.77822269034374059</v>
      </c>
      <c r="C7" s="479">
        <f>'Tabelle 3.1'!J23</f>
        <v>-2.6975865719528453</v>
      </c>
      <c r="D7" s="480">
        <f t="shared" si="0"/>
        <v>0.77822269034374059</v>
      </c>
      <c r="E7" s="480">
        <f>IF(OR(AND(C7&gt;=-50,C7&lt;=50),ISNUMBER(C7)=FALSE),C7,"")</f>
        <v>-2.6975865719528453</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-0.17531227498982563</v>
      </c>
      <c r="C14" s="479">
        <f>'Tabelle 3.3'!J11</f>
        <v>-5.8813621178518289</v>
      </c>
      <c r="D14" s="480">
        <f>IF(OR(AND(B14&gt;=-50,B14&lt;=50),ISNUMBER(B14)=FALSE),B14,"")</f>
        <v>-0.17531227498982563</v>
      </c>
      <c r="E14" s="480">
        <f>IF(OR(AND(C14&gt;=-50,C14&lt;=50),ISNUMBER(C14)=FALSE),C14,"")</f>
        <v>-5.8813621178518289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3.4965034965034967</v>
      </c>
      <c r="C15" s="479">
        <f>'Tabelle 3.3'!J12</f>
        <v>5.2631578947368425</v>
      </c>
      <c r="D15" s="480">
        <f t="shared" ref="D15:E45" si="3">IF(OR(AND(B15&gt;=-50,B15&lt;=50),ISNUMBER(B15)=FALSE),B15,"")</f>
        <v>3.4965034965034967</v>
      </c>
      <c r="E15" s="480">
        <f t="shared" si="3"/>
        <v>5.2631578947368425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4.4261451363870306</v>
      </c>
      <c r="C16" s="479">
        <f>'Tabelle 3.3'!J13</f>
        <v>-14.925373134328359</v>
      </c>
      <c r="D16" s="480">
        <f t="shared" si="3"/>
        <v>4.4261451363870306</v>
      </c>
      <c r="E16" s="480">
        <f t="shared" si="3"/>
        <v>-14.925373134328359</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-3.8489025012761613</v>
      </c>
      <c r="C17" s="479">
        <f>'Tabelle 3.3'!J14</f>
        <v>-3.7142857142857144</v>
      </c>
      <c r="D17" s="480">
        <f t="shared" si="3"/>
        <v>-3.8489025012761613</v>
      </c>
      <c r="E17" s="480">
        <f t="shared" si="3"/>
        <v>-3.7142857142857144</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-0.21529628870207093</v>
      </c>
      <c r="C18" s="479">
        <f>'Tabelle 3.3'!J15</f>
        <v>1.3774104683195592</v>
      </c>
      <c r="D18" s="480">
        <f t="shared" si="3"/>
        <v>-0.21529628870207093</v>
      </c>
      <c r="E18" s="480">
        <f t="shared" si="3"/>
        <v>1.3774104683195592</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-6.4320814320814321</v>
      </c>
      <c r="C19" s="479">
        <f>'Tabelle 3.3'!J16</f>
        <v>-7.6779026217228461</v>
      </c>
      <c r="D19" s="480">
        <f t="shared" si="3"/>
        <v>-6.4320814320814321</v>
      </c>
      <c r="E19" s="480">
        <f t="shared" si="3"/>
        <v>-7.6779026217228461</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-0.31655110039192041</v>
      </c>
      <c r="C20" s="479">
        <f>'Tabelle 3.3'!J17</f>
        <v>-1.9607843137254901</v>
      </c>
      <c r="D20" s="480">
        <f t="shared" si="3"/>
        <v>-0.31655110039192041</v>
      </c>
      <c r="E20" s="480">
        <f t="shared" si="3"/>
        <v>-1.9607843137254901</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1.981963087248322</v>
      </c>
      <c r="C21" s="479">
        <f>'Tabelle 3.3'!J18</f>
        <v>-1.572617946345976</v>
      </c>
      <c r="D21" s="480">
        <f t="shared" si="3"/>
        <v>1.981963087248322</v>
      </c>
      <c r="E21" s="480">
        <f t="shared" si="3"/>
        <v>-1.572617946345976</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-2.4492037342119715</v>
      </c>
      <c r="C22" s="479">
        <f>'Tabelle 3.3'!J19</f>
        <v>3.5277324632952691</v>
      </c>
      <c r="D22" s="480">
        <f t="shared" si="3"/>
        <v>-2.4492037342119715</v>
      </c>
      <c r="E22" s="480">
        <f t="shared" si="3"/>
        <v>3.5277324632952691</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1.7190026380733554</v>
      </c>
      <c r="C23" s="479">
        <f>'Tabelle 3.3'!J20</f>
        <v>-5.0214592274678109</v>
      </c>
      <c r="D23" s="480">
        <f t="shared" si="3"/>
        <v>1.7190026380733554</v>
      </c>
      <c r="E23" s="480">
        <f t="shared" si="3"/>
        <v>-5.0214592274678109</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0.48562548562548563</v>
      </c>
      <c r="C24" s="479">
        <f>'Tabelle 3.3'!J21</f>
        <v>-10.103132161955692</v>
      </c>
      <c r="D24" s="480">
        <f t="shared" si="3"/>
        <v>0.48562548562548563</v>
      </c>
      <c r="E24" s="480">
        <f t="shared" si="3"/>
        <v>-10.103132161955692</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3.281853281853282</v>
      </c>
      <c r="C25" s="479">
        <f>'Tabelle 3.3'!J22</f>
        <v>-2.5757575757575757</v>
      </c>
      <c r="D25" s="480">
        <f t="shared" si="3"/>
        <v>3.281853281853282</v>
      </c>
      <c r="E25" s="480">
        <f t="shared" si="3"/>
        <v>-2.5757575757575757</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-0.34375511540350301</v>
      </c>
      <c r="C26" s="479">
        <f>'Tabelle 3.3'!J23</f>
        <v>-0.67796610169491522</v>
      </c>
      <c r="D26" s="480">
        <f t="shared" si="3"/>
        <v>-0.34375511540350301</v>
      </c>
      <c r="E26" s="480">
        <f t="shared" si="3"/>
        <v>-0.67796610169491522</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5.3853196187193708</v>
      </c>
      <c r="C27" s="479">
        <f>'Tabelle 3.3'!J24</f>
        <v>-4.449972360420122</v>
      </c>
      <c r="D27" s="480">
        <f t="shared" si="3"/>
        <v>5.3853196187193708</v>
      </c>
      <c r="E27" s="480">
        <f t="shared" si="3"/>
        <v>-4.449972360420122</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0.95111873392063617</v>
      </c>
      <c r="C28" s="479">
        <f>'Tabelle 3.3'!J25</f>
        <v>-15.078780739213665</v>
      </c>
      <c r="D28" s="480">
        <f t="shared" si="3"/>
        <v>0.95111873392063617</v>
      </c>
      <c r="E28" s="480">
        <f t="shared" si="3"/>
        <v>-15.078780739213665</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-14.391457347409295</v>
      </c>
      <c r="C29" s="479">
        <f>'Tabelle 3.3'!J26</f>
        <v>-16.116248348745046</v>
      </c>
      <c r="D29" s="480">
        <f t="shared" si="3"/>
        <v>-14.391457347409295</v>
      </c>
      <c r="E29" s="480">
        <f t="shared" si="3"/>
        <v>-16.116248348745046</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1.342477746972129</v>
      </c>
      <c r="C30" s="479">
        <f>'Tabelle 3.3'!J27</f>
        <v>-16.379310344827587</v>
      </c>
      <c r="D30" s="480">
        <f t="shared" si="3"/>
        <v>1.342477746972129</v>
      </c>
      <c r="E30" s="480">
        <f t="shared" si="3"/>
        <v>-16.379310344827587</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-5.6601103721522571E-2</v>
      </c>
      <c r="C31" s="479">
        <f>'Tabelle 3.3'!J28</f>
        <v>-5.2893590541381457</v>
      </c>
      <c r="D31" s="480">
        <f t="shared" si="3"/>
        <v>-5.6601103721522571E-2</v>
      </c>
      <c r="E31" s="480">
        <f t="shared" si="3"/>
        <v>-5.2893590541381457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5.1714709788297792</v>
      </c>
      <c r="C32" s="479">
        <f>'Tabelle 3.3'!J29</f>
        <v>-1.6034985422740524</v>
      </c>
      <c r="D32" s="480">
        <f t="shared" si="3"/>
        <v>5.1714709788297792</v>
      </c>
      <c r="E32" s="480">
        <f t="shared" si="3"/>
        <v>-1.6034985422740524</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1.9700303887666353</v>
      </c>
      <c r="C33" s="479">
        <f>'Tabelle 3.3'!J30</f>
        <v>-1.3289036544850499</v>
      </c>
      <c r="D33" s="480">
        <f t="shared" si="3"/>
        <v>1.9700303887666353</v>
      </c>
      <c r="E33" s="480">
        <f t="shared" si="3"/>
        <v>-1.3289036544850499</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2.9219143576826196</v>
      </c>
      <c r="C34" s="479">
        <f>'Tabelle 3.3'!J31</f>
        <v>-2.0740351798372276</v>
      </c>
      <c r="D34" s="480">
        <f t="shared" si="3"/>
        <v>2.9219143576826196</v>
      </c>
      <c r="E34" s="480">
        <f t="shared" si="3"/>
        <v>-2.0740351798372276</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f>'Tabelle 2.3'!J32</f>
        <v>0</v>
      </c>
      <c r="C35" s="479">
        <f>'Tabelle 3.3'!J32</f>
        <v>0</v>
      </c>
      <c r="D35" s="480">
        <f t="shared" si="3"/>
        <v>0</v>
      </c>
      <c r="E35" s="480">
        <f t="shared" si="3"/>
        <v>0</v>
      </c>
      <c r="F35" s="475" t="str">
        <f t="shared" si="4"/>
        <v/>
      </c>
      <c r="G35" s="475" t="str">
        <f t="shared" si="4"/>
        <v/>
      </c>
      <c r="H35" s="481" t="str">
        <f t="shared" si="5"/>
        <v/>
      </c>
      <c r="I35" s="481" t="str">
        <f t="shared" si="5"/>
        <v/>
      </c>
      <c r="J35" s="475" t="e">
        <f t="shared" si="6"/>
        <v>#N/A</v>
      </c>
      <c r="K35" s="475" t="e">
        <f t="shared" si="7"/>
        <v>#N/A</v>
      </c>
      <c r="L35" s="475" t="e">
        <f t="shared" si="8"/>
        <v>#N/A</v>
      </c>
      <c r="M35" s="475" t="e">
        <f t="shared" si="9"/>
        <v>#N/A</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3.4965034965034967</v>
      </c>
      <c r="C37" s="479">
        <f>'Tabelle 3.3'!J34</f>
        <v>5.2631578947368425</v>
      </c>
      <c r="D37" s="480">
        <f t="shared" si="3"/>
        <v>3.4965034965034967</v>
      </c>
      <c r="E37" s="480">
        <f t="shared" si="3"/>
        <v>5.2631578947368425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-2.1805254553058817</v>
      </c>
      <c r="C38" s="479">
        <f>'Tabelle 3.3'!J35</f>
        <v>-3.002729754322111</v>
      </c>
      <c r="D38" s="480">
        <f t="shared" si="3"/>
        <v>-2.1805254553058817</v>
      </c>
      <c r="E38" s="480">
        <f t="shared" si="3"/>
        <v>-3.002729754322111</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0.58021927393404504</v>
      </c>
      <c r="C39" s="479">
        <f>'Tabelle 3.3'!J36</f>
        <v>-6.0835704657780436</v>
      </c>
      <c r="D39" s="480">
        <f t="shared" si="3"/>
        <v>0.58021927393404504</v>
      </c>
      <c r="E39" s="480">
        <f t="shared" si="3"/>
        <v>-6.0835704657780436</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0.58021927393404504</v>
      </c>
      <c r="C45" s="479">
        <f>'Tabelle 3.3'!J36</f>
        <v>-6.0835704657780436</v>
      </c>
      <c r="D45" s="480">
        <f t="shared" si="3"/>
        <v>0.58021927393404504</v>
      </c>
      <c r="E45" s="480">
        <f t="shared" si="3"/>
        <v>-6.0835704657780436</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176782</v>
      </c>
      <c r="C51" s="486">
        <v>22927</v>
      </c>
      <c r="D51" s="486">
        <v>11936</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178119</v>
      </c>
      <c r="C52" s="486">
        <v>23071</v>
      </c>
      <c r="D52" s="486">
        <v>12245</v>
      </c>
      <c r="E52" s="487">
        <f t="shared" ref="E52:G70" si="11">IF($A$51=37802,IF(COUNTBLANK(B$51:B$70)&gt;0,#N/A,B52/B$51*100),IF(COUNTBLANK(B$51:B$75)&gt;0,#N/A,B52/B$51*100))</f>
        <v>100.7562987181953</v>
      </c>
      <c r="F52" s="487">
        <f t="shared" si="11"/>
        <v>100.62808042918829</v>
      </c>
      <c r="G52" s="487">
        <f t="shared" si="11"/>
        <v>102.58880697050938</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180384</v>
      </c>
      <c r="C53" s="486">
        <v>22627</v>
      </c>
      <c r="D53" s="486">
        <v>12265</v>
      </c>
      <c r="E53" s="487">
        <f t="shared" si="11"/>
        <v>102.03753775836906</v>
      </c>
      <c r="F53" s="487">
        <f t="shared" si="11"/>
        <v>98.69149910585773</v>
      </c>
      <c r="G53" s="487">
        <f t="shared" si="11"/>
        <v>102.75636729222519</v>
      </c>
      <c r="H53" s="488">
        <f>IF(ISERROR(L53)=TRUE,IF(MONTH(A53)=MONTH(MAX(A$51:A$75)),A53,""),"")</f>
        <v>41883</v>
      </c>
      <c r="I53" s="487">
        <f t="shared" si="12"/>
        <v>102.03753775836906</v>
      </c>
      <c r="J53" s="487">
        <f t="shared" si="10"/>
        <v>98.69149910585773</v>
      </c>
      <c r="K53" s="487">
        <f t="shared" si="10"/>
        <v>102.75636729222519</v>
      </c>
      <c r="L53" s="487" t="e">
        <f t="shared" si="13"/>
        <v>#N/A</v>
      </c>
    </row>
    <row r="54" spans="1:14" ht="15" customHeight="1" x14ac:dyDescent="0.2">
      <c r="A54" s="489" t="s">
        <v>463</v>
      </c>
      <c r="B54" s="486">
        <v>179016</v>
      </c>
      <c r="C54" s="486">
        <v>23363</v>
      </c>
      <c r="D54" s="486">
        <v>12309</v>
      </c>
      <c r="E54" s="487">
        <f t="shared" si="11"/>
        <v>101.26370331821113</v>
      </c>
      <c r="F54" s="487">
        <f t="shared" si="11"/>
        <v>101.90168796615345</v>
      </c>
      <c r="G54" s="487">
        <f t="shared" si="11"/>
        <v>103.125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179241</v>
      </c>
      <c r="C55" s="486">
        <v>22264</v>
      </c>
      <c r="D55" s="486">
        <v>11915</v>
      </c>
      <c r="E55" s="487">
        <f t="shared" si="11"/>
        <v>101.39097871955289</v>
      </c>
      <c r="F55" s="487">
        <f t="shared" si="11"/>
        <v>97.108213023945567</v>
      </c>
      <c r="G55" s="487">
        <f t="shared" si="11"/>
        <v>99.824061662198389</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180273</v>
      </c>
      <c r="C56" s="486">
        <v>22509</v>
      </c>
      <c r="D56" s="486">
        <v>12172</v>
      </c>
      <c r="E56" s="487">
        <f t="shared" si="11"/>
        <v>101.97474856037378</v>
      </c>
      <c r="F56" s="487">
        <f t="shared" si="11"/>
        <v>98.176822087495097</v>
      </c>
      <c r="G56" s="487">
        <f t="shared" si="11"/>
        <v>101.97721179624666</v>
      </c>
      <c r="H56" s="488" t="str">
        <f t="shared" si="14"/>
        <v/>
      </c>
      <c r="I56" s="487" t="str">
        <f t="shared" si="12"/>
        <v/>
      </c>
      <c r="J56" s="487" t="str">
        <f t="shared" si="10"/>
        <v/>
      </c>
      <c r="K56" s="487" t="str">
        <f t="shared" si="10"/>
        <v/>
      </c>
      <c r="L56" s="487" t="e">
        <f t="shared" si="13"/>
        <v>#N/A</v>
      </c>
    </row>
    <row r="57" spans="1:14" ht="15" customHeight="1" x14ac:dyDescent="0.2">
      <c r="A57" s="489">
        <v>42248</v>
      </c>
      <c r="B57" s="486">
        <v>183747</v>
      </c>
      <c r="C57" s="486">
        <v>22578</v>
      </c>
      <c r="D57" s="486">
        <v>12810</v>
      </c>
      <c r="E57" s="487">
        <f t="shared" si="11"/>
        <v>103.93988075709066</v>
      </c>
      <c r="F57" s="487">
        <f t="shared" si="11"/>
        <v>98.477777293147824</v>
      </c>
      <c r="G57" s="487">
        <f t="shared" si="11"/>
        <v>107.32238605898124</v>
      </c>
      <c r="H57" s="488">
        <f t="shared" si="14"/>
        <v>42248</v>
      </c>
      <c r="I57" s="487">
        <f t="shared" si="12"/>
        <v>103.93988075709066</v>
      </c>
      <c r="J57" s="487">
        <f t="shared" si="10"/>
        <v>98.477777293147824</v>
      </c>
      <c r="K57" s="487">
        <f t="shared" si="10"/>
        <v>107.32238605898124</v>
      </c>
      <c r="L57" s="487" t="e">
        <f t="shared" si="13"/>
        <v>#N/A</v>
      </c>
    </row>
    <row r="58" spans="1:14" ht="15" customHeight="1" x14ac:dyDescent="0.2">
      <c r="A58" s="489" t="s">
        <v>466</v>
      </c>
      <c r="B58" s="486">
        <v>182720</v>
      </c>
      <c r="C58" s="486">
        <v>23088</v>
      </c>
      <c r="D58" s="486">
        <v>12978</v>
      </c>
      <c r="E58" s="487">
        <f t="shared" si="11"/>
        <v>103.3589392585218</v>
      </c>
      <c r="F58" s="487">
        <f t="shared" si="11"/>
        <v>100.70222881318969</v>
      </c>
      <c r="G58" s="487">
        <f t="shared" si="11"/>
        <v>108.72989276139411</v>
      </c>
      <c r="H58" s="488" t="str">
        <f t="shared" si="14"/>
        <v/>
      </c>
      <c r="I58" s="487" t="str">
        <f t="shared" si="12"/>
        <v/>
      </c>
      <c r="J58" s="487" t="str">
        <f t="shared" si="10"/>
        <v/>
      </c>
      <c r="K58" s="487" t="str">
        <f t="shared" si="10"/>
        <v/>
      </c>
      <c r="L58" s="487" t="e">
        <f t="shared" si="13"/>
        <v>#N/A</v>
      </c>
    </row>
    <row r="59" spans="1:14" ht="15" customHeight="1" x14ac:dyDescent="0.2">
      <c r="A59" s="489" t="s">
        <v>467</v>
      </c>
      <c r="B59" s="486">
        <v>182400</v>
      </c>
      <c r="C59" s="486">
        <v>22721</v>
      </c>
      <c r="D59" s="486">
        <v>12790</v>
      </c>
      <c r="E59" s="487">
        <f t="shared" si="11"/>
        <v>103.17792535439128</v>
      </c>
      <c r="F59" s="487">
        <f t="shared" si="11"/>
        <v>99.101496052688958</v>
      </c>
      <c r="G59" s="487">
        <f t="shared" si="11"/>
        <v>107.15482573726543</v>
      </c>
      <c r="H59" s="488" t="str">
        <f t="shared" si="14"/>
        <v/>
      </c>
      <c r="I59" s="487" t="str">
        <f t="shared" si="12"/>
        <v/>
      </c>
      <c r="J59" s="487" t="str">
        <f t="shared" si="10"/>
        <v/>
      </c>
      <c r="K59" s="487" t="str">
        <f t="shared" si="10"/>
        <v/>
      </c>
      <c r="L59" s="487" t="e">
        <f t="shared" si="13"/>
        <v>#N/A</v>
      </c>
    </row>
    <row r="60" spans="1:14" ht="15" customHeight="1" x14ac:dyDescent="0.2">
      <c r="A60" s="489" t="s">
        <v>468</v>
      </c>
      <c r="B60" s="486">
        <v>183417</v>
      </c>
      <c r="C60" s="486">
        <v>22920</v>
      </c>
      <c r="D60" s="486">
        <v>13069</v>
      </c>
      <c r="E60" s="487">
        <f t="shared" si="11"/>
        <v>103.75321016845606</v>
      </c>
      <c r="F60" s="487">
        <f t="shared" si="11"/>
        <v>99.969468312470013</v>
      </c>
      <c r="G60" s="487">
        <f t="shared" si="11"/>
        <v>109.49229222520107</v>
      </c>
      <c r="H60" s="488" t="str">
        <f t="shared" si="14"/>
        <v/>
      </c>
      <c r="I60" s="487" t="str">
        <f t="shared" si="12"/>
        <v/>
      </c>
      <c r="J60" s="487" t="str">
        <f t="shared" si="10"/>
        <v/>
      </c>
      <c r="K60" s="487" t="str">
        <f t="shared" si="10"/>
        <v/>
      </c>
      <c r="L60" s="487" t="e">
        <f t="shared" si="13"/>
        <v>#N/A</v>
      </c>
    </row>
    <row r="61" spans="1:14" ht="15" customHeight="1" x14ac:dyDescent="0.2">
      <c r="A61" s="489">
        <v>42614</v>
      </c>
      <c r="B61" s="486">
        <v>186244</v>
      </c>
      <c r="C61" s="486">
        <v>22300</v>
      </c>
      <c r="D61" s="486">
        <v>13490</v>
      </c>
      <c r="E61" s="487">
        <f t="shared" si="11"/>
        <v>105.35235487775904</v>
      </c>
      <c r="F61" s="487">
        <f t="shared" si="11"/>
        <v>97.265233131242638</v>
      </c>
      <c r="G61" s="487">
        <f t="shared" si="11"/>
        <v>113.01943699731905</v>
      </c>
      <c r="H61" s="488">
        <f t="shared" si="14"/>
        <v>42614</v>
      </c>
      <c r="I61" s="487">
        <f t="shared" si="12"/>
        <v>105.35235487775904</v>
      </c>
      <c r="J61" s="487">
        <f t="shared" si="10"/>
        <v>97.265233131242638</v>
      </c>
      <c r="K61" s="487">
        <f t="shared" si="10"/>
        <v>113.01943699731905</v>
      </c>
      <c r="L61" s="487" t="e">
        <f t="shared" si="13"/>
        <v>#N/A</v>
      </c>
    </row>
    <row r="62" spans="1:14" ht="15" customHeight="1" x14ac:dyDescent="0.2">
      <c r="A62" s="489" t="s">
        <v>469</v>
      </c>
      <c r="B62" s="486">
        <v>185363</v>
      </c>
      <c r="C62" s="486">
        <v>22736</v>
      </c>
      <c r="D62" s="486">
        <v>13538</v>
      </c>
      <c r="E62" s="487">
        <f t="shared" si="11"/>
        <v>104.85400097294975</v>
      </c>
      <c r="F62" s="487">
        <f t="shared" si="11"/>
        <v>99.166921097396084</v>
      </c>
      <c r="G62" s="487">
        <f t="shared" si="11"/>
        <v>113.421581769437</v>
      </c>
      <c r="H62" s="488" t="str">
        <f t="shared" si="14"/>
        <v/>
      </c>
      <c r="I62" s="487" t="str">
        <f t="shared" si="12"/>
        <v/>
      </c>
      <c r="J62" s="487" t="str">
        <f t="shared" si="10"/>
        <v/>
      </c>
      <c r="K62" s="487" t="str">
        <f t="shared" si="10"/>
        <v/>
      </c>
      <c r="L62" s="487" t="e">
        <f t="shared" si="13"/>
        <v>#N/A</v>
      </c>
    </row>
    <row r="63" spans="1:14" ht="15" customHeight="1" x14ac:dyDescent="0.2">
      <c r="A63" s="489" t="s">
        <v>470</v>
      </c>
      <c r="B63" s="486">
        <v>184478</v>
      </c>
      <c r="C63" s="486">
        <v>22072</v>
      </c>
      <c r="D63" s="486">
        <v>13082</v>
      </c>
      <c r="E63" s="487">
        <f t="shared" si="11"/>
        <v>104.35338439433879</v>
      </c>
      <c r="F63" s="487">
        <f t="shared" si="11"/>
        <v>96.270772451694512</v>
      </c>
      <c r="G63" s="487">
        <f t="shared" si="11"/>
        <v>109.60120643431634</v>
      </c>
      <c r="H63" s="488" t="str">
        <f t="shared" si="14"/>
        <v/>
      </c>
      <c r="I63" s="487" t="str">
        <f t="shared" si="12"/>
        <v/>
      </c>
      <c r="J63" s="487" t="str">
        <f t="shared" si="10"/>
        <v/>
      </c>
      <c r="K63" s="487" t="str">
        <f t="shared" si="10"/>
        <v/>
      </c>
      <c r="L63" s="487" t="e">
        <f t="shared" si="13"/>
        <v>#N/A</v>
      </c>
    </row>
    <row r="64" spans="1:14" ht="15" customHeight="1" x14ac:dyDescent="0.2">
      <c r="A64" s="489" t="s">
        <v>471</v>
      </c>
      <c r="B64" s="486">
        <v>185371</v>
      </c>
      <c r="C64" s="486">
        <v>22278</v>
      </c>
      <c r="D64" s="486">
        <v>13456</v>
      </c>
      <c r="E64" s="487">
        <f t="shared" si="11"/>
        <v>104.858526320553</v>
      </c>
      <c r="F64" s="487">
        <f t="shared" si="11"/>
        <v>97.16927639900554</v>
      </c>
      <c r="G64" s="487">
        <f t="shared" si="11"/>
        <v>112.73458445040214</v>
      </c>
      <c r="H64" s="488" t="str">
        <f t="shared" si="14"/>
        <v/>
      </c>
      <c r="I64" s="487" t="str">
        <f t="shared" si="12"/>
        <v/>
      </c>
      <c r="J64" s="487" t="str">
        <f t="shared" si="10"/>
        <v/>
      </c>
      <c r="K64" s="487" t="str">
        <f t="shared" si="10"/>
        <v/>
      </c>
      <c r="L64" s="487" t="e">
        <f t="shared" si="13"/>
        <v>#N/A</v>
      </c>
    </row>
    <row r="65" spans="1:12" ht="15" customHeight="1" x14ac:dyDescent="0.2">
      <c r="A65" s="489">
        <v>42979</v>
      </c>
      <c r="B65" s="486">
        <v>187949</v>
      </c>
      <c r="C65" s="486">
        <v>21550</v>
      </c>
      <c r="D65" s="486">
        <v>13639</v>
      </c>
      <c r="E65" s="487">
        <f t="shared" si="11"/>
        <v>106.31681958570442</v>
      </c>
      <c r="F65" s="487">
        <f t="shared" si="11"/>
        <v>93.993980895886935</v>
      </c>
      <c r="G65" s="487">
        <f t="shared" si="11"/>
        <v>114.26776139410188</v>
      </c>
      <c r="H65" s="488">
        <f t="shared" si="14"/>
        <v>42979</v>
      </c>
      <c r="I65" s="487">
        <f t="shared" si="12"/>
        <v>106.31681958570442</v>
      </c>
      <c r="J65" s="487">
        <f t="shared" si="10"/>
        <v>93.993980895886935</v>
      </c>
      <c r="K65" s="487">
        <f t="shared" si="10"/>
        <v>114.26776139410188</v>
      </c>
      <c r="L65" s="487" t="e">
        <f t="shared" si="13"/>
        <v>#N/A</v>
      </c>
    </row>
    <row r="66" spans="1:12" ht="15" customHeight="1" x14ac:dyDescent="0.2">
      <c r="A66" s="489" t="s">
        <v>472</v>
      </c>
      <c r="B66" s="486">
        <v>188551</v>
      </c>
      <c r="C66" s="486">
        <v>21713</v>
      </c>
      <c r="D66" s="486">
        <v>13730</v>
      </c>
      <c r="E66" s="487">
        <f t="shared" si="11"/>
        <v>106.65735199284995</v>
      </c>
      <c r="F66" s="487">
        <f t="shared" si="11"/>
        <v>94.704933048370918</v>
      </c>
      <c r="G66" s="487">
        <f t="shared" si="11"/>
        <v>115.03016085790885</v>
      </c>
      <c r="H66" s="488" t="str">
        <f t="shared" si="14"/>
        <v/>
      </c>
      <c r="I66" s="487" t="str">
        <f t="shared" si="12"/>
        <v/>
      </c>
      <c r="J66" s="487" t="str">
        <f t="shared" si="10"/>
        <v/>
      </c>
      <c r="K66" s="487" t="str">
        <f t="shared" si="10"/>
        <v/>
      </c>
      <c r="L66" s="487" t="e">
        <f t="shared" si="13"/>
        <v>#N/A</v>
      </c>
    </row>
    <row r="67" spans="1:12" ht="15" customHeight="1" x14ac:dyDescent="0.2">
      <c r="A67" s="489" t="s">
        <v>473</v>
      </c>
      <c r="B67" s="486">
        <v>188746</v>
      </c>
      <c r="C67" s="486">
        <v>21508</v>
      </c>
      <c r="D67" s="486">
        <v>13774</v>
      </c>
      <c r="E67" s="487">
        <f t="shared" si="11"/>
        <v>106.76765734067948</v>
      </c>
      <c r="F67" s="487">
        <f t="shared" si="11"/>
        <v>93.81079077070703</v>
      </c>
      <c r="G67" s="487">
        <f t="shared" si="11"/>
        <v>115.39879356568366</v>
      </c>
      <c r="H67" s="488" t="str">
        <f t="shared" si="14"/>
        <v/>
      </c>
      <c r="I67" s="487" t="str">
        <f t="shared" si="12"/>
        <v/>
      </c>
      <c r="J67" s="487" t="str">
        <f t="shared" si="12"/>
        <v/>
      </c>
      <c r="K67" s="487" t="str">
        <f t="shared" si="12"/>
        <v/>
      </c>
      <c r="L67" s="487" t="e">
        <f t="shared" si="13"/>
        <v>#N/A</v>
      </c>
    </row>
    <row r="68" spans="1:12" ht="15" customHeight="1" x14ac:dyDescent="0.2">
      <c r="A68" s="489" t="s">
        <v>474</v>
      </c>
      <c r="B68" s="486">
        <v>189940</v>
      </c>
      <c r="C68" s="486">
        <v>21690</v>
      </c>
      <c r="D68" s="486">
        <v>14213</v>
      </c>
      <c r="E68" s="487">
        <f t="shared" si="11"/>
        <v>107.44306547046645</v>
      </c>
      <c r="F68" s="487">
        <f t="shared" si="11"/>
        <v>94.604614646486667</v>
      </c>
      <c r="G68" s="487">
        <f t="shared" si="11"/>
        <v>119.07674262734585</v>
      </c>
      <c r="H68" s="488" t="str">
        <f t="shared" si="14"/>
        <v/>
      </c>
      <c r="I68" s="487" t="str">
        <f t="shared" si="12"/>
        <v/>
      </c>
      <c r="J68" s="487" t="str">
        <f t="shared" si="12"/>
        <v/>
      </c>
      <c r="K68" s="487" t="str">
        <f t="shared" si="12"/>
        <v/>
      </c>
      <c r="L68" s="487" t="e">
        <f t="shared" si="13"/>
        <v>#N/A</v>
      </c>
    </row>
    <row r="69" spans="1:12" ht="15" customHeight="1" x14ac:dyDescent="0.2">
      <c r="A69" s="489">
        <v>43344</v>
      </c>
      <c r="B69" s="486">
        <v>192362</v>
      </c>
      <c r="C69" s="486">
        <v>21073</v>
      </c>
      <c r="D69" s="486">
        <v>14366</v>
      </c>
      <c r="E69" s="487">
        <f t="shared" si="11"/>
        <v>108.81311445735426</v>
      </c>
      <c r="F69" s="487">
        <f t="shared" si="11"/>
        <v>91.913464474200723</v>
      </c>
      <c r="G69" s="487">
        <f t="shared" si="11"/>
        <v>120.35857908847186</v>
      </c>
      <c r="H69" s="488">
        <f t="shared" si="14"/>
        <v>43344</v>
      </c>
      <c r="I69" s="487">
        <f t="shared" si="12"/>
        <v>108.81311445735426</v>
      </c>
      <c r="J69" s="487">
        <f t="shared" si="12"/>
        <v>91.913464474200723</v>
      </c>
      <c r="K69" s="487">
        <f t="shared" si="12"/>
        <v>120.35857908847186</v>
      </c>
      <c r="L69" s="487" t="e">
        <f t="shared" si="13"/>
        <v>#N/A</v>
      </c>
    </row>
    <row r="70" spans="1:12" ht="15" customHeight="1" x14ac:dyDescent="0.2">
      <c r="A70" s="489" t="s">
        <v>475</v>
      </c>
      <c r="B70" s="486">
        <v>191766</v>
      </c>
      <c r="C70" s="486">
        <v>21501</v>
      </c>
      <c r="D70" s="486">
        <v>14489</v>
      </c>
      <c r="E70" s="487">
        <f t="shared" si="11"/>
        <v>108.47597606091117</v>
      </c>
      <c r="F70" s="487">
        <f t="shared" si="11"/>
        <v>93.780259083177043</v>
      </c>
      <c r="G70" s="487">
        <f t="shared" si="11"/>
        <v>121.38907506702412</v>
      </c>
      <c r="H70" s="488" t="str">
        <f t="shared" si="14"/>
        <v/>
      </c>
      <c r="I70" s="487" t="str">
        <f t="shared" si="12"/>
        <v/>
      </c>
      <c r="J70" s="487" t="str">
        <f t="shared" si="12"/>
        <v/>
      </c>
      <c r="K70" s="487" t="str">
        <f t="shared" si="12"/>
        <v/>
      </c>
      <c r="L70" s="487" t="e">
        <f t="shared" si="13"/>
        <v>#N/A</v>
      </c>
    </row>
    <row r="71" spans="1:12" ht="15" customHeight="1" x14ac:dyDescent="0.2">
      <c r="A71" s="489" t="s">
        <v>476</v>
      </c>
      <c r="B71" s="486">
        <v>191658</v>
      </c>
      <c r="C71" s="486">
        <v>21197</v>
      </c>
      <c r="D71" s="486">
        <v>14424</v>
      </c>
      <c r="E71" s="490">
        <f t="shared" ref="E71:G75" si="15">IF($A$51=37802,IF(COUNTBLANK(B$51:B$70)&gt;0,#N/A,IF(ISBLANK(B71)=FALSE,B71/B$51*100,#N/A)),IF(COUNTBLANK(B$51:B$75)&gt;0,#N/A,B71/B$51*100))</f>
        <v>108.41488386826714</v>
      </c>
      <c r="F71" s="490">
        <f t="shared" si="15"/>
        <v>92.454311510446203</v>
      </c>
      <c r="G71" s="490">
        <f t="shared" si="15"/>
        <v>120.84450402144773</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191615</v>
      </c>
      <c r="C72" s="486">
        <v>21276</v>
      </c>
      <c r="D72" s="486">
        <v>14751</v>
      </c>
      <c r="E72" s="490">
        <f t="shared" si="15"/>
        <v>108.39056012489961</v>
      </c>
      <c r="F72" s="490">
        <f t="shared" si="15"/>
        <v>92.798883412570333</v>
      </c>
      <c r="G72" s="490">
        <f t="shared" si="15"/>
        <v>123.58411528150135</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192925</v>
      </c>
      <c r="C73" s="486">
        <v>20020</v>
      </c>
      <c r="D73" s="486">
        <v>14695</v>
      </c>
      <c r="E73" s="490">
        <f t="shared" si="15"/>
        <v>109.13158579493387</v>
      </c>
      <c r="F73" s="490">
        <f t="shared" si="15"/>
        <v>87.320626335761332</v>
      </c>
      <c r="G73" s="490">
        <f t="shared" si="15"/>
        <v>123.11494638069705</v>
      </c>
      <c r="H73" s="491">
        <f>IF(A$51=37802,IF(ISERROR(L73)=TRUE,IF(ISBLANK(A73)=FALSE,IF(MONTH(A73)=MONTH(MAX(A$51:A$75)),A73,""),""),""),IF(ISERROR(L73)=TRUE,IF(MONTH(A73)=MONTH(MAX(A$51:A$75)),A73,""),""))</f>
        <v>43709</v>
      </c>
      <c r="I73" s="487">
        <f t="shared" si="12"/>
        <v>109.13158579493387</v>
      </c>
      <c r="J73" s="487">
        <f t="shared" si="12"/>
        <v>87.320626335761332</v>
      </c>
      <c r="K73" s="487">
        <f t="shared" si="12"/>
        <v>123.11494638069705</v>
      </c>
      <c r="L73" s="487" t="e">
        <f t="shared" si="13"/>
        <v>#N/A</v>
      </c>
    </row>
    <row r="74" spans="1:12" ht="15" customHeight="1" x14ac:dyDescent="0.2">
      <c r="A74" s="489" t="s">
        <v>478</v>
      </c>
      <c r="B74" s="486">
        <v>192281</v>
      </c>
      <c r="C74" s="486">
        <v>20341</v>
      </c>
      <c r="D74" s="486">
        <v>14912</v>
      </c>
      <c r="E74" s="490">
        <f t="shared" si="15"/>
        <v>108.76729531287121</v>
      </c>
      <c r="F74" s="490">
        <f t="shared" si="15"/>
        <v>88.720722292493576</v>
      </c>
      <c r="G74" s="490">
        <f t="shared" si="15"/>
        <v>124.93297587131367</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191322</v>
      </c>
      <c r="C75" s="492">
        <v>19364</v>
      </c>
      <c r="D75" s="492">
        <v>14162</v>
      </c>
      <c r="E75" s="490">
        <f t="shared" si="15"/>
        <v>108.22481926893008</v>
      </c>
      <c r="F75" s="490">
        <f t="shared" si="15"/>
        <v>84.459371047236885</v>
      </c>
      <c r="G75" s="490">
        <f t="shared" si="15"/>
        <v>118.6494638069705</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109.13158579493387</v>
      </c>
      <c r="J77" s="487">
        <f>IF(J75&lt;&gt;"",J75,IF(J74&lt;&gt;"",J74,IF(J73&lt;&gt;"",J73,IF(J72&lt;&gt;"",J72,IF(J71&lt;&gt;"",J71,IF(J70&lt;&gt;"",J70,""))))))</f>
        <v>87.320626335761332</v>
      </c>
      <c r="K77" s="487">
        <f>IF(K75&lt;&gt;"",K75,IF(K74&lt;&gt;"",K74,IF(K73&lt;&gt;"",K73,IF(K72&lt;&gt;"",K72,IF(K71&lt;&gt;"",K71,IF(K70&lt;&gt;"",K70,""))))))</f>
        <v>123.11494638069705</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+9,1%</v>
      </c>
      <c r="J79" s="487" t="str">
        <f>"GeB - ausschließlich: "&amp;IF(J77&gt;100,"+","")&amp;TEXT(J77-100,"0,0")&amp;"%"</f>
        <v>GeB - ausschließlich: -12,7%</v>
      </c>
      <c r="K79" s="487" t="str">
        <f>"GeB - im Nebenjob: "&amp;IF(K77&gt;100,"+","")&amp;TEXT(K77-100,"0,0")&amp;"%"</f>
        <v>GeB - im Nebenjob: +23,1%</v>
      </c>
    </row>
    <row r="81" spans="9:9" ht="15" customHeight="1" x14ac:dyDescent="0.2">
      <c r="I81" s="487" t="str">
        <f>IF(ISERROR(HLOOKUP(1,I$78:K$79,2,FALSE)),"",HLOOKUP(1,I$78:K$79,2,FALSE))</f>
        <v>GeB - im Nebenjob: +23,1%</v>
      </c>
    </row>
    <row r="82" spans="9:9" ht="15" customHeight="1" x14ac:dyDescent="0.2">
      <c r="I82" s="487" t="str">
        <f>IF(ISERROR(HLOOKUP(2,I$78:K$79,2,FALSE)),"",HLOOKUP(2,I$78:K$79,2,FALSE))</f>
        <v>SvB: +9,1%</v>
      </c>
    </row>
    <row r="83" spans="9:9" ht="15" customHeight="1" x14ac:dyDescent="0.2">
      <c r="I83" s="487" t="str">
        <f>IF(ISERROR(HLOOKUP(3,I$78:K$79,2,FALSE)),"",HLOOKUP(3,I$78:K$79,2,FALSE))</f>
        <v>GeB - ausschließlich: -12,7%</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191322</v>
      </c>
      <c r="E12" s="114">
        <v>192281</v>
      </c>
      <c r="F12" s="114">
        <v>192925</v>
      </c>
      <c r="G12" s="114">
        <v>191615</v>
      </c>
      <c r="H12" s="114">
        <v>191658</v>
      </c>
      <c r="I12" s="115">
        <v>-336</v>
      </c>
      <c r="J12" s="116">
        <v>-0.17531227498982563</v>
      </c>
      <c r="N12" s="117"/>
    </row>
    <row r="13" spans="1:15" s="110" customFormat="1" ht="13.5" customHeight="1" x14ac:dyDescent="0.2">
      <c r="A13" s="118" t="s">
        <v>105</v>
      </c>
      <c r="B13" s="119" t="s">
        <v>106</v>
      </c>
      <c r="C13" s="113">
        <v>56.528783934936911</v>
      </c>
      <c r="D13" s="114">
        <v>108152</v>
      </c>
      <c r="E13" s="114">
        <v>108764</v>
      </c>
      <c r="F13" s="114">
        <v>109593</v>
      </c>
      <c r="G13" s="114">
        <v>109010</v>
      </c>
      <c r="H13" s="114">
        <v>108771</v>
      </c>
      <c r="I13" s="115">
        <v>-619</v>
      </c>
      <c r="J13" s="116">
        <v>-0.56908550992452034</v>
      </c>
    </row>
    <row r="14" spans="1:15" s="110" customFormat="1" ht="13.5" customHeight="1" x14ac:dyDescent="0.2">
      <c r="A14" s="120"/>
      <c r="B14" s="119" t="s">
        <v>107</v>
      </c>
      <c r="C14" s="113">
        <v>43.471216065063089</v>
      </c>
      <c r="D14" s="114">
        <v>83170</v>
      </c>
      <c r="E14" s="114">
        <v>83517</v>
      </c>
      <c r="F14" s="114">
        <v>83332</v>
      </c>
      <c r="G14" s="114">
        <v>82605</v>
      </c>
      <c r="H14" s="114">
        <v>82887</v>
      </c>
      <c r="I14" s="115">
        <v>283</v>
      </c>
      <c r="J14" s="116">
        <v>0.34142869207475235</v>
      </c>
    </row>
    <row r="15" spans="1:15" s="110" customFormat="1" ht="13.5" customHeight="1" x14ac:dyDescent="0.2">
      <c r="A15" s="118" t="s">
        <v>105</v>
      </c>
      <c r="B15" s="121" t="s">
        <v>108</v>
      </c>
      <c r="C15" s="113">
        <v>9.8770658889202494</v>
      </c>
      <c r="D15" s="114">
        <v>18897</v>
      </c>
      <c r="E15" s="114">
        <v>19602</v>
      </c>
      <c r="F15" s="114">
        <v>19697</v>
      </c>
      <c r="G15" s="114">
        <v>18604</v>
      </c>
      <c r="H15" s="114">
        <v>18972</v>
      </c>
      <c r="I15" s="115">
        <v>-75</v>
      </c>
      <c r="J15" s="116">
        <v>-0.39531941808981658</v>
      </c>
    </row>
    <row r="16" spans="1:15" s="110" customFormat="1" ht="13.5" customHeight="1" x14ac:dyDescent="0.2">
      <c r="A16" s="118"/>
      <c r="B16" s="121" t="s">
        <v>109</v>
      </c>
      <c r="C16" s="113">
        <v>69.194342522030922</v>
      </c>
      <c r="D16" s="114">
        <v>132384</v>
      </c>
      <c r="E16" s="114">
        <v>132956</v>
      </c>
      <c r="F16" s="114">
        <v>133744</v>
      </c>
      <c r="G16" s="114">
        <v>133920</v>
      </c>
      <c r="H16" s="114">
        <v>134048</v>
      </c>
      <c r="I16" s="115">
        <v>-1664</v>
      </c>
      <c r="J16" s="116">
        <v>-1.2413463833850562</v>
      </c>
    </row>
    <row r="17" spans="1:10" s="110" customFormat="1" ht="13.5" customHeight="1" x14ac:dyDescent="0.2">
      <c r="A17" s="118"/>
      <c r="B17" s="121" t="s">
        <v>110</v>
      </c>
      <c r="C17" s="113">
        <v>19.830965597265344</v>
      </c>
      <c r="D17" s="114">
        <v>37941</v>
      </c>
      <c r="E17" s="114">
        <v>37587</v>
      </c>
      <c r="F17" s="114">
        <v>37409</v>
      </c>
      <c r="G17" s="114">
        <v>37089</v>
      </c>
      <c r="H17" s="114">
        <v>36716</v>
      </c>
      <c r="I17" s="115">
        <v>1225</v>
      </c>
      <c r="J17" s="116">
        <v>3.3364200893343501</v>
      </c>
    </row>
    <row r="18" spans="1:10" s="110" customFormat="1" ht="13.5" customHeight="1" x14ac:dyDescent="0.2">
      <c r="A18" s="120"/>
      <c r="B18" s="121" t="s">
        <v>111</v>
      </c>
      <c r="C18" s="113">
        <v>1.0976259917834854</v>
      </c>
      <c r="D18" s="114">
        <v>2100</v>
      </c>
      <c r="E18" s="114">
        <v>2136</v>
      </c>
      <c r="F18" s="114">
        <v>2075</v>
      </c>
      <c r="G18" s="114">
        <v>2002</v>
      </c>
      <c r="H18" s="114">
        <v>1922</v>
      </c>
      <c r="I18" s="115">
        <v>178</v>
      </c>
      <c r="J18" s="116">
        <v>9.2611862643080123</v>
      </c>
    </row>
    <row r="19" spans="1:10" s="110" customFormat="1" ht="13.5" customHeight="1" x14ac:dyDescent="0.2">
      <c r="A19" s="120"/>
      <c r="B19" s="121" t="s">
        <v>112</v>
      </c>
      <c r="C19" s="113">
        <v>0.34444548980253187</v>
      </c>
      <c r="D19" s="114">
        <v>659</v>
      </c>
      <c r="E19" s="114">
        <v>679</v>
      </c>
      <c r="F19" s="114">
        <v>687</v>
      </c>
      <c r="G19" s="114">
        <v>599</v>
      </c>
      <c r="H19" s="114">
        <v>559</v>
      </c>
      <c r="I19" s="115">
        <v>100</v>
      </c>
      <c r="J19" s="116">
        <v>17.889087656529519</v>
      </c>
    </row>
    <row r="20" spans="1:10" s="110" customFormat="1" ht="13.5" customHeight="1" x14ac:dyDescent="0.2">
      <c r="A20" s="118" t="s">
        <v>113</v>
      </c>
      <c r="B20" s="122" t="s">
        <v>114</v>
      </c>
      <c r="C20" s="113">
        <v>74.528804842098666</v>
      </c>
      <c r="D20" s="114">
        <v>142590</v>
      </c>
      <c r="E20" s="114">
        <v>143198</v>
      </c>
      <c r="F20" s="114">
        <v>144343</v>
      </c>
      <c r="G20" s="114">
        <v>142942</v>
      </c>
      <c r="H20" s="114">
        <v>143520</v>
      </c>
      <c r="I20" s="115">
        <v>-930</v>
      </c>
      <c r="J20" s="116">
        <v>-0.64799331103678925</v>
      </c>
    </row>
    <row r="21" spans="1:10" s="110" customFormat="1" ht="13.5" customHeight="1" x14ac:dyDescent="0.2">
      <c r="A21" s="120"/>
      <c r="B21" s="122" t="s">
        <v>115</v>
      </c>
      <c r="C21" s="113">
        <v>25.471195157901338</v>
      </c>
      <c r="D21" s="114">
        <v>48732</v>
      </c>
      <c r="E21" s="114">
        <v>49083</v>
      </c>
      <c r="F21" s="114">
        <v>48582</v>
      </c>
      <c r="G21" s="114">
        <v>48673</v>
      </c>
      <c r="H21" s="114">
        <v>48138</v>
      </c>
      <c r="I21" s="115">
        <v>594</v>
      </c>
      <c r="J21" s="116">
        <v>1.2339523868876978</v>
      </c>
    </row>
    <row r="22" spans="1:10" s="110" customFormat="1" ht="13.5" customHeight="1" x14ac:dyDescent="0.2">
      <c r="A22" s="118" t="s">
        <v>113</v>
      </c>
      <c r="B22" s="122" t="s">
        <v>116</v>
      </c>
      <c r="C22" s="113">
        <v>81.538976176289182</v>
      </c>
      <c r="D22" s="114">
        <v>156002</v>
      </c>
      <c r="E22" s="114">
        <v>157357</v>
      </c>
      <c r="F22" s="114">
        <v>157617</v>
      </c>
      <c r="G22" s="114">
        <v>156511</v>
      </c>
      <c r="H22" s="114">
        <v>157146</v>
      </c>
      <c r="I22" s="115">
        <v>-1144</v>
      </c>
      <c r="J22" s="116">
        <v>-0.72798544029119416</v>
      </c>
    </row>
    <row r="23" spans="1:10" s="110" customFormat="1" ht="13.5" customHeight="1" x14ac:dyDescent="0.2">
      <c r="A23" s="123"/>
      <c r="B23" s="124" t="s">
        <v>117</v>
      </c>
      <c r="C23" s="125">
        <v>18.392030189941565</v>
      </c>
      <c r="D23" s="114">
        <v>35188</v>
      </c>
      <c r="E23" s="114">
        <v>34842</v>
      </c>
      <c r="F23" s="114">
        <v>35222</v>
      </c>
      <c r="G23" s="114">
        <v>34993</v>
      </c>
      <c r="H23" s="114">
        <v>34401</v>
      </c>
      <c r="I23" s="115">
        <v>787</v>
      </c>
      <c r="J23" s="116">
        <v>2.287724194064126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33526</v>
      </c>
      <c r="E26" s="114">
        <v>35253</v>
      </c>
      <c r="F26" s="114">
        <v>34715</v>
      </c>
      <c r="G26" s="114">
        <v>36027</v>
      </c>
      <c r="H26" s="140">
        <v>35621</v>
      </c>
      <c r="I26" s="115">
        <v>-2095</v>
      </c>
      <c r="J26" s="116">
        <v>-5.8813621178518289</v>
      </c>
    </row>
    <row r="27" spans="1:10" s="110" customFormat="1" ht="13.5" customHeight="1" x14ac:dyDescent="0.2">
      <c r="A27" s="118" t="s">
        <v>105</v>
      </c>
      <c r="B27" s="119" t="s">
        <v>106</v>
      </c>
      <c r="C27" s="113">
        <v>42.578893992722065</v>
      </c>
      <c r="D27" s="115">
        <v>14275</v>
      </c>
      <c r="E27" s="114">
        <v>14986</v>
      </c>
      <c r="F27" s="114">
        <v>14844</v>
      </c>
      <c r="G27" s="114">
        <v>15362</v>
      </c>
      <c r="H27" s="140">
        <v>15194</v>
      </c>
      <c r="I27" s="115">
        <v>-919</v>
      </c>
      <c r="J27" s="116">
        <v>-6.0484401737527973</v>
      </c>
    </row>
    <row r="28" spans="1:10" s="110" customFormat="1" ht="13.5" customHeight="1" x14ac:dyDescent="0.2">
      <c r="A28" s="120"/>
      <c r="B28" s="119" t="s">
        <v>107</v>
      </c>
      <c r="C28" s="113">
        <v>57.421106007277935</v>
      </c>
      <c r="D28" s="115">
        <v>19251</v>
      </c>
      <c r="E28" s="114">
        <v>20267</v>
      </c>
      <c r="F28" s="114">
        <v>19871</v>
      </c>
      <c r="G28" s="114">
        <v>20665</v>
      </c>
      <c r="H28" s="140">
        <v>20427</v>
      </c>
      <c r="I28" s="115">
        <v>-1176</v>
      </c>
      <c r="J28" s="116">
        <v>-5.7570862094286976</v>
      </c>
    </row>
    <row r="29" spans="1:10" s="110" customFormat="1" ht="13.5" customHeight="1" x14ac:dyDescent="0.2">
      <c r="A29" s="118" t="s">
        <v>105</v>
      </c>
      <c r="B29" s="121" t="s">
        <v>108</v>
      </c>
      <c r="C29" s="113">
        <v>20.530334665632644</v>
      </c>
      <c r="D29" s="115">
        <v>6883</v>
      </c>
      <c r="E29" s="114">
        <v>7341</v>
      </c>
      <c r="F29" s="114">
        <v>7027</v>
      </c>
      <c r="G29" s="114">
        <v>7534</v>
      </c>
      <c r="H29" s="140">
        <v>7396</v>
      </c>
      <c r="I29" s="115">
        <v>-513</v>
      </c>
      <c r="J29" s="116">
        <v>-6.9361817198485669</v>
      </c>
    </row>
    <row r="30" spans="1:10" s="110" customFormat="1" ht="13.5" customHeight="1" x14ac:dyDescent="0.2">
      <c r="A30" s="118"/>
      <c r="B30" s="121" t="s">
        <v>109</v>
      </c>
      <c r="C30" s="113">
        <v>51.691224721111972</v>
      </c>
      <c r="D30" s="115">
        <v>17330</v>
      </c>
      <c r="E30" s="114">
        <v>18437</v>
      </c>
      <c r="F30" s="114">
        <v>18234</v>
      </c>
      <c r="G30" s="114">
        <v>18951</v>
      </c>
      <c r="H30" s="140">
        <v>18763</v>
      </c>
      <c r="I30" s="115">
        <v>-1433</v>
      </c>
      <c r="J30" s="116">
        <v>-7.6373714224804132</v>
      </c>
    </row>
    <row r="31" spans="1:10" s="110" customFormat="1" ht="13.5" customHeight="1" x14ac:dyDescent="0.2">
      <c r="A31" s="118"/>
      <c r="B31" s="121" t="s">
        <v>110</v>
      </c>
      <c r="C31" s="113">
        <v>15.021177593509515</v>
      </c>
      <c r="D31" s="115">
        <v>5036</v>
      </c>
      <c r="E31" s="114">
        <v>5147</v>
      </c>
      <c r="F31" s="114">
        <v>5118</v>
      </c>
      <c r="G31" s="114">
        <v>5177</v>
      </c>
      <c r="H31" s="140">
        <v>5146</v>
      </c>
      <c r="I31" s="115">
        <v>-110</v>
      </c>
      <c r="J31" s="116">
        <v>-2.1375825884181889</v>
      </c>
    </row>
    <row r="32" spans="1:10" s="110" customFormat="1" ht="13.5" customHeight="1" x14ac:dyDescent="0.2">
      <c r="A32" s="120"/>
      <c r="B32" s="121" t="s">
        <v>111</v>
      </c>
      <c r="C32" s="113">
        <v>12.757263019745869</v>
      </c>
      <c r="D32" s="115">
        <v>4277</v>
      </c>
      <c r="E32" s="114">
        <v>4328</v>
      </c>
      <c r="F32" s="114">
        <v>4336</v>
      </c>
      <c r="G32" s="114">
        <v>4365</v>
      </c>
      <c r="H32" s="140">
        <v>4316</v>
      </c>
      <c r="I32" s="115">
        <v>-39</v>
      </c>
      <c r="J32" s="116">
        <v>-0.90361445783132532</v>
      </c>
    </row>
    <row r="33" spans="1:10" s="110" customFormat="1" ht="13.5" customHeight="1" x14ac:dyDescent="0.2">
      <c r="A33" s="120"/>
      <c r="B33" s="121" t="s">
        <v>112</v>
      </c>
      <c r="C33" s="113">
        <v>1.1513452246018017</v>
      </c>
      <c r="D33" s="115">
        <v>386</v>
      </c>
      <c r="E33" s="114">
        <v>383</v>
      </c>
      <c r="F33" s="114">
        <v>397</v>
      </c>
      <c r="G33" s="114">
        <v>357</v>
      </c>
      <c r="H33" s="140">
        <v>350</v>
      </c>
      <c r="I33" s="115">
        <v>36</v>
      </c>
      <c r="J33" s="116">
        <v>10.285714285714286</v>
      </c>
    </row>
    <row r="34" spans="1:10" s="110" customFormat="1" ht="13.5" customHeight="1" x14ac:dyDescent="0.2">
      <c r="A34" s="118" t="s">
        <v>113</v>
      </c>
      <c r="B34" s="122" t="s">
        <v>116</v>
      </c>
      <c r="C34" s="113">
        <v>75.416094971067238</v>
      </c>
      <c r="D34" s="115">
        <v>25284</v>
      </c>
      <c r="E34" s="114">
        <v>26551</v>
      </c>
      <c r="F34" s="114">
        <v>26212</v>
      </c>
      <c r="G34" s="114">
        <v>27154</v>
      </c>
      <c r="H34" s="140">
        <v>26965</v>
      </c>
      <c r="I34" s="115">
        <v>-1681</v>
      </c>
      <c r="J34" s="116">
        <v>-6.2340070461709622</v>
      </c>
    </row>
    <row r="35" spans="1:10" s="110" customFormat="1" ht="13.5" customHeight="1" x14ac:dyDescent="0.2">
      <c r="A35" s="118"/>
      <c r="B35" s="119" t="s">
        <v>117</v>
      </c>
      <c r="C35" s="113">
        <v>24.351249776293027</v>
      </c>
      <c r="D35" s="115">
        <v>8164</v>
      </c>
      <c r="E35" s="114">
        <v>8611</v>
      </c>
      <c r="F35" s="114">
        <v>8411</v>
      </c>
      <c r="G35" s="114">
        <v>8775</v>
      </c>
      <c r="H35" s="140">
        <v>8560</v>
      </c>
      <c r="I35" s="115">
        <v>-396</v>
      </c>
      <c r="J35" s="116">
        <v>-4.6261682242990654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19364</v>
      </c>
      <c r="E37" s="114">
        <v>20341</v>
      </c>
      <c r="F37" s="114">
        <v>20020</v>
      </c>
      <c r="G37" s="114">
        <v>21276</v>
      </c>
      <c r="H37" s="140">
        <v>21197</v>
      </c>
      <c r="I37" s="115">
        <v>-1833</v>
      </c>
      <c r="J37" s="116">
        <v>-8.6474501108647441</v>
      </c>
    </row>
    <row r="38" spans="1:10" s="110" customFormat="1" ht="13.5" customHeight="1" x14ac:dyDescent="0.2">
      <c r="A38" s="118" t="s">
        <v>105</v>
      </c>
      <c r="B38" s="119" t="s">
        <v>106</v>
      </c>
      <c r="C38" s="113">
        <v>38.814294567238171</v>
      </c>
      <c r="D38" s="115">
        <v>7516</v>
      </c>
      <c r="E38" s="114">
        <v>7874</v>
      </c>
      <c r="F38" s="114">
        <v>7798</v>
      </c>
      <c r="G38" s="114">
        <v>8315</v>
      </c>
      <c r="H38" s="140">
        <v>8364</v>
      </c>
      <c r="I38" s="115">
        <v>-848</v>
      </c>
      <c r="J38" s="116">
        <v>-10.13868962219034</v>
      </c>
    </row>
    <row r="39" spans="1:10" s="110" customFormat="1" ht="13.5" customHeight="1" x14ac:dyDescent="0.2">
      <c r="A39" s="120"/>
      <c r="B39" s="119" t="s">
        <v>107</v>
      </c>
      <c r="C39" s="113">
        <v>61.185705432761829</v>
      </c>
      <c r="D39" s="115">
        <v>11848</v>
      </c>
      <c r="E39" s="114">
        <v>12467</v>
      </c>
      <c r="F39" s="114">
        <v>12222</v>
      </c>
      <c r="G39" s="114">
        <v>12961</v>
      </c>
      <c r="H39" s="140">
        <v>12833</v>
      </c>
      <c r="I39" s="115">
        <v>-985</v>
      </c>
      <c r="J39" s="116">
        <v>-7.6755240395854436</v>
      </c>
    </row>
    <row r="40" spans="1:10" s="110" customFormat="1" ht="13.5" customHeight="1" x14ac:dyDescent="0.2">
      <c r="A40" s="118" t="s">
        <v>105</v>
      </c>
      <c r="B40" s="121" t="s">
        <v>108</v>
      </c>
      <c r="C40" s="113">
        <v>26.476967568684156</v>
      </c>
      <c r="D40" s="115">
        <v>5127</v>
      </c>
      <c r="E40" s="114">
        <v>5387</v>
      </c>
      <c r="F40" s="114">
        <v>5126</v>
      </c>
      <c r="G40" s="114">
        <v>5680</v>
      </c>
      <c r="H40" s="140">
        <v>5548</v>
      </c>
      <c r="I40" s="115">
        <v>-421</v>
      </c>
      <c r="J40" s="116">
        <v>-7.5883201153568853</v>
      </c>
    </row>
    <row r="41" spans="1:10" s="110" customFormat="1" ht="13.5" customHeight="1" x14ac:dyDescent="0.2">
      <c r="A41" s="118"/>
      <c r="B41" s="121" t="s">
        <v>109</v>
      </c>
      <c r="C41" s="113">
        <v>37.352819665358396</v>
      </c>
      <c r="D41" s="115">
        <v>7233</v>
      </c>
      <c r="E41" s="114">
        <v>7801</v>
      </c>
      <c r="F41" s="114">
        <v>7712</v>
      </c>
      <c r="G41" s="114">
        <v>8282</v>
      </c>
      <c r="H41" s="140">
        <v>8397</v>
      </c>
      <c r="I41" s="115">
        <v>-1164</v>
      </c>
      <c r="J41" s="116">
        <v>-13.862093604858877</v>
      </c>
    </row>
    <row r="42" spans="1:10" s="110" customFormat="1" ht="13.5" customHeight="1" x14ac:dyDescent="0.2">
      <c r="A42" s="118"/>
      <c r="B42" s="121" t="s">
        <v>110</v>
      </c>
      <c r="C42" s="113">
        <v>15.012394133443504</v>
      </c>
      <c r="D42" s="115">
        <v>2907</v>
      </c>
      <c r="E42" s="114">
        <v>3005</v>
      </c>
      <c r="F42" s="114">
        <v>3024</v>
      </c>
      <c r="G42" s="114">
        <v>3115</v>
      </c>
      <c r="H42" s="140">
        <v>3113</v>
      </c>
      <c r="I42" s="115">
        <v>-206</v>
      </c>
      <c r="J42" s="116">
        <v>-6.6174108576935433</v>
      </c>
    </row>
    <row r="43" spans="1:10" s="110" customFormat="1" ht="13.5" customHeight="1" x14ac:dyDescent="0.2">
      <c r="A43" s="120"/>
      <c r="B43" s="121" t="s">
        <v>111</v>
      </c>
      <c r="C43" s="113">
        <v>21.157818632513944</v>
      </c>
      <c r="D43" s="115">
        <v>4097</v>
      </c>
      <c r="E43" s="114">
        <v>4148</v>
      </c>
      <c r="F43" s="114">
        <v>4158</v>
      </c>
      <c r="G43" s="114">
        <v>4199</v>
      </c>
      <c r="H43" s="140">
        <v>4139</v>
      </c>
      <c r="I43" s="115">
        <v>-42</v>
      </c>
      <c r="J43" s="116">
        <v>-1.0147378593863252</v>
      </c>
    </row>
    <row r="44" spans="1:10" s="110" customFormat="1" ht="13.5" customHeight="1" x14ac:dyDescent="0.2">
      <c r="A44" s="120"/>
      <c r="B44" s="121" t="s">
        <v>112</v>
      </c>
      <c r="C44" s="113">
        <v>1.7868209047717414</v>
      </c>
      <c r="D44" s="115">
        <v>346</v>
      </c>
      <c r="E44" s="114">
        <v>339</v>
      </c>
      <c r="F44" s="114">
        <v>353</v>
      </c>
      <c r="G44" s="114">
        <v>324</v>
      </c>
      <c r="H44" s="140">
        <v>318</v>
      </c>
      <c r="I44" s="115">
        <v>28</v>
      </c>
      <c r="J44" s="116">
        <v>8.8050314465408803</v>
      </c>
    </row>
    <row r="45" spans="1:10" s="110" customFormat="1" ht="13.5" customHeight="1" x14ac:dyDescent="0.2">
      <c r="A45" s="118" t="s">
        <v>113</v>
      </c>
      <c r="B45" s="122" t="s">
        <v>116</v>
      </c>
      <c r="C45" s="113">
        <v>75.77979756248709</v>
      </c>
      <c r="D45" s="115">
        <v>14674</v>
      </c>
      <c r="E45" s="114">
        <v>15317</v>
      </c>
      <c r="F45" s="114">
        <v>15107</v>
      </c>
      <c r="G45" s="114">
        <v>16020</v>
      </c>
      <c r="H45" s="140">
        <v>15967</v>
      </c>
      <c r="I45" s="115">
        <v>-1293</v>
      </c>
      <c r="J45" s="116">
        <v>-8.0979520260537363</v>
      </c>
    </row>
    <row r="46" spans="1:10" s="110" customFormat="1" ht="13.5" customHeight="1" x14ac:dyDescent="0.2">
      <c r="A46" s="118"/>
      <c r="B46" s="119" t="s">
        <v>117</v>
      </c>
      <c r="C46" s="113">
        <v>23.817393100599048</v>
      </c>
      <c r="D46" s="115">
        <v>4612</v>
      </c>
      <c r="E46" s="114">
        <v>4933</v>
      </c>
      <c r="F46" s="114">
        <v>4821</v>
      </c>
      <c r="G46" s="114">
        <v>5159</v>
      </c>
      <c r="H46" s="140">
        <v>5136</v>
      </c>
      <c r="I46" s="115">
        <v>-524</v>
      </c>
      <c r="J46" s="116">
        <v>-10.202492211838006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14162</v>
      </c>
      <c r="E48" s="114">
        <v>14912</v>
      </c>
      <c r="F48" s="114">
        <v>14695</v>
      </c>
      <c r="G48" s="114">
        <v>14751</v>
      </c>
      <c r="H48" s="140">
        <v>14424</v>
      </c>
      <c r="I48" s="115">
        <v>-262</v>
      </c>
      <c r="J48" s="116">
        <v>-1.8164170826400443</v>
      </c>
    </row>
    <row r="49" spans="1:12" s="110" customFormat="1" ht="13.5" customHeight="1" x14ac:dyDescent="0.2">
      <c r="A49" s="118" t="s">
        <v>105</v>
      </c>
      <c r="B49" s="119" t="s">
        <v>106</v>
      </c>
      <c r="C49" s="113">
        <v>47.726309843242483</v>
      </c>
      <c r="D49" s="115">
        <v>6759</v>
      </c>
      <c r="E49" s="114">
        <v>7112</v>
      </c>
      <c r="F49" s="114">
        <v>7046</v>
      </c>
      <c r="G49" s="114">
        <v>7047</v>
      </c>
      <c r="H49" s="140">
        <v>6830</v>
      </c>
      <c r="I49" s="115">
        <v>-71</v>
      </c>
      <c r="J49" s="116">
        <v>-1.0395314787701317</v>
      </c>
    </row>
    <row r="50" spans="1:12" s="110" customFormat="1" ht="13.5" customHeight="1" x14ac:dyDescent="0.2">
      <c r="A50" s="120"/>
      <c r="B50" s="119" t="s">
        <v>107</v>
      </c>
      <c r="C50" s="113">
        <v>52.273690156757517</v>
      </c>
      <c r="D50" s="115">
        <v>7403</v>
      </c>
      <c r="E50" s="114">
        <v>7800</v>
      </c>
      <c r="F50" s="114">
        <v>7649</v>
      </c>
      <c r="G50" s="114">
        <v>7704</v>
      </c>
      <c r="H50" s="140">
        <v>7594</v>
      </c>
      <c r="I50" s="115">
        <v>-191</v>
      </c>
      <c r="J50" s="116">
        <v>-2.5151435343692388</v>
      </c>
    </row>
    <row r="51" spans="1:12" s="110" customFormat="1" ht="13.5" customHeight="1" x14ac:dyDescent="0.2">
      <c r="A51" s="118" t="s">
        <v>105</v>
      </c>
      <c r="B51" s="121" t="s">
        <v>108</v>
      </c>
      <c r="C51" s="113">
        <v>12.399378618839147</v>
      </c>
      <c r="D51" s="115">
        <v>1756</v>
      </c>
      <c r="E51" s="114">
        <v>1954</v>
      </c>
      <c r="F51" s="114">
        <v>1901</v>
      </c>
      <c r="G51" s="114">
        <v>1854</v>
      </c>
      <c r="H51" s="140">
        <v>1848</v>
      </c>
      <c r="I51" s="115">
        <v>-92</v>
      </c>
      <c r="J51" s="116">
        <v>-4.9783549783549788</v>
      </c>
    </row>
    <row r="52" spans="1:12" s="110" customFormat="1" ht="13.5" customHeight="1" x14ac:dyDescent="0.2">
      <c r="A52" s="118"/>
      <c r="B52" s="121" t="s">
        <v>109</v>
      </c>
      <c r="C52" s="113">
        <v>71.296427058325094</v>
      </c>
      <c r="D52" s="115">
        <v>10097</v>
      </c>
      <c r="E52" s="114">
        <v>10636</v>
      </c>
      <c r="F52" s="114">
        <v>10522</v>
      </c>
      <c r="G52" s="114">
        <v>10669</v>
      </c>
      <c r="H52" s="140">
        <v>10366</v>
      </c>
      <c r="I52" s="115">
        <v>-269</v>
      </c>
      <c r="J52" s="116">
        <v>-2.5950221879220527</v>
      </c>
    </row>
    <row r="53" spans="1:12" s="110" customFormat="1" ht="13.5" customHeight="1" x14ac:dyDescent="0.2">
      <c r="A53" s="118"/>
      <c r="B53" s="121" t="s">
        <v>110</v>
      </c>
      <c r="C53" s="113">
        <v>15.033187402909194</v>
      </c>
      <c r="D53" s="115">
        <v>2129</v>
      </c>
      <c r="E53" s="114">
        <v>2142</v>
      </c>
      <c r="F53" s="114">
        <v>2094</v>
      </c>
      <c r="G53" s="114">
        <v>2062</v>
      </c>
      <c r="H53" s="140">
        <v>2033</v>
      </c>
      <c r="I53" s="115">
        <v>96</v>
      </c>
      <c r="J53" s="116">
        <v>4.7220855878012786</v>
      </c>
    </row>
    <row r="54" spans="1:12" s="110" customFormat="1" ht="13.5" customHeight="1" x14ac:dyDescent="0.2">
      <c r="A54" s="120"/>
      <c r="B54" s="121" t="s">
        <v>111</v>
      </c>
      <c r="C54" s="113">
        <v>1.2710069199265641</v>
      </c>
      <c r="D54" s="115">
        <v>180</v>
      </c>
      <c r="E54" s="114">
        <v>180</v>
      </c>
      <c r="F54" s="114">
        <v>178</v>
      </c>
      <c r="G54" s="114">
        <v>166</v>
      </c>
      <c r="H54" s="140">
        <v>177</v>
      </c>
      <c r="I54" s="115">
        <v>3</v>
      </c>
      <c r="J54" s="116">
        <v>1.6949152542372881</v>
      </c>
    </row>
    <row r="55" spans="1:12" s="110" customFormat="1" ht="13.5" customHeight="1" x14ac:dyDescent="0.2">
      <c r="A55" s="120"/>
      <c r="B55" s="121" t="s">
        <v>112</v>
      </c>
      <c r="C55" s="113">
        <v>0.28244598220590311</v>
      </c>
      <c r="D55" s="115">
        <v>40</v>
      </c>
      <c r="E55" s="114">
        <v>44</v>
      </c>
      <c r="F55" s="114">
        <v>44</v>
      </c>
      <c r="G55" s="114">
        <v>33</v>
      </c>
      <c r="H55" s="140">
        <v>32</v>
      </c>
      <c r="I55" s="115">
        <v>8</v>
      </c>
      <c r="J55" s="116">
        <v>25</v>
      </c>
    </row>
    <row r="56" spans="1:12" s="110" customFormat="1" ht="13.5" customHeight="1" x14ac:dyDescent="0.2">
      <c r="A56" s="118" t="s">
        <v>113</v>
      </c>
      <c r="B56" s="122" t="s">
        <v>116</v>
      </c>
      <c r="C56" s="113">
        <v>74.918796780115798</v>
      </c>
      <c r="D56" s="115">
        <v>10610</v>
      </c>
      <c r="E56" s="114">
        <v>11234</v>
      </c>
      <c r="F56" s="114">
        <v>11105</v>
      </c>
      <c r="G56" s="114">
        <v>11134</v>
      </c>
      <c r="H56" s="140">
        <v>10998</v>
      </c>
      <c r="I56" s="115">
        <v>-388</v>
      </c>
      <c r="J56" s="116">
        <v>-3.5279141662120383</v>
      </c>
    </row>
    <row r="57" spans="1:12" s="110" customFormat="1" ht="13.5" customHeight="1" x14ac:dyDescent="0.2">
      <c r="A57" s="142"/>
      <c r="B57" s="124" t="s">
        <v>117</v>
      </c>
      <c r="C57" s="125">
        <v>25.081203219884198</v>
      </c>
      <c r="D57" s="143">
        <v>3552</v>
      </c>
      <c r="E57" s="144">
        <v>3678</v>
      </c>
      <c r="F57" s="144">
        <v>3590</v>
      </c>
      <c r="G57" s="144">
        <v>3616</v>
      </c>
      <c r="H57" s="145">
        <v>3424</v>
      </c>
      <c r="I57" s="143">
        <v>128</v>
      </c>
      <c r="J57" s="146">
        <v>3.7383177570093458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191322</v>
      </c>
      <c r="E12" s="236">
        <v>192281</v>
      </c>
      <c r="F12" s="114">
        <v>192925</v>
      </c>
      <c r="G12" s="114">
        <v>191615</v>
      </c>
      <c r="H12" s="140">
        <v>191658</v>
      </c>
      <c r="I12" s="115">
        <v>-336</v>
      </c>
      <c r="J12" s="116">
        <v>-0.17531227498982563</v>
      </c>
    </row>
    <row r="13" spans="1:15" s="110" customFormat="1" ht="12" customHeight="1" x14ac:dyDescent="0.2">
      <c r="A13" s="118" t="s">
        <v>105</v>
      </c>
      <c r="B13" s="119" t="s">
        <v>106</v>
      </c>
      <c r="C13" s="113">
        <v>56.528783934936911</v>
      </c>
      <c r="D13" s="115">
        <v>108152</v>
      </c>
      <c r="E13" s="114">
        <v>108764</v>
      </c>
      <c r="F13" s="114">
        <v>109593</v>
      </c>
      <c r="G13" s="114">
        <v>109010</v>
      </c>
      <c r="H13" s="140">
        <v>108771</v>
      </c>
      <c r="I13" s="115">
        <v>-619</v>
      </c>
      <c r="J13" s="116">
        <v>-0.56908550992452034</v>
      </c>
    </row>
    <row r="14" spans="1:15" s="110" customFormat="1" ht="12" customHeight="1" x14ac:dyDescent="0.2">
      <c r="A14" s="118"/>
      <c r="B14" s="119" t="s">
        <v>107</v>
      </c>
      <c r="C14" s="113">
        <v>43.471216065063089</v>
      </c>
      <c r="D14" s="115">
        <v>83170</v>
      </c>
      <c r="E14" s="114">
        <v>83517</v>
      </c>
      <c r="F14" s="114">
        <v>83332</v>
      </c>
      <c r="G14" s="114">
        <v>82605</v>
      </c>
      <c r="H14" s="140">
        <v>82887</v>
      </c>
      <c r="I14" s="115">
        <v>283</v>
      </c>
      <c r="J14" s="116">
        <v>0.34142869207475235</v>
      </c>
    </row>
    <row r="15" spans="1:15" s="110" customFormat="1" ht="12" customHeight="1" x14ac:dyDescent="0.2">
      <c r="A15" s="118" t="s">
        <v>105</v>
      </c>
      <c r="B15" s="121" t="s">
        <v>108</v>
      </c>
      <c r="C15" s="113">
        <v>9.8770658889202494</v>
      </c>
      <c r="D15" s="115">
        <v>18897</v>
      </c>
      <c r="E15" s="114">
        <v>19602</v>
      </c>
      <c r="F15" s="114">
        <v>19697</v>
      </c>
      <c r="G15" s="114">
        <v>18604</v>
      </c>
      <c r="H15" s="140">
        <v>18972</v>
      </c>
      <c r="I15" s="115">
        <v>-75</v>
      </c>
      <c r="J15" s="116">
        <v>-0.39531941808981658</v>
      </c>
    </row>
    <row r="16" spans="1:15" s="110" customFormat="1" ht="12" customHeight="1" x14ac:dyDescent="0.2">
      <c r="A16" s="118"/>
      <c r="B16" s="121" t="s">
        <v>109</v>
      </c>
      <c r="C16" s="113">
        <v>69.194342522030922</v>
      </c>
      <c r="D16" s="115">
        <v>132384</v>
      </c>
      <c r="E16" s="114">
        <v>132956</v>
      </c>
      <c r="F16" s="114">
        <v>133744</v>
      </c>
      <c r="G16" s="114">
        <v>133920</v>
      </c>
      <c r="H16" s="140">
        <v>134048</v>
      </c>
      <c r="I16" s="115">
        <v>-1664</v>
      </c>
      <c r="J16" s="116">
        <v>-1.2413463833850562</v>
      </c>
    </row>
    <row r="17" spans="1:10" s="110" customFormat="1" ht="12" customHeight="1" x14ac:dyDescent="0.2">
      <c r="A17" s="118"/>
      <c r="B17" s="121" t="s">
        <v>110</v>
      </c>
      <c r="C17" s="113">
        <v>19.830965597265344</v>
      </c>
      <c r="D17" s="115">
        <v>37941</v>
      </c>
      <c r="E17" s="114">
        <v>37587</v>
      </c>
      <c r="F17" s="114">
        <v>37409</v>
      </c>
      <c r="G17" s="114">
        <v>37089</v>
      </c>
      <c r="H17" s="140">
        <v>36716</v>
      </c>
      <c r="I17" s="115">
        <v>1225</v>
      </c>
      <c r="J17" s="116">
        <v>3.3364200893343501</v>
      </c>
    </row>
    <row r="18" spans="1:10" s="110" customFormat="1" ht="12" customHeight="1" x14ac:dyDescent="0.2">
      <c r="A18" s="120"/>
      <c r="B18" s="121" t="s">
        <v>111</v>
      </c>
      <c r="C18" s="113">
        <v>1.0976259917834854</v>
      </c>
      <c r="D18" s="115">
        <v>2100</v>
      </c>
      <c r="E18" s="114">
        <v>2136</v>
      </c>
      <c r="F18" s="114">
        <v>2075</v>
      </c>
      <c r="G18" s="114">
        <v>2002</v>
      </c>
      <c r="H18" s="140">
        <v>1922</v>
      </c>
      <c r="I18" s="115">
        <v>178</v>
      </c>
      <c r="J18" s="116">
        <v>9.2611862643080123</v>
      </c>
    </row>
    <row r="19" spans="1:10" s="110" customFormat="1" ht="12" customHeight="1" x14ac:dyDescent="0.2">
      <c r="A19" s="120"/>
      <c r="B19" s="121" t="s">
        <v>112</v>
      </c>
      <c r="C19" s="113">
        <v>0.34444548980253187</v>
      </c>
      <c r="D19" s="115">
        <v>659</v>
      </c>
      <c r="E19" s="114">
        <v>679</v>
      </c>
      <c r="F19" s="114">
        <v>687</v>
      </c>
      <c r="G19" s="114">
        <v>599</v>
      </c>
      <c r="H19" s="140">
        <v>559</v>
      </c>
      <c r="I19" s="115">
        <v>100</v>
      </c>
      <c r="J19" s="116">
        <v>17.889087656529519</v>
      </c>
    </row>
    <row r="20" spans="1:10" s="110" customFormat="1" ht="12" customHeight="1" x14ac:dyDescent="0.2">
      <c r="A20" s="118" t="s">
        <v>113</v>
      </c>
      <c r="B20" s="119" t="s">
        <v>181</v>
      </c>
      <c r="C20" s="113">
        <v>74.528804842098666</v>
      </c>
      <c r="D20" s="115">
        <v>142590</v>
      </c>
      <c r="E20" s="114">
        <v>143198</v>
      </c>
      <c r="F20" s="114">
        <v>144343</v>
      </c>
      <c r="G20" s="114">
        <v>142942</v>
      </c>
      <c r="H20" s="140">
        <v>143520</v>
      </c>
      <c r="I20" s="115">
        <v>-930</v>
      </c>
      <c r="J20" s="116">
        <v>-0.64799331103678925</v>
      </c>
    </row>
    <row r="21" spans="1:10" s="110" customFormat="1" ht="12" customHeight="1" x14ac:dyDescent="0.2">
      <c r="A21" s="118"/>
      <c r="B21" s="119" t="s">
        <v>182</v>
      </c>
      <c r="C21" s="113">
        <v>25.471195157901338</v>
      </c>
      <c r="D21" s="115">
        <v>48732</v>
      </c>
      <c r="E21" s="114">
        <v>49083</v>
      </c>
      <c r="F21" s="114">
        <v>48582</v>
      </c>
      <c r="G21" s="114">
        <v>48673</v>
      </c>
      <c r="H21" s="140">
        <v>48138</v>
      </c>
      <c r="I21" s="115">
        <v>594</v>
      </c>
      <c r="J21" s="116">
        <v>1.2339523868876978</v>
      </c>
    </row>
    <row r="22" spans="1:10" s="110" customFormat="1" ht="12" customHeight="1" x14ac:dyDescent="0.2">
      <c r="A22" s="118" t="s">
        <v>113</v>
      </c>
      <c r="B22" s="119" t="s">
        <v>116</v>
      </c>
      <c r="C22" s="113">
        <v>81.538976176289182</v>
      </c>
      <c r="D22" s="115">
        <v>156002</v>
      </c>
      <c r="E22" s="114">
        <v>157357</v>
      </c>
      <c r="F22" s="114">
        <v>157617</v>
      </c>
      <c r="G22" s="114">
        <v>156511</v>
      </c>
      <c r="H22" s="140">
        <v>157146</v>
      </c>
      <c r="I22" s="115">
        <v>-1144</v>
      </c>
      <c r="J22" s="116">
        <v>-0.72798544029119416</v>
      </c>
    </row>
    <row r="23" spans="1:10" s="110" customFormat="1" ht="12" customHeight="1" x14ac:dyDescent="0.2">
      <c r="A23" s="118"/>
      <c r="B23" s="119" t="s">
        <v>117</v>
      </c>
      <c r="C23" s="113">
        <v>18.392030189941565</v>
      </c>
      <c r="D23" s="115">
        <v>35188</v>
      </c>
      <c r="E23" s="114">
        <v>34842</v>
      </c>
      <c r="F23" s="114">
        <v>35222</v>
      </c>
      <c r="G23" s="114">
        <v>34993</v>
      </c>
      <c r="H23" s="140">
        <v>34401</v>
      </c>
      <c r="I23" s="115">
        <v>787</v>
      </c>
      <c r="J23" s="116">
        <v>2.287724194064126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130192</v>
      </c>
      <c r="E64" s="236">
        <v>130505</v>
      </c>
      <c r="F64" s="236">
        <v>130384</v>
      </c>
      <c r="G64" s="236">
        <v>129112</v>
      </c>
      <c r="H64" s="140">
        <v>128424</v>
      </c>
      <c r="I64" s="115">
        <v>1768</v>
      </c>
      <c r="J64" s="116">
        <v>1.3766897153180091</v>
      </c>
    </row>
    <row r="65" spans="1:12" s="110" customFormat="1" ht="12" customHeight="1" x14ac:dyDescent="0.2">
      <c r="A65" s="118" t="s">
        <v>105</v>
      </c>
      <c r="B65" s="119" t="s">
        <v>106</v>
      </c>
      <c r="C65" s="113">
        <v>54.858977510138871</v>
      </c>
      <c r="D65" s="235">
        <v>71422</v>
      </c>
      <c r="E65" s="236">
        <v>71489</v>
      </c>
      <c r="F65" s="236">
        <v>71784</v>
      </c>
      <c r="G65" s="236">
        <v>71148</v>
      </c>
      <c r="H65" s="140">
        <v>70618</v>
      </c>
      <c r="I65" s="115">
        <v>804</v>
      </c>
      <c r="J65" s="116">
        <v>1.1385199240986716</v>
      </c>
    </row>
    <row r="66" spans="1:12" s="110" customFormat="1" ht="12" customHeight="1" x14ac:dyDescent="0.2">
      <c r="A66" s="118"/>
      <c r="B66" s="119" t="s">
        <v>107</v>
      </c>
      <c r="C66" s="113">
        <v>45.141022489861129</v>
      </c>
      <c r="D66" s="235">
        <v>58770</v>
      </c>
      <c r="E66" s="236">
        <v>59016</v>
      </c>
      <c r="F66" s="236">
        <v>58600</v>
      </c>
      <c r="G66" s="236">
        <v>57964</v>
      </c>
      <c r="H66" s="140">
        <v>57806</v>
      </c>
      <c r="I66" s="115">
        <v>964</v>
      </c>
      <c r="J66" s="116">
        <v>1.6676469570632806</v>
      </c>
    </row>
    <row r="67" spans="1:12" s="110" customFormat="1" ht="12" customHeight="1" x14ac:dyDescent="0.2">
      <c r="A67" s="118" t="s">
        <v>105</v>
      </c>
      <c r="B67" s="121" t="s">
        <v>108</v>
      </c>
      <c r="C67" s="113">
        <v>11.245698660439965</v>
      </c>
      <c r="D67" s="235">
        <v>14641</v>
      </c>
      <c r="E67" s="236">
        <v>15066</v>
      </c>
      <c r="F67" s="236">
        <v>14890</v>
      </c>
      <c r="G67" s="236">
        <v>14212</v>
      </c>
      <c r="H67" s="140">
        <v>14374</v>
      </c>
      <c r="I67" s="115">
        <v>267</v>
      </c>
      <c r="J67" s="116">
        <v>1.857520523166829</v>
      </c>
    </row>
    <row r="68" spans="1:12" s="110" customFormat="1" ht="12" customHeight="1" x14ac:dyDescent="0.2">
      <c r="A68" s="118"/>
      <c r="B68" s="121" t="s">
        <v>109</v>
      </c>
      <c r="C68" s="113">
        <v>71.031246159518247</v>
      </c>
      <c r="D68" s="235">
        <v>92477</v>
      </c>
      <c r="E68" s="236">
        <v>92534</v>
      </c>
      <c r="F68" s="236">
        <v>92793</v>
      </c>
      <c r="G68" s="236">
        <v>92543</v>
      </c>
      <c r="H68" s="140">
        <v>92040</v>
      </c>
      <c r="I68" s="115">
        <v>437</v>
      </c>
      <c r="J68" s="116">
        <v>0.47479356801390699</v>
      </c>
    </row>
    <row r="69" spans="1:12" s="110" customFormat="1" ht="12" customHeight="1" x14ac:dyDescent="0.2">
      <c r="A69" s="118"/>
      <c r="B69" s="121" t="s">
        <v>110</v>
      </c>
      <c r="C69" s="113">
        <v>16.651560771783213</v>
      </c>
      <c r="D69" s="235">
        <v>21679</v>
      </c>
      <c r="E69" s="236">
        <v>21517</v>
      </c>
      <c r="F69" s="236">
        <v>21330</v>
      </c>
      <c r="G69" s="236">
        <v>21052</v>
      </c>
      <c r="H69" s="140">
        <v>20753</v>
      </c>
      <c r="I69" s="115">
        <v>926</v>
      </c>
      <c r="J69" s="116">
        <v>4.4620054931817084</v>
      </c>
    </row>
    <row r="70" spans="1:12" s="110" customFormat="1" ht="12" customHeight="1" x14ac:dyDescent="0.2">
      <c r="A70" s="120"/>
      <c r="B70" s="121" t="s">
        <v>111</v>
      </c>
      <c r="C70" s="113">
        <v>1.071494408258572</v>
      </c>
      <c r="D70" s="235">
        <v>1395</v>
      </c>
      <c r="E70" s="236">
        <v>1388</v>
      </c>
      <c r="F70" s="236">
        <v>1371</v>
      </c>
      <c r="G70" s="236">
        <v>1305</v>
      </c>
      <c r="H70" s="140">
        <v>1257</v>
      </c>
      <c r="I70" s="115">
        <v>138</v>
      </c>
      <c r="J70" s="116">
        <v>10.978520286396181</v>
      </c>
    </row>
    <row r="71" spans="1:12" s="110" customFormat="1" ht="12" customHeight="1" x14ac:dyDescent="0.2">
      <c r="A71" s="120"/>
      <c r="B71" s="121" t="s">
        <v>112</v>
      </c>
      <c r="C71" s="113">
        <v>0.33642620130269141</v>
      </c>
      <c r="D71" s="235">
        <v>438</v>
      </c>
      <c r="E71" s="236">
        <v>439</v>
      </c>
      <c r="F71" s="236">
        <v>452</v>
      </c>
      <c r="G71" s="236">
        <v>393</v>
      </c>
      <c r="H71" s="140">
        <v>378</v>
      </c>
      <c r="I71" s="115">
        <v>60</v>
      </c>
      <c r="J71" s="116">
        <v>15.873015873015873</v>
      </c>
    </row>
    <row r="72" spans="1:12" s="110" customFormat="1" ht="12" customHeight="1" x14ac:dyDescent="0.2">
      <c r="A72" s="118" t="s">
        <v>113</v>
      </c>
      <c r="B72" s="119" t="s">
        <v>181</v>
      </c>
      <c r="C72" s="113">
        <v>72.294764655278357</v>
      </c>
      <c r="D72" s="235">
        <v>94122</v>
      </c>
      <c r="E72" s="236">
        <v>94253</v>
      </c>
      <c r="F72" s="236">
        <v>94634</v>
      </c>
      <c r="G72" s="236">
        <v>93457</v>
      </c>
      <c r="H72" s="140">
        <v>93291</v>
      </c>
      <c r="I72" s="115">
        <v>831</v>
      </c>
      <c r="J72" s="116">
        <v>0.89076116667202621</v>
      </c>
    </row>
    <row r="73" spans="1:12" s="110" customFormat="1" ht="12" customHeight="1" x14ac:dyDescent="0.2">
      <c r="A73" s="118"/>
      <c r="B73" s="119" t="s">
        <v>182</v>
      </c>
      <c r="C73" s="113">
        <v>27.705235344721643</v>
      </c>
      <c r="D73" s="115">
        <v>36070</v>
      </c>
      <c r="E73" s="114">
        <v>36252</v>
      </c>
      <c r="F73" s="114">
        <v>35750</v>
      </c>
      <c r="G73" s="114">
        <v>35655</v>
      </c>
      <c r="H73" s="140">
        <v>35133</v>
      </c>
      <c r="I73" s="115">
        <v>937</v>
      </c>
      <c r="J73" s="116">
        <v>2.667008225884496</v>
      </c>
    </row>
    <row r="74" spans="1:12" s="110" customFormat="1" ht="12" customHeight="1" x14ac:dyDescent="0.2">
      <c r="A74" s="118" t="s">
        <v>113</v>
      </c>
      <c r="B74" s="119" t="s">
        <v>116</v>
      </c>
      <c r="C74" s="113">
        <v>75.614477080004917</v>
      </c>
      <c r="D74" s="115">
        <v>98444</v>
      </c>
      <c r="E74" s="114">
        <v>98998</v>
      </c>
      <c r="F74" s="114">
        <v>98758</v>
      </c>
      <c r="G74" s="114">
        <v>97768</v>
      </c>
      <c r="H74" s="140">
        <v>97806</v>
      </c>
      <c r="I74" s="115">
        <v>638</v>
      </c>
      <c r="J74" s="116">
        <v>0.65231171911743657</v>
      </c>
    </row>
    <row r="75" spans="1:12" s="110" customFormat="1" ht="12" customHeight="1" x14ac:dyDescent="0.2">
      <c r="A75" s="142"/>
      <c r="B75" s="124" t="s">
        <v>117</v>
      </c>
      <c r="C75" s="125">
        <v>24.284902298144278</v>
      </c>
      <c r="D75" s="143">
        <v>31617</v>
      </c>
      <c r="E75" s="144">
        <v>31393</v>
      </c>
      <c r="F75" s="144">
        <v>31547</v>
      </c>
      <c r="G75" s="144">
        <v>31253</v>
      </c>
      <c r="H75" s="145">
        <v>30523</v>
      </c>
      <c r="I75" s="143">
        <v>1094</v>
      </c>
      <c r="J75" s="146">
        <v>3.584182419814566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191322</v>
      </c>
      <c r="G11" s="114">
        <v>192281</v>
      </c>
      <c r="H11" s="114">
        <v>192925</v>
      </c>
      <c r="I11" s="114">
        <v>191615</v>
      </c>
      <c r="J11" s="140">
        <v>191658</v>
      </c>
      <c r="K11" s="114">
        <v>-336</v>
      </c>
      <c r="L11" s="116">
        <v>-0.17531227498982563</v>
      </c>
    </row>
    <row r="12" spans="1:17" s="110" customFormat="1" ht="24.95" customHeight="1" x14ac:dyDescent="0.2">
      <c r="A12" s="606" t="s">
        <v>185</v>
      </c>
      <c r="B12" s="607"/>
      <c r="C12" s="607"/>
      <c r="D12" s="608"/>
      <c r="E12" s="113">
        <v>56.528783934936911</v>
      </c>
      <c r="F12" s="115">
        <v>108152</v>
      </c>
      <c r="G12" s="114">
        <v>108764</v>
      </c>
      <c r="H12" s="114">
        <v>109593</v>
      </c>
      <c r="I12" s="114">
        <v>109010</v>
      </c>
      <c r="J12" s="140">
        <v>108771</v>
      </c>
      <c r="K12" s="114">
        <v>-619</v>
      </c>
      <c r="L12" s="116">
        <v>-0.56908550992452034</v>
      </c>
    </row>
    <row r="13" spans="1:17" s="110" customFormat="1" ht="15" customHeight="1" x14ac:dyDescent="0.2">
      <c r="A13" s="120"/>
      <c r="B13" s="609" t="s">
        <v>107</v>
      </c>
      <c r="C13" s="609"/>
      <c r="E13" s="113">
        <v>43.471216065063089</v>
      </c>
      <c r="F13" s="115">
        <v>83170</v>
      </c>
      <c r="G13" s="114">
        <v>83517</v>
      </c>
      <c r="H13" s="114">
        <v>83332</v>
      </c>
      <c r="I13" s="114">
        <v>82605</v>
      </c>
      <c r="J13" s="140">
        <v>82887</v>
      </c>
      <c r="K13" s="114">
        <v>283</v>
      </c>
      <c r="L13" s="116">
        <v>0.34142869207475235</v>
      </c>
    </row>
    <row r="14" spans="1:17" s="110" customFormat="1" ht="24.95" customHeight="1" x14ac:dyDescent="0.2">
      <c r="A14" s="606" t="s">
        <v>186</v>
      </c>
      <c r="B14" s="607"/>
      <c r="C14" s="607"/>
      <c r="D14" s="608"/>
      <c r="E14" s="113">
        <v>9.8770658889202494</v>
      </c>
      <c r="F14" s="115">
        <v>18897</v>
      </c>
      <c r="G14" s="114">
        <v>19602</v>
      </c>
      <c r="H14" s="114">
        <v>19697</v>
      </c>
      <c r="I14" s="114">
        <v>18604</v>
      </c>
      <c r="J14" s="140">
        <v>18972</v>
      </c>
      <c r="K14" s="114">
        <v>-75</v>
      </c>
      <c r="L14" s="116">
        <v>-0.39531941808981658</v>
      </c>
    </row>
    <row r="15" spans="1:17" s="110" customFormat="1" ht="15" customHeight="1" x14ac:dyDescent="0.2">
      <c r="A15" s="120"/>
      <c r="B15" s="119"/>
      <c r="C15" s="258" t="s">
        <v>106</v>
      </c>
      <c r="E15" s="113">
        <v>55.051066306821191</v>
      </c>
      <c r="F15" s="115">
        <v>10403</v>
      </c>
      <c r="G15" s="114">
        <v>10754</v>
      </c>
      <c r="H15" s="114">
        <v>10923</v>
      </c>
      <c r="I15" s="114">
        <v>10258</v>
      </c>
      <c r="J15" s="140">
        <v>10458</v>
      </c>
      <c r="K15" s="114">
        <v>-55</v>
      </c>
      <c r="L15" s="116">
        <v>-0.52591317651558611</v>
      </c>
    </row>
    <row r="16" spans="1:17" s="110" customFormat="1" ht="15" customHeight="1" x14ac:dyDescent="0.2">
      <c r="A16" s="120"/>
      <c r="B16" s="119"/>
      <c r="C16" s="258" t="s">
        <v>107</v>
      </c>
      <c r="E16" s="113">
        <v>44.948933693178809</v>
      </c>
      <c r="F16" s="115">
        <v>8494</v>
      </c>
      <c r="G16" s="114">
        <v>8848</v>
      </c>
      <c r="H16" s="114">
        <v>8774</v>
      </c>
      <c r="I16" s="114">
        <v>8346</v>
      </c>
      <c r="J16" s="140">
        <v>8514</v>
      </c>
      <c r="K16" s="114">
        <v>-20</v>
      </c>
      <c r="L16" s="116">
        <v>-0.23490721165139769</v>
      </c>
    </row>
    <row r="17" spans="1:12" s="110" customFormat="1" ht="15" customHeight="1" x14ac:dyDescent="0.2">
      <c r="A17" s="120"/>
      <c r="B17" s="121" t="s">
        <v>109</v>
      </c>
      <c r="C17" s="258"/>
      <c r="E17" s="113">
        <v>69.194342522030922</v>
      </c>
      <c r="F17" s="115">
        <v>132384</v>
      </c>
      <c r="G17" s="114">
        <v>132956</v>
      </c>
      <c r="H17" s="114">
        <v>133744</v>
      </c>
      <c r="I17" s="114">
        <v>133920</v>
      </c>
      <c r="J17" s="140">
        <v>134048</v>
      </c>
      <c r="K17" s="114">
        <v>-1664</v>
      </c>
      <c r="L17" s="116">
        <v>-1.2413463833850562</v>
      </c>
    </row>
    <row r="18" spans="1:12" s="110" customFormat="1" ht="15" customHeight="1" x14ac:dyDescent="0.2">
      <c r="A18" s="120"/>
      <c r="B18" s="119"/>
      <c r="C18" s="258" t="s">
        <v>106</v>
      </c>
      <c r="E18" s="113">
        <v>56.383701957940538</v>
      </c>
      <c r="F18" s="115">
        <v>74643</v>
      </c>
      <c r="G18" s="114">
        <v>75082</v>
      </c>
      <c r="H18" s="114">
        <v>75815</v>
      </c>
      <c r="I18" s="114">
        <v>76053</v>
      </c>
      <c r="J18" s="140">
        <v>75820</v>
      </c>
      <c r="K18" s="114">
        <v>-1177</v>
      </c>
      <c r="L18" s="116">
        <v>-1.5523608546557637</v>
      </c>
    </row>
    <row r="19" spans="1:12" s="110" customFormat="1" ht="15" customHeight="1" x14ac:dyDescent="0.2">
      <c r="A19" s="120"/>
      <c r="B19" s="119"/>
      <c r="C19" s="258" t="s">
        <v>107</v>
      </c>
      <c r="E19" s="113">
        <v>43.616298042059462</v>
      </c>
      <c r="F19" s="115">
        <v>57741</v>
      </c>
      <c r="G19" s="114">
        <v>57874</v>
      </c>
      <c r="H19" s="114">
        <v>57929</v>
      </c>
      <c r="I19" s="114">
        <v>57867</v>
      </c>
      <c r="J19" s="140">
        <v>58228</v>
      </c>
      <c r="K19" s="114">
        <v>-487</v>
      </c>
      <c r="L19" s="116">
        <v>-0.83636738338943462</v>
      </c>
    </row>
    <row r="20" spans="1:12" s="110" customFormat="1" ht="15" customHeight="1" x14ac:dyDescent="0.2">
      <c r="A20" s="120"/>
      <c r="B20" s="121" t="s">
        <v>110</v>
      </c>
      <c r="C20" s="258"/>
      <c r="E20" s="113">
        <v>19.830965597265344</v>
      </c>
      <c r="F20" s="115">
        <v>37941</v>
      </c>
      <c r="G20" s="114">
        <v>37587</v>
      </c>
      <c r="H20" s="114">
        <v>37409</v>
      </c>
      <c r="I20" s="114">
        <v>37089</v>
      </c>
      <c r="J20" s="140">
        <v>36716</v>
      </c>
      <c r="K20" s="114">
        <v>1225</v>
      </c>
      <c r="L20" s="116">
        <v>3.3364200893343501</v>
      </c>
    </row>
    <row r="21" spans="1:12" s="110" customFormat="1" ht="15" customHeight="1" x14ac:dyDescent="0.2">
      <c r="A21" s="120"/>
      <c r="B21" s="119"/>
      <c r="C21" s="258" t="s">
        <v>106</v>
      </c>
      <c r="E21" s="113">
        <v>57.510345009356634</v>
      </c>
      <c r="F21" s="115">
        <v>21820</v>
      </c>
      <c r="G21" s="114">
        <v>21627</v>
      </c>
      <c r="H21" s="114">
        <v>21576</v>
      </c>
      <c r="I21" s="114">
        <v>21481</v>
      </c>
      <c r="J21" s="140">
        <v>21307</v>
      </c>
      <c r="K21" s="114">
        <v>513</v>
      </c>
      <c r="L21" s="116">
        <v>2.4076594546393206</v>
      </c>
    </row>
    <row r="22" spans="1:12" s="110" customFormat="1" ht="15" customHeight="1" x14ac:dyDescent="0.2">
      <c r="A22" s="120"/>
      <c r="B22" s="119"/>
      <c r="C22" s="258" t="s">
        <v>107</v>
      </c>
      <c r="E22" s="113">
        <v>42.489654990643366</v>
      </c>
      <c r="F22" s="115">
        <v>16121</v>
      </c>
      <c r="G22" s="114">
        <v>15960</v>
      </c>
      <c r="H22" s="114">
        <v>15833</v>
      </c>
      <c r="I22" s="114">
        <v>15608</v>
      </c>
      <c r="J22" s="140">
        <v>15409</v>
      </c>
      <c r="K22" s="114">
        <v>712</v>
      </c>
      <c r="L22" s="116">
        <v>4.6206762281783371</v>
      </c>
    </row>
    <row r="23" spans="1:12" s="110" customFormat="1" ht="15" customHeight="1" x14ac:dyDescent="0.2">
      <c r="A23" s="120"/>
      <c r="B23" s="121" t="s">
        <v>111</v>
      </c>
      <c r="C23" s="258"/>
      <c r="E23" s="113">
        <v>1.0976259917834854</v>
      </c>
      <c r="F23" s="115">
        <v>2100</v>
      </c>
      <c r="G23" s="114">
        <v>2136</v>
      </c>
      <c r="H23" s="114">
        <v>2075</v>
      </c>
      <c r="I23" s="114">
        <v>2002</v>
      </c>
      <c r="J23" s="140">
        <v>1922</v>
      </c>
      <c r="K23" s="114">
        <v>178</v>
      </c>
      <c r="L23" s="116">
        <v>9.2611862643080123</v>
      </c>
    </row>
    <row r="24" spans="1:12" s="110" customFormat="1" ht="15" customHeight="1" x14ac:dyDescent="0.2">
      <c r="A24" s="120"/>
      <c r="B24" s="119"/>
      <c r="C24" s="258" t="s">
        <v>106</v>
      </c>
      <c r="E24" s="113">
        <v>61.238095238095241</v>
      </c>
      <c r="F24" s="115">
        <v>1286</v>
      </c>
      <c r="G24" s="114">
        <v>1301</v>
      </c>
      <c r="H24" s="114">
        <v>1279</v>
      </c>
      <c r="I24" s="114">
        <v>1218</v>
      </c>
      <c r="J24" s="140">
        <v>1186</v>
      </c>
      <c r="K24" s="114">
        <v>100</v>
      </c>
      <c r="L24" s="116">
        <v>8.4317032040472171</v>
      </c>
    </row>
    <row r="25" spans="1:12" s="110" customFormat="1" ht="15" customHeight="1" x14ac:dyDescent="0.2">
      <c r="A25" s="120"/>
      <c r="B25" s="119"/>
      <c r="C25" s="258" t="s">
        <v>107</v>
      </c>
      <c r="E25" s="113">
        <v>38.761904761904759</v>
      </c>
      <c r="F25" s="115">
        <v>814</v>
      </c>
      <c r="G25" s="114">
        <v>835</v>
      </c>
      <c r="H25" s="114">
        <v>796</v>
      </c>
      <c r="I25" s="114">
        <v>784</v>
      </c>
      <c r="J25" s="140">
        <v>736</v>
      </c>
      <c r="K25" s="114">
        <v>78</v>
      </c>
      <c r="L25" s="116">
        <v>10.597826086956522</v>
      </c>
    </row>
    <row r="26" spans="1:12" s="110" customFormat="1" ht="15" customHeight="1" x14ac:dyDescent="0.2">
      <c r="A26" s="120"/>
      <c r="C26" s="121" t="s">
        <v>187</v>
      </c>
      <c r="D26" s="110" t="s">
        <v>188</v>
      </c>
      <c r="E26" s="113">
        <v>0.34444548980253187</v>
      </c>
      <c r="F26" s="115">
        <v>659</v>
      </c>
      <c r="G26" s="114">
        <v>679</v>
      </c>
      <c r="H26" s="114">
        <v>687</v>
      </c>
      <c r="I26" s="114">
        <v>599</v>
      </c>
      <c r="J26" s="140">
        <v>559</v>
      </c>
      <c r="K26" s="114">
        <v>100</v>
      </c>
      <c r="L26" s="116">
        <v>17.889087656529519</v>
      </c>
    </row>
    <row r="27" spans="1:12" s="110" customFormat="1" ht="15" customHeight="1" x14ac:dyDescent="0.2">
      <c r="A27" s="120"/>
      <c r="B27" s="119"/>
      <c r="D27" s="259" t="s">
        <v>106</v>
      </c>
      <c r="E27" s="113">
        <v>59.484066767830043</v>
      </c>
      <c r="F27" s="115">
        <v>392</v>
      </c>
      <c r="G27" s="114">
        <v>382</v>
      </c>
      <c r="H27" s="114">
        <v>390</v>
      </c>
      <c r="I27" s="114">
        <v>331</v>
      </c>
      <c r="J27" s="140">
        <v>315</v>
      </c>
      <c r="K27" s="114">
        <v>77</v>
      </c>
      <c r="L27" s="116">
        <v>24.444444444444443</v>
      </c>
    </row>
    <row r="28" spans="1:12" s="110" customFormat="1" ht="15" customHeight="1" x14ac:dyDescent="0.2">
      <c r="A28" s="120"/>
      <c r="B28" s="119"/>
      <c r="D28" s="259" t="s">
        <v>107</v>
      </c>
      <c r="E28" s="113">
        <v>40.515933232169957</v>
      </c>
      <c r="F28" s="115">
        <v>267</v>
      </c>
      <c r="G28" s="114">
        <v>297</v>
      </c>
      <c r="H28" s="114">
        <v>297</v>
      </c>
      <c r="I28" s="114">
        <v>268</v>
      </c>
      <c r="J28" s="140">
        <v>244</v>
      </c>
      <c r="K28" s="114">
        <v>23</v>
      </c>
      <c r="L28" s="116">
        <v>9.4262295081967213</v>
      </c>
    </row>
    <row r="29" spans="1:12" s="110" customFormat="1" ht="24.95" customHeight="1" x14ac:dyDescent="0.2">
      <c r="A29" s="606" t="s">
        <v>189</v>
      </c>
      <c r="B29" s="607"/>
      <c r="C29" s="607"/>
      <c r="D29" s="608"/>
      <c r="E29" s="113">
        <v>81.538976176289182</v>
      </c>
      <c r="F29" s="115">
        <v>156002</v>
      </c>
      <c r="G29" s="114">
        <v>157357</v>
      </c>
      <c r="H29" s="114">
        <v>157617</v>
      </c>
      <c r="I29" s="114">
        <v>156511</v>
      </c>
      <c r="J29" s="140">
        <v>157146</v>
      </c>
      <c r="K29" s="114">
        <v>-1144</v>
      </c>
      <c r="L29" s="116">
        <v>-0.72798544029119416</v>
      </c>
    </row>
    <row r="30" spans="1:12" s="110" customFormat="1" ht="15" customHeight="1" x14ac:dyDescent="0.2">
      <c r="A30" s="120"/>
      <c r="B30" s="119"/>
      <c r="C30" s="258" t="s">
        <v>106</v>
      </c>
      <c r="E30" s="113">
        <v>55.581979718208743</v>
      </c>
      <c r="F30" s="115">
        <v>86709</v>
      </c>
      <c r="G30" s="114">
        <v>87591</v>
      </c>
      <c r="H30" s="114">
        <v>87895</v>
      </c>
      <c r="I30" s="114">
        <v>87370</v>
      </c>
      <c r="J30" s="140">
        <v>87580</v>
      </c>
      <c r="K30" s="114">
        <v>-871</v>
      </c>
      <c r="L30" s="116">
        <v>-0.99451929664306915</v>
      </c>
    </row>
    <row r="31" spans="1:12" s="110" customFormat="1" ht="15" customHeight="1" x14ac:dyDescent="0.2">
      <c r="A31" s="120"/>
      <c r="B31" s="119"/>
      <c r="C31" s="258" t="s">
        <v>107</v>
      </c>
      <c r="E31" s="113">
        <v>44.418020281791257</v>
      </c>
      <c r="F31" s="115">
        <v>69293</v>
      </c>
      <c r="G31" s="114">
        <v>69766</v>
      </c>
      <c r="H31" s="114">
        <v>69722</v>
      </c>
      <c r="I31" s="114">
        <v>69141</v>
      </c>
      <c r="J31" s="140">
        <v>69566</v>
      </c>
      <c r="K31" s="114">
        <v>-273</v>
      </c>
      <c r="L31" s="116">
        <v>-0.39243308512779229</v>
      </c>
    </row>
    <row r="32" spans="1:12" s="110" customFormat="1" ht="15" customHeight="1" x14ac:dyDescent="0.2">
      <c r="A32" s="120"/>
      <c r="B32" s="119" t="s">
        <v>117</v>
      </c>
      <c r="C32" s="258"/>
      <c r="E32" s="113">
        <v>18.392030189941565</v>
      </c>
      <c r="F32" s="115">
        <v>35188</v>
      </c>
      <c r="G32" s="114">
        <v>34842</v>
      </c>
      <c r="H32" s="114">
        <v>35222</v>
      </c>
      <c r="I32" s="114">
        <v>34993</v>
      </c>
      <c r="J32" s="140">
        <v>34401</v>
      </c>
      <c r="K32" s="114">
        <v>787</v>
      </c>
      <c r="L32" s="116">
        <v>2.287724194064126</v>
      </c>
    </row>
    <row r="33" spans="1:12" s="110" customFormat="1" ht="15" customHeight="1" x14ac:dyDescent="0.2">
      <c r="A33" s="120"/>
      <c r="B33" s="119"/>
      <c r="C33" s="258" t="s">
        <v>106</v>
      </c>
      <c r="E33" s="113">
        <v>60.676935318858703</v>
      </c>
      <c r="F33" s="115">
        <v>21351</v>
      </c>
      <c r="G33" s="114">
        <v>21119</v>
      </c>
      <c r="H33" s="114">
        <v>21639</v>
      </c>
      <c r="I33" s="114">
        <v>21567</v>
      </c>
      <c r="J33" s="140">
        <v>21116</v>
      </c>
      <c r="K33" s="114">
        <v>235</v>
      </c>
      <c r="L33" s="116">
        <v>1.1129001704868347</v>
      </c>
    </row>
    <row r="34" spans="1:12" s="110" customFormat="1" ht="15" customHeight="1" x14ac:dyDescent="0.2">
      <c r="A34" s="120"/>
      <c r="B34" s="119"/>
      <c r="C34" s="258" t="s">
        <v>107</v>
      </c>
      <c r="E34" s="113">
        <v>39.323064681141297</v>
      </c>
      <c r="F34" s="115">
        <v>13837</v>
      </c>
      <c r="G34" s="114">
        <v>13723</v>
      </c>
      <c r="H34" s="114">
        <v>13583</v>
      </c>
      <c r="I34" s="114">
        <v>13426</v>
      </c>
      <c r="J34" s="140">
        <v>13285</v>
      </c>
      <c r="K34" s="114">
        <v>552</v>
      </c>
      <c r="L34" s="116">
        <v>4.1550621001129091</v>
      </c>
    </row>
    <row r="35" spans="1:12" s="110" customFormat="1" ht="24.95" customHeight="1" x14ac:dyDescent="0.2">
      <c r="A35" s="606" t="s">
        <v>190</v>
      </c>
      <c r="B35" s="607"/>
      <c r="C35" s="607"/>
      <c r="D35" s="608"/>
      <c r="E35" s="113">
        <v>74.528804842098666</v>
      </c>
      <c r="F35" s="115">
        <v>142590</v>
      </c>
      <c r="G35" s="114">
        <v>143198</v>
      </c>
      <c r="H35" s="114">
        <v>144343</v>
      </c>
      <c r="I35" s="114">
        <v>142942</v>
      </c>
      <c r="J35" s="140">
        <v>143520</v>
      </c>
      <c r="K35" s="114">
        <v>-930</v>
      </c>
      <c r="L35" s="116">
        <v>-0.64799331103678925</v>
      </c>
    </row>
    <row r="36" spans="1:12" s="110" customFormat="1" ht="15" customHeight="1" x14ac:dyDescent="0.2">
      <c r="A36" s="120"/>
      <c r="B36" s="119"/>
      <c r="C36" s="258" t="s">
        <v>106</v>
      </c>
      <c r="E36" s="113">
        <v>67.227014517147069</v>
      </c>
      <c r="F36" s="115">
        <v>95859</v>
      </c>
      <c r="G36" s="114">
        <v>96328</v>
      </c>
      <c r="H36" s="114">
        <v>97347</v>
      </c>
      <c r="I36" s="114">
        <v>96538</v>
      </c>
      <c r="J36" s="140">
        <v>96742</v>
      </c>
      <c r="K36" s="114">
        <v>-883</v>
      </c>
      <c r="L36" s="116">
        <v>-0.91273697049885261</v>
      </c>
    </row>
    <row r="37" spans="1:12" s="110" customFormat="1" ht="15" customHeight="1" x14ac:dyDescent="0.2">
      <c r="A37" s="120"/>
      <c r="B37" s="119"/>
      <c r="C37" s="258" t="s">
        <v>107</v>
      </c>
      <c r="E37" s="113">
        <v>32.772985482852938</v>
      </c>
      <c r="F37" s="115">
        <v>46731</v>
      </c>
      <c r="G37" s="114">
        <v>46870</v>
      </c>
      <c r="H37" s="114">
        <v>46996</v>
      </c>
      <c r="I37" s="114">
        <v>46404</v>
      </c>
      <c r="J37" s="140">
        <v>46778</v>
      </c>
      <c r="K37" s="114">
        <v>-47</v>
      </c>
      <c r="L37" s="116">
        <v>-0.10047458206849373</v>
      </c>
    </row>
    <row r="38" spans="1:12" s="110" customFormat="1" ht="15" customHeight="1" x14ac:dyDescent="0.2">
      <c r="A38" s="120"/>
      <c r="B38" s="119" t="s">
        <v>182</v>
      </c>
      <c r="C38" s="258"/>
      <c r="E38" s="113">
        <v>25.471195157901338</v>
      </c>
      <c r="F38" s="115">
        <v>48732</v>
      </c>
      <c r="G38" s="114">
        <v>49083</v>
      </c>
      <c r="H38" s="114">
        <v>48582</v>
      </c>
      <c r="I38" s="114">
        <v>48673</v>
      </c>
      <c r="J38" s="140">
        <v>48138</v>
      </c>
      <c r="K38" s="114">
        <v>594</v>
      </c>
      <c r="L38" s="116">
        <v>1.2339523868876978</v>
      </c>
    </row>
    <row r="39" spans="1:12" s="110" customFormat="1" ht="15" customHeight="1" x14ac:dyDescent="0.2">
      <c r="A39" s="120"/>
      <c r="B39" s="119"/>
      <c r="C39" s="258" t="s">
        <v>106</v>
      </c>
      <c r="E39" s="113">
        <v>25.225724370023805</v>
      </c>
      <c r="F39" s="115">
        <v>12293</v>
      </c>
      <c r="G39" s="114">
        <v>12436</v>
      </c>
      <c r="H39" s="114">
        <v>12246</v>
      </c>
      <c r="I39" s="114">
        <v>12472</v>
      </c>
      <c r="J39" s="140">
        <v>12029</v>
      </c>
      <c r="K39" s="114">
        <v>264</v>
      </c>
      <c r="L39" s="116">
        <v>2.1946961509684928</v>
      </c>
    </row>
    <row r="40" spans="1:12" s="110" customFormat="1" ht="15" customHeight="1" x14ac:dyDescent="0.2">
      <c r="A40" s="120"/>
      <c r="B40" s="119"/>
      <c r="C40" s="258" t="s">
        <v>107</v>
      </c>
      <c r="E40" s="113">
        <v>74.774275629976202</v>
      </c>
      <c r="F40" s="115">
        <v>36439</v>
      </c>
      <c r="G40" s="114">
        <v>36647</v>
      </c>
      <c r="H40" s="114">
        <v>36336</v>
      </c>
      <c r="I40" s="114">
        <v>36201</v>
      </c>
      <c r="J40" s="140">
        <v>36109</v>
      </c>
      <c r="K40" s="114">
        <v>330</v>
      </c>
      <c r="L40" s="116">
        <v>0.9138995818217065</v>
      </c>
    </row>
    <row r="41" spans="1:12" s="110" customFormat="1" ht="24.75" customHeight="1" x14ac:dyDescent="0.2">
      <c r="A41" s="606" t="s">
        <v>518</v>
      </c>
      <c r="B41" s="607"/>
      <c r="C41" s="607"/>
      <c r="D41" s="608"/>
      <c r="E41" s="113">
        <v>4.3701194844293916</v>
      </c>
      <c r="F41" s="115">
        <v>8361</v>
      </c>
      <c r="G41" s="114">
        <v>9067</v>
      </c>
      <c r="H41" s="114">
        <v>9133</v>
      </c>
      <c r="I41" s="114">
        <v>8069</v>
      </c>
      <c r="J41" s="140">
        <v>8368</v>
      </c>
      <c r="K41" s="114">
        <v>-7</v>
      </c>
      <c r="L41" s="116">
        <v>-8.3652007648183563E-2</v>
      </c>
    </row>
    <row r="42" spans="1:12" s="110" customFormat="1" ht="15" customHeight="1" x14ac:dyDescent="0.2">
      <c r="A42" s="120"/>
      <c r="B42" s="119"/>
      <c r="C42" s="258" t="s">
        <v>106</v>
      </c>
      <c r="E42" s="113">
        <v>54.419327831599091</v>
      </c>
      <c r="F42" s="115">
        <v>4550</v>
      </c>
      <c r="G42" s="114">
        <v>5056</v>
      </c>
      <c r="H42" s="114">
        <v>5133</v>
      </c>
      <c r="I42" s="114">
        <v>4392</v>
      </c>
      <c r="J42" s="140">
        <v>4582</v>
      </c>
      <c r="K42" s="114">
        <v>-32</v>
      </c>
      <c r="L42" s="116">
        <v>-0.69838498472282851</v>
      </c>
    </row>
    <row r="43" spans="1:12" s="110" customFormat="1" ht="15" customHeight="1" x14ac:dyDescent="0.2">
      <c r="A43" s="123"/>
      <c r="B43" s="124"/>
      <c r="C43" s="260" t="s">
        <v>107</v>
      </c>
      <c r="D43" s="261"/>
      <c r="E43" s="125">
        <v>45.580672168400909</v>
      </c>
      <c r="F43" s="143">
        <v>3811</v>
      </c>
      <c r="G43" s="144">
        <v>4011</v>
      </c>
      <c r="H43" s="144">
        <v>4000</v>
      </c>
      <c r="I43" s="144">
        <v>3677</v>
      </c>
      <c r="J43" s="145">
        <v>3786</v>
      </c>
      <c r="K43" s="144">
        <v>25</v>
      </c>
      <c r="L43" s="146">
        <v>0.6603275224511358</v>
      </c>
    </row>
    <row r="44" spans="1:12" s="110" customFormat="1" ht="45.75" customHeight="1" x14ac:dyDescent="0.2">
      <c r="A44" s="606" t="s">
        <v>191</v>
      </c>
      <c r="B44" s="607"/>
      <c r="C44" s="607"/>
      <c r="D44" s="608"/>
      <c r="E44" s="113">
        <v>0.70770742517849494</v>
      </c>
      <c r="F44" s="115">
        <v>1354</v>
      </c>
      <c r="G44" s="114">
        <v>1375</v>
      </c>
      <c r="H44" s="114">
        <v>1368</v>
      </c>
      <c r="I44" s="114">
        <v>1349</v>
      </c>
      <c r="J44" s="140">
        <v>1370</v>
      </c>
      <c r="K44" s="114">
        <v>-16</v>
      </c>
      <c r="L44" s="116">
        <v>-1.167883211678832</v>
      </c>
    </row>
    <row r="45" spans="1:12" s="110" customFormat="1" ht="15" customHeight="1" x14ac:dyDescent="0.2">
      <c r="A45" s="120"/>
      <c r="B45" s="119"/>
      <c r="C45" s="258" t="s">
        <v>106</v>
      </c>
      <c r="E45" s="113">
        <v>59.453471196454949</v>
      </c>
      <c r="F45" s="115">
        <v>805</v>
      </c>
      <c r="G45" s="114">
        <v>816</v>
      </c>
      <c r="H45" s="114">
        <v>818</v>
      </c>
      <c r="I45" s="114">
        <v>818</v>
      </c>
      <c r="J45" s="140">
        <v>831</v>
      </c>
      <c r="K45" s="114">
        <v>-26</v>
      </c>
      <c r="L45" s="116">
        <v>-3.1287605294825513</v>
      </c>
    </row>
    <row r="46" spans="1:12" s="110" customFormat="1" ht="15" customHeight="1" x14ac:dyDescent="0.2">
      <c r="A46" s="123"/>
      <c r="B46" s="124"/>
      <c r="C46" s="260" t="s">
        <v>107</v>
      </c>
      <c r="D46" s="261"/>
      <c r="E46" s="125">
        <v>40.546528803545051</v>
      </c>
      <c r="F46" s="143">
        <v>549</v>
      </c>
      <c r="G46" s="144">
        <v>559</v>
      </c>
      <c r="H46" s="144">
        <v>550</v>
      </c>
      <c r="I46" s="144">
        <v>531</v>
      </c>
      <c r="J46" s="145">
        <v>539</v>
      </c>
      <c r="K46" s="144">
        <v>10</v>
      </c>
      <c r="L46" s="146">
        <v>1.8552875695732838</v>
      </c>
    </row>
    <row r="47" spans="1:12" s="110" customFormat="1" ht="39" customHeight="1" x14ac:dyDescent="0.2">
      <c r="A47" s="606" t="s">
        <v>519</v>
      </c>
      <c r="B47" s="610"/>
      <c r="C47" s="610"/>
      <c r="D47" s="611"/>
      <c r="E47" s="113">
        <v>0.16725729398605493</v>
      </c>
      <c r="F47" s="115">
        <v>320</v>
      </c>
      <c r="G47" s="114">
        <v>346</v>
      </c>
      <c r="H47" s="114">
        <v>317</v>
      </c>
      <c r="I47" s="114">
        <v>275</v>
      </c>
      <c r="J47" s="140">
        <v>318</v>
      </c>
      <c r="K47" s="114">
        <v>2</v>
      </c>
      <c r="L47" s="116">
        <v>0.62893081761006286</v>
      </c>
    </row>
    <row r="48" spans="1:12" s="110" customFormat="1" ht="15" customHeight="1" x14ac:dyDescent="0.2">
      <c r="A48" s="120"/>
      <c r="B48" s="119"/>
      <c r="C48" s="258" t="s">
        <v>106</v>
      </c>
      <c r="E48" s="113">
        <v>38.75</v>
      </c>
      <c r="F48" s="115">
        <v>124</v>
      </c>
      <c r="G48" s="114">
        <v>129</v>
      </c>
      <c r="H48" s="114">
        <v>113</v>
      </c>
      <c r="I48" s="114">
        <v>97</v>
      </c>
      <c r="J48" s="140">
        <v>116</v>
      </c>
      <c r="K48" s="114">
        <v>8</v>
      </c>
      <c r="L48" s="116">
        <v>6.8965517241379306</v>
      </c>
    </row>
    <row r="49" spans="1:12" s="110" customFormat="1" ht="15" customHeight="1" x14ac:dyDescent="0.2">
      <c r="A49" s="123"/>
      <c r="B49" s="124"/>
      <c r="C49" s="260" t="s">
        <v>107</v>
      </c>
      <c r="D49" s="261"/>
      <c r="E49" s="125">
        <v>61.25</v>
      </c>
      <c r="F49" s="143">
        <v>196</v>
      </c>
      <c r="G49" s="144">
        <v>217</v>
      </c>
      <c r="H49" s="144">
        <v>204</v>
      </c>
      <c r="I49" s="144">
        <v>178</v>
      </c>
      <c r="J49" s="145">
        <v>202</v>
      </c>
      <c r="K49" s="144">
        <v>-6</v>
      </c>
      <c r="L49" s="146">
        <v>-2.9702970297029703</v>
      </c>
    </row>
    <row r="50" spans="1:12" s="110" customFormat="1" ht="24.95" customHeight="1" x14ac:dyDescent="0.2">
      <c r="A50" s="612" t="s">
        <v>192</v>
      </c>
      <c r="B50" s="613"/>
      <c r="C50" s="613"/>
      <c r="D50" s="614"/>
      <c r="E50" s="262">
        <v>13.865106992400246</v>
      </c>
      <c r="F50" s="263">
        <v>26527</v>
      </c>
      <c r="G50" s="264">
        <v>27271</v>
      </c>
      <c r="H50" s="264">
        <v>27297</v>
      </c>
      <c r="I50" s="264">
        <v>25975</v>
      </c>
      <c r="J50" s="265">
        <v>26095</v>
      </c>
      <c r="K50" s="263">
        <v>432</v>
      </c>
      <c r="L50" s="266">
        <v>1.6554895573864725</v>
      </c>
    </row>
    <row r="51" spans="1:12" s="110" customFormat="1" ht="15" customHeight="1" x14ac:dyDescent="0.2">
      <c r="A51" s="120"/>
      <c r="B51" s="119"/>
      <c r="C51" s="258" t="s">
        <v>106</v>
      </c>
      <c r="E51" s="113">
        <v>57.824103743355828</v>
      </c>
      <c r="F51" s="115">
        <v>15339</v>
      </c>
      <c r="G51" s="114">
        <v>15773</v>
      </c>
      <c r="H51" s="114">
        <v>16003</v>
      </c>
      <c r="I51" s="114">
        <v>15269</v>
      </c>
      <c r="J51" s="140">
        <v>15209</v>
      </c>
      <c r="K51" s="114">
        <v>130</v>
      </c>
      <c r="L51" s="116">
        <v>0.85475705174567695</v>
      </c>
    </row>
    <row r="52" spans="1:12" s="110" customFormat="1" ht="15" customHeight="1" x14ac:dyDescent="0.2">
      <c r="A52" s="120"/>
      <c r="B52" s="119"/>
      <c r="C52" s="258" t="s">
        <v>107</v>
      </c>
      <c r="E52" s="113">
        <v>42.175896256644172</v>
      </c>
      <c r="F52" s="115">
        <v>11188</v>
      </c>
      <c r="G52" s="114">
        <v>11498</v>
      </c>
      <c r="H52" s="114">
        <v>11294</v>
      </c>
      <c r="I52" s="114">
        <v>10706</v>
      </c>
      <c r="J52" s="140">
        <v>10886</v>
      </c>
      <c r="K52" s="114">
        <v>302</v>
      </c>
      <c r="L52" s="116">
        <v>2.7742054014330333</v>
      </c>
    </row>
    <row r="53" spans="1:12" s="110" customFormat="1" ht="15" customHeight="1" x14ac:dyDescent="0.2">
      <c r="A53" s="120"/>
      <c r="B53" s="119"/>
      <c r="C53" s="258" t="s">
        <v>187</v>
      </c>
      <c r="D53" s="110" t="s">
        <v>193</v>
      </c>
      <c r="E53" s="113">
        <v>22.218871338636106</v>
      </c>
      <c r="F53" s="115">
        <v>5894</v>
      </c>
      <c r="G53" s="114">
        <v>6695</v>
      </c>
      <c r="H53" s="114">
        <v>6657</v>
      </c>
      <c r="I53" s="114">
        <v>5344</v>
      </c>
      <c r="J53" s="140">
        <v>5804</v>
      </c>
      <c r="K53" s="114">
        <v>90</v>
      </c>
      <c r="L53" s="116">
        <v>1.5506547208821502</v>
      </c>
    </row>
    <row r="54" spans="1:12" s="110" customFormat="1" ht="15" customHeight="1" x14ac:dyDescent="0.2">
      <c r="A54" s="120"/>
      <c r="B54" s="119"/>
      <c r="D54" s="267" t="s">
        <v>194</v>
      </c>
      <c r="E54" s="113">
        <v>56.14183915846624</v>
      </c>
      <c r="F54" s="115">
        <v>3309</v>
      </c>
      <c r="G54" s="114">
        <v>3795</v>
      </c>
      <c r="H54" s="114">
        <v>3835</v>
      </c>
      <c r="I54" s="114">
        <v>3051</v>
      </c>
      <c r="J54" s="140">
        <v>3311</v>
      </c>
      <c r="K54" s="114">
        <v>-2</v>
      </c>
      <c r="L54" s="116">
        <v>-6.0404711567502267E-2</v>
      </c>
    </row>
    <row r="55" spans="1:12" s="110" customFormat="1" ht="15" customHeight="1" x14ac:dyDescent="0.2">
      <c r="A55" s="120"/>
      <c r="B55" s="119"/>
      <c r="D55" s="267" t="s">
        <v>195</v>
      </c>
      <c r="E55" s="113">
        <v>43.85816084153376</v>
      </c>
      <c r="F55" s="115">
        <v>2585</v>
      </c>
      <c r="G55" s="114">
        <v>2900</v>
      </c>
      <c r="H55" s="114">
        <v>2822</v>
      </c>
      <c r="I55" s="114">
        <v>2293</v>
      </c>
      <c r="J55" s="140">
        <v>2493</v>
      </c>
      <c r="K55" s="114">
        <v>92</v>
      </c>
      <c r="L55" s="116">
        <v>3.6903329322101883</v>
      </c>
    </row>
    <row r="56" spans="1:12" s="110" customFormat="1" ht="15" customHeight="1" x14ac:dyDescent="0.2">
      <c r="A56" s="120"/>
      <c r="B56" s="119" t="s">
        <v>196</v>
      </c>
      <c r="C56" s="258"/>
      <c r="E56" s="113">
        <v>55.238289376025755</v>
      </c>
      <c r="F56" s="115">
        <v>105683</v>
      </c>
      <c r="G56" s="114">
        <v>105773</v>
      </c>
      <c r="H56" s="114">
        <v>106444</v>
      </c>
      <c r="I56" s="114">
        <v>106485</v>
      </c>
      <c r="J56" s="140">
        <v>106685</v>
      </c>
      <c r="K56" s="114">
        <v>-1002</v>
      </c>
      <c r="L56" s="116">
        <v>-0.93921357266719785</v>
      </c>
    </row>
    <row r="57" spans="1:12" s="110" customFormat="1" ht="15" customHeight="1" x14ac:dyDescent="0.2">
      <c r="A57" s="120"/>
      <c r="B57" s="119"/>
      <c r="C57" s="258" t="s">
        <v>106</v>
      </c>
      <c r="E57" s="113">
        <v>55.710946888335876</v>
      </c>
      <c r="F57" s="115">
        <v>58877</v>
      </c>
      <c r="G57" s="114">
        <v>58879</v>
      </c>
      <c r="H57" s="114">
        <v>59333</v>
      </c>
      <c r="I57" s="114">
        <v>59325</v>
      </c>
      <c r="J57" s="140">
        <v>59346</v>
      </c>
      <c r="K57" s="114">
        <v>-469</v>
      </c>
      <c r="L57" s="116">
        <v>-0.79028072658645909</v>
      </c>
    </row>
    <row r="58" spans="1:12" s="110" customFormat="1" ht="15" customHeight="1" x14ac:dyDescent="0.2">
      <c r="A58" s="120"/>
      <c r="B58" s="119"/>
      <c r="C58" s="258" t="s">
        <v>107</v>
      </c>
      <c r="E58" s="113">
        <v>44.289053111664124</v>
      </c>
      <c r="F58" s="115">
        <v>46806</v>
      </c>
      <c r="G58" s="114">
        <v>46894</v>
      </c>
      <c r="H58" s="114">
        <v>47111</v>
      </c>
      <c r="I58" s="114">
        <v>47160</v>
      </c>
      <c r="J58" s="140">
        <v>47339</v>
      </c>
      <c r="K58" s="114">
        <v>-533</v>
      </c>
      <c r="L58" s="116">
        <v>-1.1259215446038151</v>
      </c>
    </row>
    <row r="59" spans="1:12" s="110" customFormat="1" ht="15" customHeight="1" x14ac:dyDescent="0.2">
      <c r="A59" s="120"/>
      <c r="B59" s="119"/>
      <c r="C59" s="258" t="s">
        <v>105</v>
      </c>
      <c r="D59" s="110" t="s">
        <v>197</v>
      </c>
      <c r="E59" s="113">
        <v>92.690404322360266</v>
      </c>
      <c r="F59" s="115">
        <v>97958</v>
      </c>
      <c r="G59" s="114">
        <v>97989</v>
      </c>
      <c r="H59" s="114">
        <v>98683</v>
      </c>
      <c r="I59" s="114">
        <v>98813</v>
      </c>
      <c r="J59" s="140">
        <v>99025</v>
      </c>
      <c r="K59" s="114">
        <v>-1067</v>
      </c>
      <c r="L59" s="116">
        <v>-1.0775056803837415</v>
      </c>
    </row>
    <row r="60" spans="1:12" s="110" customFormat="1" ht="15" customHeight="1" x14ac:dyDescent="0.2">
      <c r="A60" s="120"/>
      <c r="B60" s="119"/>
      <c r="C60" s="258"/>
      <c r="D60" s="267" t="s">
        <v>198</v>
      </c>
      <c r="E60" s="113">
        <v>54.039486310459587</v>
      </c>
      <c r="F60" s="115">
        <v>52936</v>
      </c>
      <c r="G60" s="114">
        <v>52894</v>
      </c>
      <c r="H60" s="114">
        <v>53345</v>
      </c>
      <c r="I60" s="114">
        <v>53418</v>
      </c>
      <c r="J60" s="140">
        <v>53460</v>
      </c>
      <c r="K60" s="114">
        <v>-524</v>
      </c>
      <c r="L60" s="116">
        <v>-0.98017209128320237</v>
      </c>
    </row>
    <row r="61" spans="1:12" s="110" customFormat="1" ht="15" customHeight="1" x14ac:dyDescent="0.2">
      <c r="A61" s="120"/>
      <c r="B61" s="119"/>
      <c r="C61" s="258"/>
      <c r="D61" s="267" t="s">
        <v>199</v>
      </c>
      <c r="E61" s="113">
        <v>45.960513689540413</v>
      </c>
      <c r="F61" s="115">
        <v>45022</v>
      </c>
      <c r="G61" s="114">
        <v>45095</v>
      </c>
      <c r="H61" s="114">
        <v>45338</v>
      </c>
      <c r="I61" s="114">
        <v>45395</v>
      </c>
      <c r="J61" s="140">
        <v>45565</v>
      </c>
      <c r="K61" s="114">
        <v>-543</v>
      </c>
      <c r="L61" s="116">
        <v>-1.1917041588938879</v>
      </c>
    </row>
    <row r="62" spans="1:12" s="110" customFormat="1" ht="15" customHeight="1" x14ac:dyDescent="0.2">
      <c r="A62" s="120"/>
      <c r="B62" s="119"/>
      <c r="C62" s="258"/>
      <c r="D62" s="258" t="s">
        <v>200</v>
      </c>
      <c r="E62" s="113">
        <v>7.3095956776397335</v>
      </c>
      <c r="F62" s="115">
        <v>7725</v>
      </c>
      <c r="G62" s="114">
        <v>7784</v>
      </c>
      <c r="H62" s="114">
        <v>7761</v>
      </c>
      <c r="I62" s="114">
        <v>7672</v>
      </c>
      <c r="J62" s="140">
        <v>7660</v>
      </c>
      <c r="K62" s="114">
        <v>65</v>
      </c>
      <c r="L62" s="116">
        <v>0.84856396866840733</v>
      </c>
    </row>
    <row r="63" spans="1:12" s="110" customFormat="1" ht="15" customHeight="1" x14ac:dyDescent="0.2">
      <c r="A63" s="120"/>
      <c r="B63" s="119"/>
      <c r="C63" s="258"/>
      <c r="D63" s="267" t="s">
        <v>198</v>
      </c>
      <c r="E63" s="113">
        <v>76.906148867313917</v>
      </c>
      <c r="F63" s="115">
        <v>5941</v>
      </c>
      <c r="G63" s="114">
        <v>5985</v>
      </c>
      <c r="H63" s="114">
        <v>5988</v>
      </c>
      <c r="I63" s="114">
        <v>5907</v>
      </c>
      <c r="J63" s="140">
        <v>5886</v>
      </c>
      <c r="K63" s="114">
        <v>55</v>
      </c>
      <c r="L63" s="116">
        <v>0.93442065919130135</v>
      </c>
    </row>
    <row r="64" spans="1:12" s="110" customFormat="1" ht="15" customHeight="1" x14ac:dyDescent="0.2">
      <c r="A64" s="120"/>
      <c r="B64" s="119"/>
      <c r="C64" s="258"/>
      <c r="D64" s="267" t="s">
        <v>199</v>
      </c>
      <c r="E64" s="113">
        <v>23.093851132686083</v>
      </c>
      <c r="F64" s="115">
        <v>1784</v>
      </c>
      <c r="G64" s="114">
        <v>1799</v>
      </c>
      <c r="H64" s="114">
        <v>1773</v>
      </c>
      <c r="I64" s="114">
        <v>1765</v>
      </c>
      <c r="J64" s="140">
        <v>1774</v>
      </c>
      <c r="K64" s="114">
        <v>10</v>
      </c>
      <c r="L64" s="116">
        <v>0.56369785794813976</v>
      </c>
    </row>
    <row r="65" spans="1:12" s="110" customFormat="1" ht="15" customHeight="1" x14ac:dyDescent="0.2">
      <c r="A65" s="120"/>
      <c r="B65" s="119" t="s">
        <v>201</v>
      </c>
      <c r="C65" s="258"/>
      <c r="E65" s="113">
        <v>21.600756839255286</v>
      </c>
      <c r="F65" s="115">
        <v>41327</v>
      </c>
      <c r="G65" s="114">
        <v>41368</v>
      </c>
      <c r="H65" s="114">
        <v>41086</v>
      </c>
      <c r="I65" s="114">
        <v>40850</v>
      </c>
      <c r="J65" s="140">
        <v>40511</v>
      </c>
      <c r="K65" s="114">
        <v>816</v>
      </c>
      <c r="L65" s="116">
        <v>2.014267729752413</v>
      </c>
    </row>
    <row r="66" spans="1:12" s="110" customFormat="1" ht="15" customHeight="1" x14ac:dyDescent="0.2">
      <c r="A66" s="120"/>
      <c r="B66" s="119"/>
      <c r="C66" s="258" t="s">
        <v>106</v>
      </c>
      <c r="E66" s="113">
        <v>56.394124906235632</v>
      </c>
      <c r="F66" s="115">
        <v>23306</v>
      </c>
      <c r="G66" s="114">
        <v>23421</v>
      </c>
      <c r="H66" s="114">
        <v>23295</v>
      </c>
      <c r="I66" s="114">
        <v>23304</v>
      </c>
      <c r="J66" s="140">
        <v>23059</v>
      </c>
      <c r="K66" s="114">
        <v>247</v>
      </c>
      <c r="L66" s="116">
        <v>1.0711652716943494</v>
      </c>
    </row>
    <row r="67" spans="1:12" s="110" customFormat="1" ht="15" customHeight="1" x14ac:dyDescent="0.2">
      <c r="A67" s="120"/>
      <c r="B67" s="119"/>
      <c r="C67" s="258" t="s">
        <v>107</v>
      </c>
      <c r="E67" s="113">
        <v>43.605875093764368</v>
      </c>
      <c r="F67" s="115">
        <v>18021</v>
      </c>
      <c r="G67" s="114">
        <v>17947</v>
      </c>
      <c r="H67" s="114">
        <v>17791</v>
      </c>
      <c r="I67" s="114">
        <v>17546</v>
      </c>
      <c r="J67" s="140">
        <v>17452</v>
      </c>
      <c r="K67" s="114">
        <v>569</v>
      </c>
      <c r="L67" s="116">
        <v>3.2603713041485216</v>
      </c>
    </row>
    <row r="68" spans="1:12" s="110" customFormat="1" ht="15" customHeight="1" x14ac:dyDescent="0.2">
      <c r="A68" s="120"/>
      <c r="B68" s="119"/>
      <c r="C68" s="258" t="s">
        <v>105</v>
      </c>
      <c r="D68" s="110" t="s">
        <v>202</v>
      </c>
      <c r="E68" s="113">
        <v>21.14840177123914</v>
      </c>
      <c r="F68" s="115">
        <v>8740</v>
      </c>
      <c r="G68" s="114">
        <v>8636</v>
      </c>
      <c r="H68" s="114">
        <v>8496</v>
      </c>
      <c r="I68" s="114">
        <v>8293</v>
      </c>
      <c r="J68" s="140">
        <v>8010</v>
      </c>
      <c r="K68" s="114">
        <v>730</v>
      </c>
      <c r="L68" s="116">
        <v>9.1136079900124844</v>
      </c>
    </row>
    <row r="69" spans="1:12" s="110" customFormat="1" ht="15" customHeight="1" x14ac:dyDescent="0.2">
      <c r="A69" s="120"/>
      <c r="B69" s="119"/>
      <c r="C69" s="258"/>
      <c r="D69" s="267" t="s">
        <v>198</v>
      </c>
      <c r="E69" s="113">
        <v>51.807780320366135</v>
      </c>
      <c r="F69" s="115">
        <v>4528</v>
      </c>
      <c r="G69" s="114">
        <v>4464</v>
      </c>
      <c r="H69" s="114">
        <v>4378</v>
      </c>
      <c r="I69" s="114">
        <v>4298</v>
      </c>
      <c r="J69" s="140">
        <v>4109</v>
      </c>
      <c r="K69" s="114">
        <v>419</v>
      </c>
      <c r="L69" s="116">
        <v>10.19712825504989</v>
      </c>
    </row>
    <row r="70" spans="1:12" s="110" customFormat="1" ht="15" customHeight="1" x14ac:dyDescent="0.2">
      <c r="A70" s="120"/>
      <c r="B70" s="119"/>
      <c r="C70" s="258"/>
      <c r="D70" s="267" t="s">
        <v>199</v>
      </c>
      <c r="E70" s="113">
        <v>48.192219679633865</v>
      </c>
      <c r="F70" s="115">
        <v>4212</v>
      </c>
      <c r="G70" s="114">
        <v>4172</v>
      </c>
      <c r="H70" s="114">
        <v>4118</v>
      </c>
      <c r="I70" s="114">
        <v>3995</v>
      </c>
      <c r="J70" s="140">
        <v>3901</v>
      </c>
      <c r="K70" s="114">
        <v>311</v>
      </c>
      <c r="L70" s="116">
        <v>7.97231479107921</v>
      </c>
    </row>
    <row r="71" spans="1:12" s="110" customFormat="1" ht="15" customHeight="1" x14ac:dyDescent="0.2">
      <c r="A71" s="120"/>
      <c r="B71" s="119"/>
      <c r="C71" s="258"/>
      <c r="D71" s="110" t="s">
        <v>203</v>
      </c>
      <c r="E71" s="113">
        <v>70.580976117308296</v>
      </c>
      <c r="F71" s="115">
        <v>29169</v>
      </c>
      <c r="G71" s="114">
        <v>29290</v>
      </c>
      <c r="H71" s="114">
        <v>29172</v>
      </c>
      <c r="I71" s="114">
        <v>29210</v>
      </c>
      <c r="J71" s="140">
        <v>29183</v>
      </c>
      <c r="K71" s="114">
        <v>-14</v>
      </c>
      <c r="L71" s="116">
        <v>-4.7973135044375149E-2</v>
      </c>
    </row>
    <row r="72" spans="1:12" s="110" customFormat="1" ht="15" customHeight="1" x14ac:dyDescent="0.2">
      <c r="A72" s="120"/>
      <c r="B72" s="119"/>
      <c r="C72" s="258"/>
      <c r="D72" s="267" t="s">
        <v>198</v>
      </c>
      <c r="E72" s="113">
        <v>57.825088278651997</v>
      </c>
      <c r="F72" s="115">
        <v>16867</v>
      </c>
      <c r="G72" s="114">
        <v>17027</v>
      </c>
      <c r="H72" s="114">
        <v>17008</v>
      </c>
      <c r="I72" s="114">
        <v>17135</v>
      </c>
      <c r="J72" s="140">
        <v>17098</v>
      </c>
      <c r="K72" s="114">
        <v>-231</v>
      </c>
      <c r="L72" s="116">
        <v>-1.3510352087963504</v>
      </c>
    </row>
    <row r="73" spans="1:12" s="110" customFormat="1" ht="15" customHeight="1" x14ac:dyDescent="0.2">
      <c r="A73" s="120"/>
      <c r="B73" s="119"/>
      <c r="C73" s="258"/>
      <c r="D73" s="267" t="s">
        <v>199</v>
      </c>
      <c r="E73" s="113">
        <v>42.174911721348003</v>
      </c>
      <c r="F73" s="115">
        <v>12302</v>
      </c>
      <c r="G73" s="114">
        <v>12263</v>
      </c>
      <c r="H73" s="114">
        <v>12164</v>
      </c>
      <c r="I73" s="114">
        <v>12075</v>
      </c>
      <c r="J73" s="140">
        <v>12085</v>
      </c>
      <c r="K73" s="114">
        <v>217</v>
      </c>
      <c r="L73" s="116">
        <v>1.7956143980140671</v>
      </c>
    </row>
    <row r="74" spans="1:12" s="110" customFormat="1" ht="15" customHeight="1" x14ac:dyDescent="0.2">
      <c r="A74" s="120"/>
      <c r="B74" s="119"/>
      <c r="C74" s="258"/>
      <c r="D74" s="110" t="s">
        <v>204</v>
      </c>
      <c r="E74" s="113">
        <v>8.2706221114525604</v>
      </c>
      <c r="F74" s="115">
        <v>3418</v>
      </c>
      <c r="G74" s="114">
        <v>3442</v>
      </c>
      <c r="H74" s="114">
        <v>3418</v>
      </c>
      <c r="I74" s="114">
        <v>3347</v>
      </c>
      <c r="J74" s="140">
        <v>3318</v>
      </c>
      <c r="K74" s="114">
        <v>100</v>
      </c>
      <c r="L74" s="116">
        <v>3.013863773357444</v>
      </c>
    </row>
    <row r="75" spans="1:12" s="110" customFormat="1" ht="15" customHeight="1" x14ac:dyDescent="0.2">
      <c r="A75" s="120"/>
      <c r="B75" s="119"/>
      <c r="C75" s="258"/>
      <c r="D75" s="267" t="s">
        <v>198</v>
      </c>
      <c r="E75" s="113">
        <v>55.909888823873608</v>
      </c>
      <c r="F75" s="115">
        <v>1911</v>
      </c>
      <c r="G75" s="114">
        <v>1930</v>
      </c>
      <c r="H75" s="114">
        <v>1909</v>
      </c>
      <c r="I75" s="114">
        <v>1871</v>
      </c>
      <c r="J75" s="140">
        <v>1852</v>
      </c>
      <c r="K75" s="114">
        <v>59</v>
      </c>
      <c r="L75" s="116">
        <v>3.1857451403887689</v>
      </c>
    </row>
    <row r="76" spans="1:12" s="110" customFormat="1" ht="15" customHeight="1" x14ac:dyDescent="0.2">
      <c r="A76" s="120"/>
      <c r="B76" s="119"/>
      <c r="C76" s="258"/>
      <c r="D76" s="267" t="s">
        <v>199</v>
      </c>
      <c r="E76" s="113">
        <v>44.090111176126392</v>
      </c>
      <c r="F76" s="115">
        <v>1507</v>
      </c>
      <c r="G76" s="114">
        <v>1512</v>
      </c>
      <c r="H76" s="114">
        <v>1509</v>
      </c>
      <c r="I76" s="114">
        <v>1476</v>
      </c>
      <c r="J76" s="140">
        <v>1466</v>
      </c>
      <c r="K76" s="114">
        <v>41</v>
      </c>
      <c r="L76" s="116">
        <v>2.7967257844474762</v>
      </c>
    </row>
    <row r="77" spans="1:12" s="110" customFormat="1" ht="15" customHeight="1" x14ac:dyDescent="0.2">
      <c r="A77" s="533"/>
      <c r="B77" s="119" t="s">
        <v>205</v>
      </c>
      <c r="C77" s="268"/>
      <c r="D77" s="182"/>
      <c r="E77" s="113">
        <v>9.2958467923187094</v>
      </c>
      <c r="F77" s="115">
        <v>17785</v>
      </c>
      <c r="G77" s="114">
        <v>17869</v>
      </c>
      <c r="H77" s="114">
        <v>18098</v>
      </c>
      <c r="I77" s="114">
        <v>18305</v>
      </c>
      <c r="J77" s="140">
        <v>18367</v>
      </c>
      <c r="K77" s="114">
        <v>-582</v>
      </c>
      <c r="L77" s="116">
        <v>-3.1687265203898294</v>
      </c>
    </row>
    <row r="78" spans="1:12" s="110" customFormat="1" ht="15" customHeight="1" x14ac:dyDescent="0.2">
      <c r="A78" s="120"/>
      <c r="B78" s="119"/>
      <c r="C78" s="268" t="s">
        <v>106</v>
      </c>
      <c r="D78" s="182"/>
      <c r="E78" s="113">
        <v>59.769468653359574</v>
      </c>
      <c r="F78" s="115">
        <v>10630</v>
      </c>
      <c r="G78" s="114">
        <v>10691</v>
      </c>
      <c r="H78" s="114">
        <v>10962</v>
      </c>
      <c r="I78" s="114">
        <v>11112</v>
      </c>
      <c r="J78" s="140">
        <v>11157</v>
      </c>
      <c r="K78" s="114">
        <v>-527</v>
      </c>
      <c r="L78" s="116">
        <v>-4.7234919781303217</v>
      </c>
    </row>
    <row r="79" spans="1:12" s="110" customFormat="1" ht="15" customHeight="1" x14ac:dyDescent="0.2">
      <c r="A79" s="123"/>
      <c r="B79" s="124"/>
      <c r="C79" s="260" t="s">
        <v>107</v>
      </c>
      <c r="D79" s="261"/>
      <c r="E79" s="125">
        <v>40.230531346640426</v>
      </c>
      <c r="F79" s="143">
        <v>7155</v>
      </c>
      <c r="G79" s="144">
        <v>7178</v>
      </c>
      <c r="H79" s="144">
        <v>7136</v>
      </c>
      <c r="I79" s="144">
        <v>7193</v>
      </c>
      <c r="J79" s="145">
        <v>7210</v>
      </c>
      <c r="K79" s="144">
        <v>-55</v>
      </c>
      <c r="L79" s="146">
        <v>-0.76282940360610263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191322</v>
      </c>
      <c r="E11" s="114">
        <v>192281</v>
      </c>
      <c r="F11" s="114">
        <v>192925</v>
      </c>
      <c r="G11" s="114">
        <v>191615</v>
      </c>
      <c r="H11" s="140">
        <v>191658</v>
      </c>
      <c r="I11" s="115">
        <v>-336</v>
      </c>
      <c r="J11" s="116">
        <v>-0.17531227498982563</v>
      </c>
    </row>
    <row r="12" spans="1:15" s="110" customFormat="1" ht="24.95" customHeight="1" x14ac:dyDescent="0.2">
      <c r="A12" s="193" t="s">
        <v>132</v>
      </c>
      <c r="B12" s="194" t="s">
        <v>133</v>
      </c>
      <c r="C12" s="113">
        <v>7.7356498468550403E-2</v>
      </c>
      <c r="D12" s="115">
        <v>148</v>
      </c>
      <c r="E12" s="114">
        <v>120</v>
      </c>
      <c r="F12" s="114">
        <v>134</v>
      </c>
      <c r="G12" s="114">
        <v>132</v>
      </c>
      <c r="H12" s="140">
        <v>143</v>
      </c>
      <c r="I12" s="115">
        <v>5</v>
      </c>
      <c r="J12" s="116">
        <v>3.4965034965034967</v>
      </c>
    </row>
    <row r="13" spans="1:15" s="110" customFormat="1" ht="24.95" customHeight="1" x14ac:dyDescent="0.2">
      <c r="A13" s="193" t="s">
        <v>134</v>
      </c>
      <c r="B13" s="199" t="s">
        <v>214</v>
      </c>
      <c r="C13" s="113">
        <v>2.121031559360659</v>
      </c>
      <c r="D13" s="115">
        <v>4058</v>
      </c>
      <c r="E13" s="114">
        <v>3979</v>
      </c>
      <c r="F13" s="114">
        <v>3967</v>
      </c>
      <c r="G13" s="114">
        <v>3899</v>
      </c>
      <c r="H13" s="140">
        <v>3886</v>
      </c>
      <c r="I13" s="115">
        <v>172</v>
      </c>
      <c r="J13" s="116">
        <v>4.4261451363870306</v>
      </c>
    </row>
    <row r="14" spans="1:15" s="287" customFormat="1" ht="24" customHeight="1" x14ac:dyDescent="0.2">
      <c r="A14" s="193" t="s">
        <v>215</v>
      </c>
      <c r="B14" s="199" t="s">
        <v>137</v>
      </c>
      <c r="C14" s="113">
        <v>19.690364934508317</v>
      </c>
      <c r="D14" s="115">
        <v>37672</v>
      </c>
      <c r="E14" s="114">
        <v>38108</v>
      </c>
      <c r="F14" s="114">
        <v>39147</v>
      </c>
      <c r="G14" s="114">
        <v>39036</v>
      </c>
      <c r="H14" s="140">
        <v>39180</v>
      </c>
      <c r="I14" s="115">
        <v>-1508</v>
      </c>
      <c r="J14" s="116">
        <v>-3.8489025012761613</v>
      </c>
      <c r="K14" s="110"/>
      <c r="L14" s="110"/>
      <c r="M14" s="110"/>
      <c r="N14" s="110"/>
      <c r="O14" s="110"/>
    </row>
    <row r="15" spans="1:15" s="110" customFormat="1" ht="24.75" customHeight="1" x14ac:dyDescent="0.2">
      <c r="A15" s="193" t="s">
        <v>216</v>
      </c>
      <c r="B15" s="199" t="s">
        <v>217</v>
      </c>
      <c r="C15" s="113">
        <v>5.0872351323946017</v>
      </c>
      <c r="D15" s="115">
        <v>9733</v>
      </c>
      <c r="E15" s="114">
        <v>9830</v>
      </c>
      <c r="F15" s="114">
        <v>9831</v>
      </c>
      <c r="G15" s="114">
        <v>9734</v>
      </c>
      <c r="H15" s="140">
        <v>9754</v>
      </c>
      <c r="I15" s="115">
        <v>-21</v>
      </c>
      <c r="J15" s="116">
        <v>-0.21529628870207093</v>
      </c>
    </row>
    <row r="16" spans="1:15" s="287" customFormat="1" ht="24.95" customHeight="1" x14ac:dyDescent="0.2">
      <c r="A16" s="193" t="s">
        <v>218</v>
      </c>
      <c r="B16" s="199" t="s">
        <v>141</v>
      </c>
      <c r="C16" s="113">
        <v>11.146653286083147</v>
      </c>
      <c r="D16" s="115">
        <v>21326</v>
      </c>
      <c r="E16" s="114">
        <v>21612</v>
      </c>
      <c r="F16" s="114">
        <v>22622</v>
      </c>
      <c r="G16" s="114">
        <v>22723</v>
      </c>
      <c r="H16" s="140">
        <v>22792</v>
      </c>
      <c r="I16" s="115">
        <v>-1466</v>
      </c>
      <c r="J16" s="116">
        <v>-6.4320814320814321</v>
      </c>
      <c r="K16" s="110"/>
      <c r="L16" s="110"/>
      <c r="M16" s="110"/>
      <c r="N16" s="110"/>
      <c r="O16" s="110"/>
    </row>
    <row r="17" spans="1:15" s="110" customFormat="1" ht="24.95" customHeight="1" x14ac:dyDescent="0.2">
      <c r="A17" s="193" t="s">
        <v>219</v>
      </c>
      <c r="B17" s="199" t="s">
        <v>220</v>
      </c>
      <c r="C17" s="113">
        <v>3.4564765160305662</v>
      </c>
      <c r="D17" s="115">
        <v>6613</v>
      </c>
      <c r="E17" s="114">
        <v>6666</v>
      </c>
      <c r="F17" s="114">
        <v>6694</v>
      </c>
      <c r="G17" s="114">
        <v>6579</v>
      </c>
      <c r="H17" s="140">
        <v>6634</v>
      </c>
      <c r="I17" s="115">
        <v>-21</v>
      </c>
      <c r="J17" s="116">
        <v>-0.31655110039192041</v>
      </c>
    </row>
    <row r="18" spans="1:15" s="287" customFormat="1" ht="24.95" customHeight="1" x14ac:dyDescent="0.2">
      <c r="A18" s="201" t="s">
        <v>144</v>
      </c>
      <c r="B18" s="202" t="s">
        <v>145</v>
      </c>
      <c r="C18" s="113">
        <v>5.0830537000449505</v>
      </c>
      <c r="D18" s="115">
        <v>9725</v>
      </c>
      <c r="E18" s="114">
        <v>9643</v>
      </c>
      <c r="F18" s="114">
        <v>9963</v>
      </c>
      <c r="G18" s="114">
        <v>9787</v>
      </c>
      <c r="H18" s="140">
        <v>9536</v>
      </c>
      <c r="I18" s="115">
        <v>189</v>
      </c>
      <c r="J18" s="116">
        <v>1.981963087248322</v>
      </c>
      <c r="K18" s="110"/>
      <c r="L18" s="110"/>
      <c r="M18" s="110"/>
      <c r="N18" s="110"/>
      <c r="O18" s="110"/>
    </row>
    <row r="19" spans="1:15" s="110" customFormat="1" ht="24.95" customHeight="1" x14ac:dyDescent="0.2">
      <c r="A19" s="193" t="s">
        <v>146</v>
      </c>
      <c r="B19" s="199" t="s">
        <v>147</v>
      </c>
      <c r="C19" s="113">
        <v>13.92730579860131</v>
      </c>
      <c r="D19" s="115">
        <v>26646</v>
      </c>
      <c r="E19" s="114">
        <v>27606</v>
      </c>
      <c r="F19" s="114">
        <v>27519</v>
      </c>
      <c r="G19" s="114">
        <v>27266</v>
      </c>
      <c r="H19" s="140">
        <v>27315</v>
      </c>
      <c r="I19" s="115">
        <v>-669</v>
      </c>
      <c r="J19" s="116">
        <v>-2.4492037342119715</v>
      </c>
    </row>
    <row r="20" spans="1:15" s="287" customFormat="1" ht="24.95" customHeight="1" x14ac:dyDescent="0.2">
      <c r="A20" s="193" t="s">
        <v>148</v>
      </c>
      <c r="B20" s="199" t="s">
        <v>149</v>
      </c>
      <c r="C20" s="113">
        <v>6.2475826094228575</v>
      </c>
      <c r="D20" s="115">
        <v>11953</v>
      </c>
      <c r="E20" s="114">
        <v>12038</v>
      </c>
      <c r="F20" s="114">
        <v>11972</v>
      </c>
      <c r="G20" s="114">
        <v>11648</v>
      </c>
      <c r="H20" s="140">
        <v>11751</v>
      </c>
      <c r="I20" s="115">
        <v>202</v>
      </c>
      <c r="J20" s="116">
        <v>1.7190026380733554</v>
      </c>
      <c r="K20" s="110"/>
      <c r="L20" s="110"/>
      <c r="M20" s="110"/>
      <c r="N20" s="110"/>
      <c r="O20" s="110"/>
    </row>
    <row r="21" spans="1:15" s="110" customFormat="1" ht="24.95" customHeight="1" x14ac:dyDescent="0.2">
      <c r="A21" s="201" t="s">
        <v>150</v>
      </c>
      <c r="B21" s="202" t="s">
        <v>151</v>
      </c>
      <c r="C21" s="113">
        <v>2.7038186930933192</v>
      </c>
      <c r="D21" s="115">
        <v>5173</v>
      </c>
      <c r="E21" s="114">
        <v>5316</v>
      </c>
      <c r="F21" s="114">
        <v>5281</v>
      </c>
      <c r="G21" s="114">
        <v>5281</v>
      </c>
      <c r="H21" s="140">
        <v>5148</v>
      </c>
      <c r="I21" s="115">
        <v>25</v>
      </c>
      <c r="J21" s="116">
        <v>0.48562548562548563</v>
      </c>
    </row>
    <row r="22" spans="1:15" s="110" customFormat="1" ht="24.95" customHeight="1" x14ac:dyDescent="0.2">
      <c r="A22" s="201" t="s">
        <v>152</v>
      </c>
      <c r="B22" s="199" t="s">
        <v>153</v>
      </c>
      <c r="C22" s="113">
        <v>3.6352327489781624</v>
      </c>
      <c r="D22" s="115">
        <v>6955</v>
      </c>
      <c r="E22" s="114">
        <v>6775</v>
      </c>
      <c r="F22" s="114">
        <v>6724</v>
      </c>
      <c r="G22" s="114">
        <v>6800</v>
      </c>
      <c r="H22" s="140">
        <v>6734</v>
      </c>
      <c r="I22" s="115">
        <v>221</v>
      </c>
      <c r="J22" s="116">
        <v>3.281853281853282</v>
      </c>
    </row>
    <row r="23" spans="1:15" s="110" customFormat="1" ht="24.95" customHeight="1" x14ac:dyDescent="0.2">
      <c r="A23" s="193" t="s">
        <v>154</v>
      </c>
      <c r="B23" s="199" t="s">
        <v>155</v>
      </c>
      <c r="C23" s="113">
        <v>3.182070018084695</v>
      </c>
      <c r="D23" s="115">
        <v>6088</v>
      </c>
      <c r="E23" s="114">
        <v>6141</v>
      </c>
      <c r="F23" s="114">
        <v>6174</v>
      </c>
      <c r="G23" s="114">
        <v>6056</v>
      </c>
      <c r="H23" s="140">
        <v>6109</v>
      </c>
      <c r="I23" s="115">
        <v>-21</v>
      </c>
      <c r="J23" s="116">
        <v>-0.34375511540350301</v>
      </c>
    </row>
    <row r="24" spans="1:15" s="110" customFormat="1" ht="24.95" customHeight="1" x14ac:dyDescent="0.2">
      <c r="A24" s="193" t="s">
        <v>156</v>
      </c>
      <c r="B24" s="199" t="s">
        <v>221</v>
      </c>
      <c r="C24" s="113">
        <v>10.228306206290965</v>
      </c>
      <c r="D24" s="115">
        <v>19569</v>
      </c>
      <c r="E24" s="114">
        <v>19474</v>
      </c>
      <c r="F24" s="114">
        <v>17918</v>
      </c>
      <c r="G24" s="114">
        <v>18520</v>
      </c>
      <c r="H24" s="140">
        <v>18569</v>
      </c>
      <c r="I24" s="115">
        <v>1000</v>
      </c>
      <c r="J24" s="116">
        <v>5.3853196187193708</v>
      </c>
    </row>
    <row r="25" spans="1:15" s="110" customFormat="1" ht="24.95" customHeight="1" x14ac:dyDescent="0.2">
      <c r="A25" s="193" t="s">
        <v>222</v>
      </c>
      <c r="B25" s="204" t="s">
        <v>159</v>
      </c>
      <c r="C25" s="113">
        <v>6.768170936954454</v>
      </c>
      <c r="D25" s="115">
        <v>12949</v>
      </c>
      <c r="E25" s="114">
        <v>12492</v>
      </c>
      <c r="F25" s="114">
        <v>13245</v>
      </c>
      <c r="G25" s="114">
        <v>12897</v>
      </c>
      <c r="H25" s="140">
        <v>12827</v>
      </c>
      <c r="I25" s="115">
        <v>122</v>
      </c>
      <c r="J25" s="116">
        <v>0.95111873392063617</v>
      </c>
    </row>
    <row r="26" spans="1:15" s="110" customFormat="1" ht="24.95" customHeight="1" x14ac:dyDescent="0.2">
      <c r="A26" s="201">
        <v>782.78300000000002</v>
      </c>
      <c r="B26" s="203" t="s">
        <v>160</v>
      </c>
      <c r="C26" s="113">
        <v>3.6875006533488048</v>
      </c>
      <c r="D26" s="115">
        <v>7055</v>
      </c>
      <c r="E26" s="114">
        <v>7255</v>
      </c>
      <c r="F26" s="114">
        <v>7932</v>
      </c>
      <c r="G26" s="114">
        <v>7963</v>
      </c>
      <c r="H26" s="140">
        <v>8241</v>
      </c>
      <c r="I26" s="115">
        <v>-1186</v>
      </c>
      <c r="J26" s="116">
        <v>-14.391457347409295</v>
      </c>
    </row>
    <row r="27" spans="1:15" s="110" customFormat="1" ht="24.95" customHeight="1" x14ac:dyDescent="0.2">
      <c r="A27" s="193" t="s">
        <v>161</v>
      </c>
      <c r="B27" s="199" t="s">
        <v>223</v>
      </c>
      <c r="C27" s="113">
        <v>3.6300059585410982</v>
      </c>
      <c r="D27" s="115">
        <v>6945</v>
      </c>
      <c r="E27" s="114">
        <v>6967</v>
      </c>
      <c r="F27" s="114">
        <v>6926</v>
      </c>
      <c r="G27" s="114">
        <v>6813</v>
      </c>
      <c r="H27" s="140">
        <v>6853</v>
      </c>
      <c r="I27" s="115">
        <v>92</v>
      </c>
      <c r="J27" s="116">
        <v>1.342477746972129</v>
      </c>
    </row>
    <row r="28" spans="1:15" s="110" customFormat="1" ht="24.95" customHeight="1" x14ac:dyDescent="0.2">
      <c r="A28" s="193" t="s">
        <v>163</v>
      </c>
      <c r="B28" s="199" t="s">
        <v>164</v>
      </c>
      <c r="C28" s="113">
        <v>3.691682085698456</v>
      </c>
      <c r="D28" s="115">
        <v>7063</v>
      </c>
      <c r="E28" s="114">
        <v>7085</v>
      </c>
      <c r="F28" s="114">
        <v>7102</v>
      </c>
      <c r="G28" s="114">
        <v>7071</v>
      </c>
      <c r="H28" s="140">
        <v>7067</v>
      </c>
      <c r="I28" s="115">
        <v>-4</v>
      </c>
      <c r="J28" s="116">
        <v>-5.6601103721522571E-2</v>
      </c>
    </row>
    <row r="29" spans="1:15" s="110" customFormat="1" ht="24.95" customHeight="1" x14ac:dyDescent="0.2">
      <c r="A29" s="193">
        <v>86</v>
      </c>
      <c r="B29" s="199" t="s">
        <v>165</v>
      </c>
      <c r="C29" s="113">
        <v>7.0368279654195547</v>
      </c>
      <c r="D29" s="115">
        <v>13463</v>
      </c>
      <c r="E29" s="114">
        <v>13391</v>
      </c>
      <c r="F29" s="114">
        <v>13190</v>
      </c>
      <c r="G29" s="114">
        <v>12896</v>
      </c>
      <c r="H29" s="140">
        <v>12801</v>
      </c>
      <c r="I29" s="115">
        <v>662</v>
      </c>
      <c r="J29" s="116">
        <v>5.1714709788297792</v>
      </c>
    </row>
    <row r="30" spans="1:15" s="110" customFormat="1" ht="24.95" customHeight="1" x14ac:dyDescent="0.2">
      <c r="A30" s="193">
        <v>87.88</v>
      </c>
      <c r="B30" s="204" t="s">
        <v>166</v>
      </c>
      <c r="C30" s="113">
        <v>5.0861897743071891</v>
      </c>
      <c r="D30" s="115">
        <v>9731</v>
      </c>
      <c r="E30" s="114">
        <v>9746</v>
      </c>
      <c r="F30" s="114">
        <v>9624</v>
      </c>
      <c r="G30" s="114">
        <v>9515</v>
      </c>
      <c r="H30" s="140">
        <v>9543</v>
      </c>
      <c r="I30" s="115">
        <v>188</v>
      </c>
      <c r="J30" s="116">
        <v>1.9700303887666353</v>
      </c>
    </row>
    <row r="31" spans="1:15" s="110" customFormat="1" ht="24.95" customHeight="1" x14ac:dyDescent="0.2">
      <c r="A31" s="193" t="s">
        <v>167</v>
      </c>
      <c r="B31" s="199" t="s">
        <v>168</v>
      </c>
      <c r="C31" s="113">
        <v>3.2034998588766581</v>
      </c>
      <c r="D31" s="115">
        <v>6129</v>
      </c>
      <c r="E31" s="114">
        <v>6145</v>
      </c>
      <c r="F31" s="114">
        <v>6107</v>
      </c>
      <c r="G31" s="114">
        <v>6035</v>
      </c>
      <c r="H31" s="140">
        <v>5955</v>
      </c>
      <c r="I31" s="115">
        <v>174</v>
      </c>
      <c r="J31" s="116">
        <v>2.9219143576826196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7.7356498468550403E-2</v>
      </c>
      <c r="D34" s="115">
        <v>148</v>
      </c>
      <c r="E34" s="114">
        <v>120</v>
      </c>
      <c r="F34" s="114">
        <v>134</v>
      </c>
      <c r="G34" s="114">
        <v>132</v>
      </c>
      <c r="H34" s="140">
        <v>143</v>
      </c>
      <c r="I34" s="115">
        <v>5</v>
      </c>
      <c r="J34" s="116">
        <v>3.4965034965034967</v>
      </c>
    </row>
    <row r="35" spans="1:10" s="110" customFormat="1" ht="24.95" customHeight="1" x14ac:dyDescent="0.2">
      <c r="A35" s="292" t="s">
        <v>171</v>
      </c>
      <c r="B35" s="293" t="s">
        <v>172</v>
      </c>
      <c r="C35" s="113">
        <v>26.894450193913926</v>
      </c>
      <c r="D35" s="115">
        <v>51455</v>
      </c>
      <c r="E35" s="114">
        <v>51730</v>
      </c>
      <c r="F35" s="114">
        <v>53077</v>
      </c>
      <c r="G35" s="114">
        <v>52722</v>
      </c>
      <c r="H35" s="140">
        <v>52602</v>
      </c>
      <c r="I35" s="115">
        <v>-1147</v>
      </c>
      <c r="J35" s="116">
        <v>-2.1805254553058817</v>
      </c>
    </row>
    <row r="36" spans="1:10" s="110" customFormat="1" ht="24.95" customHeight="1" x14ac:dyDescent="0.2">
      <c r="A36" s="294" t="s">
        <v>173</v>
      </c>
      <c r="B36" s="295" t="s">
        <v>174</v>
      </c>
      <c r="C36" s="125">
        <v>73.028193307617528</v>
      </c>
      <c r="D36" s="143">
        <v>139719</v>
      </c>
      <c r="E36" s="144">
        <v>140431</v>
      </c>
      <c r="F36" s="144">
        <v>139714</v>
      </c>
      <c r="G36" s="144">
        <v>138761</v>
      </c>
      <c r="H36" s="145">
        <v>138913</v>
      </c>
      <c r="I36" s="143">
        <v>806</v>
      </c>
      <c r="J36" s="146">
        <v>0.58021927393404504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2020-09-28T08:36:18Z</dcterms:created>
  <dcterms:modified xsi:type="dcterms:W3CDTF">2020-09-28T10:34:12Z</dcterms:modified>
</cp:coreProperties>
</file>